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1185" windowWidth="12795" windowHeight="8520"/>
  </bookViews>
  <sheets>
    <sheet name="приложение 2" sheetId="1" r:id="rId1"/>
    <sheet name="приложение 3" sheetId="2" r:id="rId2"/>
  </sheets>
  <externalReferences>
    <externalReference r:id="rId3"/>
  </externalReferences>
  <definedNames>
    <definedName name="_xlnm._FilterDatabase" localSheetId="0" hidden="1">'приложение 2'!$A$10:$L$262</definedName>
    <definedName name="Z_00AD3C1D_83C6_43BE_85C3_C1DE45178216_.wvu.FilterData" localSheetId="0" hidden="1">'приложение 2'!$A$10:$F$255</definedName>
    <definedName name="Z_03D0DDB9_3E2B_445E_B26D_09285D63C497_.wvu.FilterData" localSheetId="0" hidden="1">'приложение 2'!$A$10:$F$169</definedName>
    <definedName name="Z_0C05F25E_D6C8_460E_B21F_18CDF652E72B_.wvu.FilterData" localSheetId="0" hidden="1">'приложение 2'!$A$10:$F$189</definedName>
    <definedName name="Z_136A7CB4_B73A_487D_8A9F_6650DBF728F6_.wvu.FilterData" localSheetId="0" hidden="1">'приложение 2'!$A$10:$F$189</definedName>
    <definedName name="Z_15A2C592_34B0_4F20_BD5A_8DDC1F2A5659_.wvu.FilterData" localSheetId="0" hidden="1">'приложение 2'!$A$10:$F$189</definedName>
    <definedName name="Z_184D3176_FFF6_4E91_A7DC_D63418B7D0F5_.wvu.FilterData" localSheetId="0" hidden="1">'приложение 2'!$A$10:$F$169</definedName>
    <definedName name="Z_1B89CCD7_6C4C_421D_A3A2_9BD58BFF9C4C_.wvu.FilterData" localSheetId="0" hidden="1">'приложение 2'!$A$10:$F$255</definedName>
    <definedName name="Z_20900463_01EE_4499_A830_2048CE8173F7_.wvu.FilterData" localSheetId="0" hidden="1">'приложение 2'!$A$10:$F$189</definedName>
    <definedName name="Z_2547B61A_57D8_45C6_87E4_2B595BD241A2_.wvu.FilterData" localSheetId="0" hidden="1">'приложение 2'!$A$10:$F$169</definedName>
    <definedName name="Z_2547B61A_57D8_45C6_87E4_2B595BD241A2_.wvu.PrintArea" localSheetId="0" hidden="1">'приложение 2'!$A$5:$F$169</definedName>
    <definedName name="Z_2547B61A_57D8_45C6_87E4_2B595BD241A2_.wvu.PrintTitles" localSheetId="0" hidden="1">'приложение 2'!$12:$13</definedName>
    <definedName name="Z_265E4B74_F87F_4C11_8F36_BD3184BC15DF_.wvu.FilterData" localSheetId="0" hidden="1">'приложение 2'!$A$10:$F$189</definedName>
    <definedName name="Z_265E4B74_F87F_4C11_8F36_BD3184BC15DF_.wvu.PrintArea" localSheetId="0" hidden="1">'приложение 2'!$A$5:$F$189</definedName>
    <definedName name="Z_2C364F60_FA7E_4A55_B657_7CCBE7E139A5_.wvu.FilterData" localSheetId="0" hidden="1">'приложение 2'!$A$10:$F$255</definedName>
    <definedName name="Z_2CBFA120_4352_4C39_9099_3E3743A1946B_.wvu.FilterData" localSheetId="0" hidden="1">'приложение 2'!$A$10:$F$189</definedName>
    <definedName name="Z_2CC5DC23_D108_4C62_8D9C_2D339D918FB9_.wvu.FilterData" localSheetId="0" hidden="1">'приложение 2'!$A$10:$F$169</definedName>
    <definedName name="Z_2E862F6B_6B0A_40BB_944E_0C7992DC3BBB_.wvu.FilterData" localSheetId="0" hidden="1">'приложение 2'!$A$10:$F$169</definedName>
    <definedName name="Z_2FF96413_1F0E_42A6_B647_AF4DC456B835_.wvu.FilterData" localSheetId="0" hidden="1">'приложение 2'!$A$10:$F$189</definedName>
    <definedName name="Z_40BF23F9_5DEF_4527_A083_40EFCC3C4569_.wvu.FilterData" localSheetId="0" hidden="1">'приложение 2'!$A$10:$F$255</definedName>
    <definedName name="Z_428C4879_5105_4D8B_A2F2_FB13B3A9E1E2_.wvu.FilterData" localSheetId="0" hidden="1">'приложение 2'!$A$10:$F$189</definedName>
    <definedName name="Z_45259684_D226_4068_B7BB_49BA9A58D1E0_.wvu.FilterData" localSheetId="0" hidden="1">'приложение 2'!$A$10:$F$255</definedName>
    <definedName name="Z_456FAF35_0ED7_4429_80D9_B602421A25A1_.wvu.FilterData" localSheetId="0" hidden="1">'приложение 2'!$A$10:$F$189</definedName>
    <definedName name="Z_47BDD684_F79C_4255_92CF_330F2AA1FD8D_.wvu.FilterData" localSheetId="0" hidden="1">'приложение 2'!$A$10:$F$255</definedName>
    <definedName name="Z_4CB2AD8A_1395_4EEB_B6E5_ACA1429CF0DB_.wvu.FilterData" localSheetId="0" hidden="1">'приложение 2'!$A$10:$F$262</definedName>
    <definedName name="Z_4CB2AD8A_1395_4EEB_B6E5_ACA1429CF0DB_.wvu.PrintArea" localSheetId="0" hidden="1">'приложение 2'!$A$1:$G$262</definedName>
    <definedName name="Z_4CB2AD8A_1395_4EEB_B6E5_ACA1429CF0DB_.wvu.PrintTitles" localSheetId="0" hidden="1">'приложение 2'!$9:$10</definedName>
    <definedName name="Z_4DCFC8D2_CFB0_4FE4_8B3E_32DB381AAC5C_.wvu.FilterData" localSheetId="0" hidden="1">'приложение 2'!$A$10:$F$189</definedName>
    <definedName name="Z_52080DA5_BFF1_49FC_B2E6_D15443E59FD0_.wvu.FilterData" localSheetId="0" hidden="1">'приложение 2'!$A$10:$F$189</definedName>
    <definedName name="Z_5271CAE7_4D6C_40AB_9A03_5EFB6EFB80FA_.wvu.Cols" localSheetId="0" hidden="1">'приложение 2'!#REF!</definedName>
    <definedName name="Z_5271CAE7_4D6C_40AB_9A03_5EFB6EFB80FA_.wvu.FilterData" localSheetId="0" hidden="1">'приложение 2'!$A$10:$F$169</definedName>
    <definedName name="Z_5271CAE7_4D6C_40AB_9A03_5EFB6EFB80FA_.wvu.PrintArea" localSheetId="0" hidden="1">'приложение 2'!$A$5:$F$169</definedName>
    <definedName name="Z_54557F89_6E44_4442_B1E8_D5D113940179_.wvu.FilterData" localSheetId="0" hidden="1">'приложение 2'!$A$10:$F$255</definedName>
    <definedName name="Z_58AA27DC_B6C6_486F_BBC3_7C0EC56685DB_.wvu.FilterData" localSheetId="0" hidden="1">'приложение 2'!$A$10:$F$189</definedName>
    <definedName name="Z_599A55F8_3816_4A95_B2A0_7EE8B30830DF_.wvu.FilterData" localSheetId="0" hidden="1">'приложение 2'!$A$10:$F$169</definedName>
    <definedName name="Z_599A55F8_3816_4A95_B2A0_7EE8B30830DF_.wvu.PrintArea" localSheetId="0" hidden="1">'приложение 2'!$A$5:$F$169</definedName>
    <definedName name="Z_5D1DF937_0603_42B5_85E6_384607F02674_.wvu.FilterData" localSheetId="0" hidden="1">'приложение 2'!$A$10:$F$255</definedName>
    <definedName name="Z_5D443B4E_D568_444B_8AF8_63243222B843_.wvu.FilterData" localSheetId="0" hidden="1">'приложение 2'!$A$10:$F$255</definedName>
    <definedName name="Z_5F3C553F_2E74_4486_B0C3_725902718DFB_.wvu.FilterData" localSheetId="0" hidden="1">'приложение 2'!$A$10:$F$255</definedName>
    <definedName name="Z_5FAC295D_80A9_4D61_A435_7F4CE7A8D590_.wvu.FilterData" localSheetId="0" hidden="1">'приложение 2'!$A$10:$F$255</definedName>
    <definedName name="Z_62BA1D30_83D4_405C_B38E_4A6036DCDF7D_.wvu.Cols" localSheetId="0" hidden="1">'приложение 2'!#REF!</definedName>
    <definedName name="Z_62BA1D30_83D4_405C_B38E_4A6036DCDF7D_.wvu.FilterData" localSheetId="0" hidden="1">'приложение 2'!$A$10:$F$169</definedName>
    <definedName name="Z_62BA1D30_83D4_405C_B38E_4A6036DCDF7D_.wvu.PrintArea" localSheetId="0" hidden="1">'приложение 2'!$A$5:$F$169</definedName>
    <definedName name="Z_6AECDC63_7DA7_444B_AF99_A6139CAA20E1_.wvu.FilterData" localSheetId="0" hidden="1">'приложение 2'!$A$10:$F$255</definedName>
    <definedName name="Z_6CEB0BF6_58AE_4B8D_987E_E6D891BEFA7A_.wvu.FilterData" localSheetId="0" hidden="1">'приложение 2'!$A$10:$F$255</definedName>
    <definedName name="Z_776C12DC_4188_468F_AF9E_16378871DA74_.wvu.FilterData" localSheetId="0" hidden="1">'приложение 2'!$A$10:$F$255</definedName>
    <definedName name="Z_79F59BD1_17D2_45CE_ABAE_358CD088226E_.wvu.FilterData" localSheetId="0" hidden="1">'приложение 2'!$A$10:$F$189</definedName>
    <definedName name="Z_7C0ABF66_8B0F_48ED_A269_F91E2B0FF96C_.wvu.FilterData" localSheetId="0" hidden="1">'приложение 2'!$A$10:$F$169</definedName>
    <definedName name="Z_7E7A19DB_D418_421A_B7FE_F047B09112A5_.wvu.FilterData" localSheetId="0" hidden="1">'приложение 2'!$A$10:$F$255</definedName>
    <definedName name="Z_85807233_9EFB_4B65_AA01_C157CF54708E_.wvu.FilterData" localSheetId="0" hidden="1">'приложение 2'!$A$10:$F$255</definedName>
    <definedName name="Z_8A4D0045_C517_4374_8A07_4E827A562FC4_.wvu.FilterData" localSheetId="0" hidden="1">'приложение 2'!$A$10:$F$189</definedName>
    <definedName name="Z_8AA41EB0_2CC0_4F86_8798_B03A7CC4D0C2_.wvu.FilterData" localSheetId="0" hidden="1">'приложение 2'!$A$10:$F$189</definedName>
    <definedName name="Z_8D4BDBAB_2E6A_4D99_9EE9_A1C0F4B78192_.wvu.FilterData" localSheetId="0" hidden="1">'приложение 2'!$A$10:$F$255</definedName>
    <definedName name="Z_8DF1C0DA_CA12_4073_8355_1171FE094629_.wvu.FilterData" localSheetId="0" hidden="1">'приложение 2'!$A$10:$F$255</definedName>
    <definedName name="Z_8E0CAC60_CC3F_47CB_9EF3_039342AC9535_.wvu.FilterData" localSheetId="0" hidden="1">'приложение 2'!$A$10:$F$189</definedName>
    <definedName name="Z_8E0CAC60_CC3F_47CB_9EF3_039342AC9535_.wvu.PrintTitles" localSheetId="0" hidden="1">'приложение 2'!$12:$13</definedName>
    <definedName name="Z_8F54E695_923D_447B_8A09_F67A2829E415_.wvu.FilterData" localSheetId="0" hidden="1">'приложение 2'!$A$10:$F$255</definedName>
    <definedName name="Z_949DCF8A_4B6C_48DC_A0AF_1508759F4E2C_.wvu.FilterData" localSheetId="0" hidden="1">'приложение 2'!$A$10:$F$169</definedName>
    <definedName name="Z_9984B0C7_561F_4358_8088_AD0C38B83804_.wvu.FilterData" localSheetId="0" hidden="1">'приложение 2'!$A$10:$F$255</definedName>
    <definedName name="Z_9984B0C7_561F_4358_8088_AD0C38B83804_.wvu.PrintArea" localSheetId="0" hidden="1">'приложение 2'!$A$5:$G$255</definedName>
    <definedName name="Z_9984B0C7_561F_4358_8088_AD0C38B83804_.wvu.PrintTitles" localSheetId="0" hidden="1">'приложение 2'!$9:$10</definedName>
    <definedName name="Z_9AE4E90B_95AD_4E92_80AE_724EF4B3642C_.wvu.FilterData" localSheetId="0" hidden="1">'приложение 2'!$A$10:$F$189</definedName>
    <definedName name="Z_9AE4E90B_95AD_4E92_80AE_724EF4B3642C_.wvu.PrintArea" localSheetId="0" hidden="1">'приложение 2'!$A$5:$F$189</definedName>
    <definedName name="Z_9AE4E90B_95AD_4E92_80AE_724EF4B3642C_.wvu.PrintTitles" localSheetId="0" hidden="1">'приложение 2'!$12:$13</definedName>
    <definedName name="Z_9AE4E90B_95AD_4E92_80AE_724EF4B3642C_.wvu.Rows" localSheetId="0" hidden="1">'приложение 2'!#REF!,'приложение 2'!#REF!</definedName>
    <definedName name="Z_A24E161A_D544_48C2_9D1F_4A462EC54334_.wvu.FilterData" localSheetId="0" hidden="1">'приложение 2'!$A$10:$F$189</definedName>
    <definedName name="Z_A2DDF725_A43F_4376_AC13_C92B1FC53799_.wvu.FilterData" localSheetId="0" hidden="1">'приложение 2'!$A$10:$F$255</definedName>
    <definedName name="Z_A79CDC70_8466_49CB_8C49_C52C08F5C2C3_.wvu.FilterData" localSheetId="0" hidden="1">'приложение 2'!$A$10:$F$169</definedName>
    <definedName name="Z_A79CDC70_8466_49CB_8C49_C52C08F5C2C3_.wvu.PrintArea" localSheetId="0" hidden="1">'приложение 2'!$A$5:$F$169</definedName>
    <definedName name="Z_A79CDC70_8466_49CB_8C49_C52C08F5C2C3_.wvu.PrintTitles" localSheetId="0" hidden="1">'приложение 2'!$12:$13</definedName>
    <definedName name="Z_A7B626E9_A7AF_40B4_84EF_DECB7C4998DD_.wvu.FilterData" localSheetId="0" hidden="1">'приложение 2'!$A$10:$F$251</definedName>
    <definedName name="Z_B086076E_6F95_40A8_AF3F_A98F29EF8BAF_.wvu.FilterData" localSheetId="0" hidden="1">'приложение 2'!$A$10:$F$255</definedName>
    <definedName name="Z_B20D6023_2FFF_457F_8563_041DBF7DE629_.wvu.FilterData" localSheetId="0" hidden="1">'приложение 2'!$A$10:$F$255</definedName>
    <definedName name="Z_B2AEA316_3CC7_4A5F_84DC_5C75A986883C_.wvu.FilterData" localSheetId="0" hidden="1">'приложение 2'!$A$10:$F$189</definedName>
    <definedName name="Z_B3397BCA_1277_4868_806F_2E68EFD73FCF_.wvu.Cols" localSheetId="0" hidden="1">'приложение 2'!#REF!</definedName>
    <definedName name="Z_B3397BCA_1277_4868_806F_2E68EFD73FCF_.wvu.FilterData" localSheetId="0" hidden="1">'приложение 2'!$A$10:$F$169</definedName>
    <definedName name="Z_B3397BCA_1277_4868_806F_2E68EFD73FCF_.wvu.PrintArea" localSheetId="0" hidden="1">'приложение 2'!$A$6:$F$169</definedName>
    <definedName name="Z_B3397BCA_1277_4868_806F_2E68EFD73FCF_.wvu.PrintTitles" localSheetId="0" hidden="1">'приложение 2'!$12:$13</definedName>
    <definedName name="Z_B3463B94_A148_4CED_9456_BF3639DD779F_.wvu.FilterData" localSheetId="0" hidden="1">'приложение 2'!$A$10:$F$189</definedName>
    <definedName name="Z_B3ADB1FC_7237_4F79_A98A_9A3A728E8FB8_.wvu.FilterData" localSheetId="0" hidden="1">'приложение 2'!$A$10:$F$169</definedName>
    <definedName name="Z_B514128D_6B87_4E4E_A39F_95B0A360F480_.wvu.FilterData" localSheetId="0" hidden="1">'приложение 2'!$A$10:$F$255</definedName>
    <definedName name="Z_BE8286D2_FA45_4673_A1FC_0E5782EB1F9A_.wvu.FilterData" localSheetId="0" hidden="1">'приложение 2'!$A$10:$F$255</definedName>
    <definedName name="Z_C0DCEFD6_4378_4196_8A52_BBAE8937CBA3_.wvu.Cols" localSheetId="1" hidden="1">'приложение 3'!$E:$E</definedName>
    <definedName name="Z_C0DCEFD6_4378_4196_8A52_BBAE8937CBA3_.wvu.FilterData" localSheetId="0" hidden="1">'приложение 2'!$A$10:$L$262</definedName>
    <definedName name="Z_C0DCEFD6_4378_4196_8A52_BBAE8937CBA3_.wvu.PrintArea" localSheetId="0" hidden="1">'приложение 2'!$A$1:$G$262</definedName>
    <definedName name="Z_C0DCEFD6_4378_4196_8A52_BBAE8937CBA3_.wvu.PrintArea" localSheetId="1" hidden="1">'приложение 3'!$A$1:$E$36</definedName>
    <definedName name="Z_C0DCEFD6_4378_4196_8A52_BBAE8937CBA3_.wvu.PrintTitles" localSheetId="0" hidden="1">'приложение 2'!$9:$10</definedName>
    <definedName name="Z_C4F4FD76_123F_44C5_BF8B_98E759656E65_.wvu.FilterData" localSheetId="0" hidden="1">'приложение 2'!$A$10:$F$262</definedName>
    <definedName name="Z_CA6221F1_111B_4FCB_9F05_0C1B99099967_.wvu.FilterData" localSheetId="0" hidden="1">'приложение 2'!$A$10:$F$255</definedName>
    <definedName name="Z_CBBD36BD_B8D3_405D_A6D4_79D054A9E80B_.wvu.FilterData" localSheetId="0" hidden="1">'приложение 2'!$A$10:$F$189</definedName>
    <definedName name="Z_CFCD11A5_5DDB_474D_9D2B_79AC7ABEC29D_.wvu.FilterData" localSheetId="0" hidden="1">'приложение 2'!$A$10:$F$189</definedName>
    <definedName name="Z_D5451C69_6188_4AB8_99E1_04D2A5F2965F_.wvu.FilterData" localSheetId="0" hidden="1">'приложение 2'!$A$10:$F$189</definedName>
    <definedName name="Z_D5451C69_6188_4AB8_99E1_04D2A5F2965F_.wvu.PrintArea" localSheetId="0" hidden="1">'приложение 2'!$A$5:$F$189</definedName>
    <definedName name="Z_D6B369C7_5C5A_4656_8846_64036478A0EF_.wvu.FilterData" localSheetId="0" hidden="1">'приложение 2'!$A$10:$F$255</definedName>
    <definedName name="Z_D997630C_66BB_4963_BAAC_A55307F5FA75_.wvu.FilterData" localSheetId="0" hidden="1">'приложение 2'!$A$10:$F$262</definedName>
    <definedName name="Z_DCD62DCA_C2E6_4944_BF05_06393683843D_.wvu.FilterData" localSheetId="0" hidden="1">'приложение 2'!$A$10:$F$189</definedName>
    <definedName name="Z_E021FB0C_A711_4509_BC26_BEE4D6D0121D_.wvu.FilterData" localSheetId="0" hidden="1">'приложение 2'!$A$10:$F$189</definedName>
    <definedName name="Z_E021FB0C_A711_4509_BC26_BEE4D6D0121D_.wvu.PrintArea" localSheetId="0" hidden="1">'приложение 2'!$A$5:$F$189</definedName>
    <definedName name="Z_E2097F84_1B9B_4355_B7F0_B0804FDF57F9_.wvu.FilterData" localSheetId="0" hidden="1">'приложение 2'!$A$10:$F$255</definedName>
    <definedName name="Z_E342BDE1_60E3_4EEA_9D67_F5EFD9AAE93A_.wvu.FilterData" localSheetId="0" hidden="1">'приложение 2'!$A$10:$F$255</definedName>
    <definedName name="Z_E416FCE8_F878_4385_8913_B15206A31FD4_.wvu.FilterData" localSheetId="0" hidden="1">'приложение 2'!$A$10:$F$255</definedName>
    <definedName name="Z_E73FB2C8_8889_4BC1_B42C_BB4285892FAC_.wvu.Cols" localSheetId="0" hidden="1">'приложение 2'!#REF!</definedName>
    <definedName name="Z_E73FB2C8_8889_4BC1_B42C_BB4285892FAC_.wvu.FilterData" localSheetId="0" hidden="1">'приложение 2'!$A$10:$F$169</definedName>
    <definedName name="Z_E73FB2C8_8889_4BC1_B42C_BB4285892FAC_.wvu.PrintArea" localSheetId="0" hidden="1">'приложение 2'!$A$6:$F$169</definedName>
    <definedName name="Z_E73FB2C8_8889_4BC1_B42C_BB4285892FAC_.wvu.PrintTitles" localSheetId="0" hidden="1">'приложение 2'!$12:$13</definedName>
    <definedName name="Z_E7A61A23_F5BB_4765_9BEB_425D1A63ECC6_.wvu.FilterData" localSheetId="0" hidden="1">'приложение 2'!$A$10:$F$189</definedName>
    <definedName name="Z_E942A1EB_DA9A_49D4_890A_1E490C17C671_.wvu.FilterData" localSheetId="0" hidden="1">'приложение 2'!$A$10:$F$189</definedName>
    <definedName name="Z_EFE49B85_9879_4286_B05C_7193511463E5_.wvu.FilterData" localSheetId="0" hidden="1">'приложение 2'!$A$10:$F$255</definedName>
    <definedName name="Z_F0654BDF_4068_4EF6_85C0_9A711782EA10_.wvu.FilterData" localSheetId="0" hidden="1">'приложение 2'!$A$10:$F$189</definedName>
    <definedName name="Z_F17D22A8_F456_43C0_907F_C96FA2E6F4AF_.wvu.FilterData" localSheetId="0" hidden="1">'приложение 2'!$A$10:$F$255</definedName>
    <definedName name="Z_F18ECF0F_7B02_40CD_B2E0_92573A2BD76C_.wvu.FilterData" localSheetId="0" hidden="1">'приложение 2'!$A$10:$F$262</definedName>
    <definedName name="Z_F30358E0_6540_4232_9B00_91022CE5977B_.wvu.FilterData" localSheetId="0" hidden="1">'приложение 2'!$A$10:$F$251</definedName>
    <definedName name="Z_F68CCFD9_E39E_4879_BDA3_BF3C2E554146_.wvu.FilterData" localSheetId="0" hidden="1">'приложение 2'!$A$10:$F$255</definedName>
    <definedName name="Z_F883476E_04A9_4D11_A9FF_4F72BAC798EA_.wvu.FilterData" localSheetId="0" hidden="1">'приложение 2'!$A$10:$F$189</definedName>
    <definedName name="_xlnm.Print_Titles" localSheetId="0">'приложение 2'!$9:$10</definedName>
    <definedName name="_xlnm.Print_Area" localSheetId="0">'приложение 2'!$A$1:$G$262</definedName>
    <definedName name="_xlnm.Print_Area" localSheetId="1">'приложение 3'!$A$1:$E$36</definedName>
  </definedNames>
  <calcPr calcId="144525"/>
  <customWorkbookViews>
    <customWorkbookView name="Администратор - Личное представление" guid="{C0DCEFD6-4378-4196-8A52-BBAE8937CBA3}" mergeInterval="0" personalView="1" maximized="1" windowWidth="1916" windowHeight="855" activeSheetId="1"/>
    <customWorkbookView name="Zinovkina - Личное представление" guid="{4CB2AD8A-1395-4EEB-B6E5-ACA1429CF0DB}" mergeInterval="0" personalView="1" maximized="1" xWindow="1" yWindow="1" windowWidth="1916" windowHeight="822" activeSheetId="1"/>
    <customWorkbookView name="Распопова - Личное представление" guid="{8E0CAC60-CC3F-47CB-9EF3-039342AC9535}" mergeInterval="0" personalView="1" maximized="1" windowWidth="1276" windowHeight="779" activeSheetId="1"/>
    <customWorkbookView name="Наталья - Личное представление" guid="{2547B61A-57D8-45C6-87E4-2B595BD241A2}" mergeInterval="0" personalView="1" maximized="1" windowWidth="1276" windowHeight="858" activeSheetId="1"/>
    <customWorkbookView name="MASTER - Личное представление" guid="{A79CDC70-8466-49CB-8C49-C52C08F5C2C3}" mergeInterval="0" personalView="1" maximized="1" windowWidth="1020" windowHeight="569" activeSheetId="1"/>
    <customWorkbookView name="lisakova - Личное представление" guid="{949DCF8A-4B6C-48DC-A0AF-1508759F4E2C}" mergeInterval="0" personalView="1" maximized="1" windowWidth="1276" windowHeight="861" activeSheetId="1"/>
    <customWorkbookView name="SP2 - Личное представление" guid="{B3397BCA-1277-4868-806F-2E68EFD73FCF}" mergeInterval="0" personalView="1" maximized="1" windowWidth="1276" windowHeight="825" activeSheetId="1"/>
    <customWorkbookView name="chegesova - Личное представление" guid="{E73FB2C8-8889-4BC1-B42C-BB4285892FAC}" mergeInterval="0" personalView="1" maximized="1" windowWidth="1020" windowHeight="605" activeSheetId="1"/>
    <customWorkbookView name="Бюджетный отдел - Личное представление" guid="{599A55F8-3816-4A95-B2A0-7EE8B30830DF}" mergeInterval="0" personalView="1" maximized="1" windowWidth="1128" windowHeight="598" activeSheetId="1"/>
    <customWorkbookView name="Pechora - Личное представление" guid="{184D3176-FFF6-4E91-A7DC-D63418B7D0F5}" mergeInterval="0" personalView="1" maximized="1" windowWidth="1148" windowHeight="701" activeSheetId="1"/>
    <customWorkbookView name="Павлова В А - Личное представление" guid="{5271CAE7-4D6C-40AB-9A03-5EFB6EFB80FA}" mergeInterval="0" personalView="1" maximized="1" xWindow="1" yWindow="1" windowWidth="1436" windowHeight="628" activeSheetId="2"/>
    <customWorkbookView name="Усова - Личное представление" guid="{62BA1D30-83D4-405C-B38E-4A6036DCDF7D}" mergeInterval="0" personalView="1" maximized="1" windowWidth="1276" windowHeight="765" activeSheetId="1"/>
    <customWorkbookView name="Дячук - Личное представление" guid="{E021FB0C-A711-4509-BC26-BEE4D6D0121D}" mergeInterval="0" personalView="1" maximized="1" windowWidth="1362" windowHeight="543" activeSheetId="2"/>
    <customWorkbookView name="1 - Личное представление" guid="{D5451C69-6188-4AB8-99E1-04D2A5F2965F}" mergeInterval="0" personalView="1" maximized="1" windowWidth="1276" windowHeight="809" activeSheetId="1"/>
    <customWorkbookView name="user - Личное представление" guid="{9AE4E90B-95AD-4E92-80AE-724EF4B3642C}" mergeInterval="0" personalView="1" maximized="1" xWindow="1" yWindow="1" windowWidth="1916" windowHeight="811" activeSheetId="2"/>
    <customWorkbookView name="й1 - Личное представление" guid="{265E4B74-F87F-4C11-8F36-BD3184BC15DF}" mergeInterval="0" personalView="1" maximized="1" xWindow="1" yWindow="1" windowWidth="1020" windowHeight="505" activeSheetId="2"/>
    <customWorkbookView name="budjet2 - Личное представление" guid="{9984B0C7-561F-4358-8088-AD0C38B8380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33" i="2" l="1"/>
  <c r="E29" i="2"/>
  <c r="A27" i="2"/>
  <c r="E24" i="2"/>
  <c r="E19" i="2"/>
  <c r="E16" i="2"/>
  <c r="E12" i="2"/>
  <c r="G146" i="1" l="1"/>
  <c r="G145" i="1" l="1"/>
  <c r="G144" i="1" l="1"/>
  <c r="G261" i="1"/>
  <c r="G260" i="1" l="1"/>
  <c r="G259" i="1" l="1"/>
  <c r="G258" i="1" l="1"/>
  <c r="G257" i="1" l="1"/>
  <c r="G256" i="1" l="1"/>
  <c r="G109" i="1"/>
  <c r="G238" i="1"/>
  <c r="G234" i="1"/>
  <c r="G233" i="1" l="1"/>
  <c r="G237" i="1"/>
  <c r="G108" i="1"/>
  <c r="G107" i="1" l="1"/>
  <c r="G232" i="1"/>
  <c r="G236" i="1"/>
  <c r="G26" i="1"/>
  <c r="G25" i="1" l="1"/>
  <c r="G231" i="1"/>
  <c r="G106" i="1"/>
  <c r="G229" i="1"/>
  <c r="G210" i="1"/>
  <c r="G209" i="1" l="1"/>
  <c r="G228" i="1"/>
  <c r="G24" i="1"/>
  <c r="G167" i="1"/>
  <c r="G166" i="1" l="1"/>
  <c r="G23" i="1"/>
  <c r="G227" i="1"/>
  <c r="G208" i="1"/>
  <c r="G114" i="1"/>
  <c r="G22" i="1" l="1"/>
  <c r="G113" i="1"/>
  <c r="G226" i="1"/>
  <c r="G165" i="1"/>
  <c r="G129" i="1"/>
  <c r="G112" i="1" l="1"/>
  <c r="G128" i="1"/>
  <c r="G47" i="1"/>
  <c r="G142" i="1"/>
  <c r="G138" i="1"/>
  <c r="G141" i="1" l="1"/>
  <c r="G46" i="1"/>
  <c r="G127" i="1"/>
  <c r="G137" i="1"/>
  <c r="G111" i="1"/>
  <c r="G206" i="1"/>
  <c r="G136" i="1" l="1"/>
  <c r="G45" i="1"/>
  <c r="G205" i="1"/>
  <c r="G140" i="1"/>
  <c r="G204" i="1" l="1"/>
  <c r="G163" i="1"/>
  <c r="G125" i="1"/>
  <c r="G124" i="1" l="1"/>
  <c r="G203" i="1"/>
  <c r="G245" i="1"/>
  <c r="G244" i="1" l="1"/>
  <c r="G123" i="1"/>
  <c r="G34" i="1"/>
  <c r="G122" i="1" l="1"/>
  <c r="G243" i="1"/>
  <c r="G102" i="1"/>
  <c r="G101" i="1" l="1"/>
  <c r="G242" i="1"/>
  <c r="G121" i="1"/>
  <c r="G100" i="1" l="1"/>
  <c r="G99" i="1" l="1"/>
  <c r="G98" i="1" l="1"/>
  <c r="G97" i="1" l="1"/>
  <c r="G154" i="1" l="1"/>
  <c r="G182" i="1" l="1"/>
  <c r="G85" i="1"/>
  <c r="G31" i="1"/>
  <c r="G181" i="1" l="1"/>
  <c r="G180" i="1" s="1"/>
  <c r="G30" i="1"/>
  <c r="G84" i="1"/>
  <c r="G83" i="1" l="1"/>
  <c r="G178" i="1"/>
  <c r="G179" i="1"/>
  <c r="G76" i="1"/>
  <c r="G64" i="1"/>
  <c r="G63" i="1" l="1"/>
  <c r="G177" i="1"/>
  <c r="G75" i="1"/>
  <c r="G82" i="1"/>
  <c r="G80" i="1"/>
  <c r="G119" i="1"/>
  <c r="G118" i="1" l="1"/>
  <c r="G81" i="1"/>
  <c r="G79" i="1"/>
  <c r="G74" i="1"/>
  <c r="G62" i="1"/>
  <c r="G215" i="1"/>
  <c r="D26" i="2" l="1"/>
  <c r="E26" i="2" s="1"/>
  <c r="G214" i="1"/>
  <c r="G73" i="1"/>
  <c r="G117" i="1"/>
  <c r="G36" i="1"/>
  <c r="G254" i="1"/>
  <c r="G224" i="1"/>
  <c r="G201" i="1"/>
  <c r="G116" i="1" l="1"/>
  <c r="G33" i="1"/>
  <c r="G72" i="1"/>
  <c r="G213" i="1"/>
  <c r="G253" i="1"/>
  <c r="G200" i="1"/>
  <c r="G223" i="1"/>
  <c r="G199" i="1" l="1"/>
  <c r="G71" i="1"/>
  <c r="G222" i="1"/>
  <c r="G212" i="1"/>
  <c r="G29" i="1"/>
  <c r="G252" i="1"/>
  <c r="G105" i="1"/>
  <c r="G134" i="1"/>
  <c r="G104" i="1" l="1"/>
  <c r="G28" i="1"/>
  <c r="G133" i="1"/>
  <c r="G70" i="1"/>
  <c r="D23" i="2" s="1"/>
  <c r="G250" i="1"/>
  <c r="G220" i="1"/>
  <c r="G197" i="1"/>
  <c r="G196" i="1"/>
  <c r="E23" i="2" l="1"/>
  <c r="G195" i="1"/>
  <c r="G21" i="1"/>
  <c r="D15" i="2" s="1"/>
  <c r="G248" i="1"/>
  <c r="G247" i="1" s="1"/>
  <c r="G132" i="1"/>
  <c r="G219" i="1"/>
  <c r="G249" i="1"/>
  <c r="E15" i="2" l="1"/>
  <c r="G218" i="1"/>
  <c r="G241" i="1"/>
  <c r="G240" i="1" s="1"/>
  <c r="D32" i="2" s="1"/>
  <c r="G194" i="1"/>
  <c r="G188" i="1"/>
  <c r="G174" i="1"/>
  <c r="G162" i="1"/>
  <c r="G159" i="1"/>
  <c r="G157" i="1"/>
  <c r="G153" i="1"/>
  <c r="G150" i="1"/>
  <c r="G94" i="1"/>
  <c r="G91" i="1"/>
  <c r="G68" i="1"/>
  <c r="G56" i="1"/>
  <c r="G43" i="1"/>
  <c r="G19" i="1"/>
  <c r="G217" i="1" l="1"/>
  <c r="G193" i="1" s="1"/>
  <c r="E32" i="2"/>
  <c r="G18" i="1"/>
  <c r="G17" i="1" s="1"/>
  <c r="G90" i="1"/>
  <c r="G187" i="1"/>
  <c r="G55" i="1"/>
  <c r="G149" i="1"/>
  <c r="G161" i="1"/>
  <c r="G67" i="1"/>
  <c r="G152" i="1"/>
  <c r="G173" i="1"/>
  <c r="G42" i="1"/>
  <c r="G93" i="1"/>
  <c r="G158" i="1"/>
  <c r="G89" i="1" l="1"/>
  <c r="G88" i="1" s="1"/>
  <c r="G172" i="1"/>
  <c r="G66" i="1"/>
  <c r="G54" i="1"/>
  <c r="G41" i="1"/>
  <c r="G192" i="1"/>
  <c r="D31" i="2" s="1"/>
  <c r="G148" i="1"/>
  <c r="G131" i="1" s="1"/>
  <c r="G186" i="1"/>
  <c r="G184" i="1" s="1"/>
  <c r="G16" i="1"/>
  <c r="E31" i="2" l="1"/>
  <c r="D30" i="2"/>
  <c r="G15" i="1"/>
  <c r="D14" i="2" s="1"/>
  <c r="D13" i="2" s="1"/>
  <c r="E13" i="2" s="1"/>
  <c r="G40" i="1"/>
  <c r="G61" i="1"/>
  <c r="G185" i="1"/>
  <c r="G191" i="1"/>
  <c r="G53" i="1"/>
  <c r="G171" i="1"/>
  <c r="G87" i="1"/>
  <c r="D27" i="2" s="1"/>
  <c r="E27" i="2" s="1"/>
  <c r="E30" i="2" l="1"/>
  <c r="G170" i="1"/>
  <c r="D35" i="2" s="1"/>
  <c r="E35" i="2" s="1"/>
  <c r="G52" i="1"/>
  <c r="G96" i="1"/>
  <c r="D28" i="2" s="1"/>
  <c r="G190" i="1"/>
  <c r="G60" i="1"/>
  <c r="G176" i="1"/>
  <c r="G39" i="1"/>
  <c r="D18" i="2" s="1"/>
  <c r="G14" i="1"/>
  <c r="D36" i="2" l="1"/>
  <c r="D17" i="2"/>
  <c r="E17" i="2" s="1"/>
  <c r="E18" i="2"/>
  <c r="G78" i="1"/>
  <c r="G38" i="1"/>
  <c r="G59" i="1"/>
  <c r="G58" i="1" s="1"/>
  <c r="G51" i="1"/>
  <c r="G169" i="1"/>
  <c r="D34" i="2" l="1"/>
  <c r="E34" i="2" s="1"/>
  <c r="E36" i="2"/>
  <c r="E28" i="2"/>
  <c r="D25" i="2"/>
  <c r="G50" i="1"/>
  <c r="D21" i="2" s="1"/>
  <c r="D22" i="2"/>
  <c r="E25" i="2" l="1"/>
  <c r="E22" i="2"/>
  <c r="E21" i="2"/>
  <c r="G49" i="1"/>
  <c r="G13" i="1" s="1"/>
  <c r="E14" i="2" s="1"/>
  <c r="D20" i="2" l="1"/>
  <c r="E20" i="2" l="1"/>
  <c r="D11" i="2"/>
  <c r="G12" i="1"/>
  <c r="E11" i="2" l="1"/>
</calcChain>
</file>

<file path=xl/sharedStrings.xml><?xml version="1.0" encoding="utf-8"?>
<sst xmlns="http://schemas.openxmlformats.org/spreadsheetml/2006/main" count="1204" uniqueCount="237">
  <si>
    <t>Наименование</t>
  </si>
  <si>
    <t xml:space="preserve">КВСР </t>
  </si>
  <si>
    <t>КФСР</t>
  </si>
  <si>
    <t>РЗ</t>
  </si>
  <si>
    <t>ПЗ</t>
  </si>
  <si>
    <t>КЦСР</t>
  </si>
  <si>
    <t>КВР</t>
  </si>
  <si>
    <t/>
  </si>
  <si>
    <t>Общегосударственные вопросы</t>
  </si>
  <si>
    <t>01</t>
  </si>
  <si>
    <t>03</t>
  </si>
  <si>
    <t>04</t>
  </si>
  <si>
    <t>05</t>
  </si>
  <si>
    <t>02</t>
  </si>
  <si>
    <t>В С Е 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</si>
  <si>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</si>
  <si>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</t>
  </si>
  <si>
    <t>Уличное освещение</t>
  </si>
  <si>
    <t>Организация и содержание мест захоронения</t>
  </si>
  <si>
    <t>Коммунальное хозяйство</t>
  </si>
  <si>
    <t>Мероприятия в области коммунального хозяйства</t>
  </si>
  <si>
    <t xml:space="preserve">Культура </t>
  </si>
  <si>
    <t>920</t>
  </si>
  <si>
    <t>09</t>
  </si>
  <si>
    <t>10</t>
  </si>
  <si>
    <t>00</t>
  </si>
  <si>
    <t>Пенсионное обеспечение</t>
  </si>
  <si>
    <t>Другие общегосударственные вопросы</t>
  </si>
  <si>
    <t>13</t>
  </si>
  <si>
    <t>Социальное обеспечение населения</t>
  </si>
  <si>
    <t>Дорожное хозяйство (дорожные фонды)</t>
  </si>
  <si>
    <t>244</t>
  </si>
  <si>
    <t>810</t>
  </si>
  <si>
    <t>312</t>
  </si>
  <si>
    <t>611</t>
  </si>
  <si>
    <t>323</t>
  </si>
  <si>
    <t>Администрация муниципального района «Печора»</t>
  </si>
  <si>
    <t>Непрограммные направления деятельности</t>
  </si>
  <si>
    <t>Руководство и управление в сфере установленных функций представительных органов муниципального образования</t>
  </si>
  <si>
    <t>200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</si>
  <si>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</si>
  <si>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</si>
  <si>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</si>
  <si>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</si>
  <si>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</si>
  <si>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</si>
  <si>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</si>
  <si>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</si>
  <si>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</si>
  <si>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Управление культуры и туризма муниципального района «Печора»</t>
  </si>
  <si>
    <t>956</t>
  </si>
  <si>
    <t>КУЛЬТУРА, КИНЕМАТОГРАФИЯ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</si>
  <si>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</si>
  <si>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</si>
  <si>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</si>
  <si>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</si>
  <si>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300</t>
  </si>
  <si>
    <t>Социальное обеспечение и иные выплаты населению</t>
  </si>
  <si>
    <t>Публичные нормативные социальные выплаты гражданам</t>
  </si>
  <si>
    <t>310</t>
  </si>
  <si>
    <t>320</t>
  </si>
  <si>
    <t>Социальные выплаты гражданам, кроме публичных нормативных социальных выплат</t>
  </si>
  <si>
    <t>Иные пенсии, социальные доплаты к пенсиям</t>
  </si>
  <si>
    <t>Приобретение товаров, работ, услуг в пользу граждан в целях их социального обеспечения</t>
  </si>
  <si>
    <t>Иные закупки товаров, работ и услуг для обеспечения государственных (муниципальных) нужд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</si>
  <si>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</si>
  <si>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Прочие мероприятия по благоустройству поселений</t>
  </si>
  <si>
    <t>Доплаты к пенсиям, дополнительное пенсионное обеспечение</t>
  </si>
  <si>
    <t>Обеспечение первичных мер пожарной безопасности в границах населенных пунктов поселения</t>
  </si>
  <si>
    <t>Оказание муниципальных услуг (выполнение работ) учреждениями культурно-досугового типа</t>
  </si>
  <si>
    <t>Предоставление социальной помощи льготной категории граждан, участникам Великой Отечественной войны</t>
  </si>
  <si>
    <t>620</t>
  </si>
  <si>
    <t>Субсидии автономным учреждениям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</si>
  <si>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</si>
  <si>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</si>
  <si>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Кинематография</t>
  </si>
  <si>
    <t xml:space="preserve">Обеспечение содержания, ремонта и капитального ремонта  улично-дорожной сети  в границах  поселений </t>
  </si>
  <si>
    <t>Подпрограмма "Дорожное хозяйство и транспорт"</t>
  </si>
  <si>
    <t xml:space="preserve">Содержание автомобильных дорог общего пользования местного значения </t>
  </si>
  <si>
    <t>853</t>
  </si>
  <si>
    <t>Уплата иных платежей</t>
  </si>
  <si>
    <t>99 0 00 00000</t>
  </si>
  <si>
    <t>99 0 00 02030</t>
  </si>
  <si>
    <t>99 0 00 15310</t>
  </si>
  <si>
    <t>03 0 00 00000</t>
  </si>
  <si>
    <t>03 3 00 00000</t>
  </si>
  <si>
    <t>99 0 00 25400</t>
  </si>
  <si>
    <t>99 0 00 25500</t>
  </si>
  <si>
    <t>99 0 00 25510</t>
  </si>
  <si>
    <t>99 0 00 25530</t>
  </si>
  <si>
    <t>99 0 00 25540</t>
  </si>
  <si>
    <t>99 0 00 63110</t>
  </si>
  <si>
    <t>05 0 00 00000</t>
  </si>
  <si>
    <t>05 0 11 00000</t>
  </si>
  <si>
    <t>05 0 21 00000</t>
  </si>
  <si>
    <t>811</t>
  </si>
  <si>
    <t>Закупка товаров, работ и услуг для обеспечения государственных (муниципальных) нужд</t>
  </si>
  <si>
    <t>Другие вопросы в области национальной экономики</t>
  </si>
  <si>
    <t>12</t>
  </si>
  <si>
    <t>03 2 00 00000</t>
  </si>
  <si>
    <t>08</t>
  </si>
  <si>
    <t>Мероприятия в области пассажирского транспорта</t>
  </si>
  <si>
    <t>Транспорт</t>
  </si>
  <si>
    <t>Прочая закупка товаров, работ и услуг</t>
  </si>
  <si>
    <t>03 3 14 00000</t>
  </si>
  <si>
    <t>Подпрограмма  «Благоустройство дворовых и общественных территорий городского поселения «Печора»</t>
  </si>
  <si>
    <t>Поддержка муниципальных программ формирования современной городской среды</t>
  </si>
  <si>
    <t xml:space="preserve">  к решению Совета городского поселения "Печора" </t>
  </si>
  <si>
    <t>99 0 00 25010</t>
  </si>
  <si>
    <t>Оказание муниципальных услуг (выполнение работ) производственно-техническим комплексом</t>
  </si>
  <si>
    <t xml:space="preserve">Муниципальная программа "Адресная социальная помощь населению городского поселения "Печора" </t>
  </si>
  <si>
    <t>Муниципальная программа "Жилье, жилищно-коммунальное хозяйство и территориальное развитие"</t>
  </si>
  <si>
    <t>03 3 12 S2220</t>
  </si>
  <si>
    <t>12 0 00 00000</t>
  </si>
  <si>
    <t>12 1 00 00000</t>
  </si>
  <si>
    <t>12 1 F2 55550</t>
  </si>
  <si>
    <t>11 0 00 00000</t>
  </si>
  <si>
    <t>11 0 01 00000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</si>
  <si>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</si>
  <si>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</si>
  <si>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05 0 11 S2690</t>
  </si>
  <si>
    <t>05 0 21 S2690</t>
  </si>
  <si>
    <t>Субсидии бюджетным учреждениям на иные цели</t>
  </si>
  <si>
    <t>612</t>
  </si>
  <si>
    <t>Укрепление материально-технической базы муниципальных учреждений сферы культуры</t>
  </si>
  <si>
    <t>05 0 13 S2150</t>
  </si>
  <si>
    <t>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</si>
  <si>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03 3 12 00000</t>
  </si>
  <si>
    <t>03 2 25 00000</t>
  </si>
  <si>
    <t>Защита населения и территории от чрезвычайных ситуаций природного и техногенного характера, пожарная безопасность</t>
  </si>
  <si>
    <t>99 0 00 02110</t>
  </si>
  <si>
    <t>Реализация государственных функций, связанных с общегосударственным управлением</t>
  </si>
  <si>
    <t>03 1 11 00000</t>
  </si>
  <si>
    <t>Жилищное хозяйство</t>
  </si>
  <si>
    <t>03 1 00 00000</t>
  </si>
  <si>
    <t>Обеспечение мероприятий по капитальному ремонту и ремонту многоквартирных домов</t>
  </si>
  <si>
    <t>10 1 11 00000</t>
  </si>
  <si>
    <t>321</t>
  </si>
  <si>
    <t>Пособия, компенсации и иные социальные выплаты гражданам, кроме публичных нормативных обязательств</t>
  </si>
  <si>
    <t>247</t>
  </si>
  <si>
    <t>Закупка энергетических ресурсов</t>
  </si>
  <si>
    <t>10 4 31 00000</t>
  </si>
  <si>
    <t>Муниципальная  программа "Обеспечение охраны общественного порядка и профилактика правонарушений"</t>
  </si>
  <si>
    <t>10 0 00 00000</t>
  </si>
  <si>
    <t>10 4 00 00000</t>
  </si>
  <si>
    <t>Обеспечение обустройства и содержания технических средств организации дорожного движения улично - дорожной сети</t>
  </si>
  <si>
    <t>622</t>
  </si>
  <si>
    <t>Субсидии автономным учреждениям на иные цели</t>
  </si>
  <si>
    <t>Подпрограмма "Повышение безопасности дорожного движения"</t>
  </si>
  <si>
    <t>10 1 00 00000</t>
  </si>
  <si>
    <t>Подпрограмма "Профилактика преступлений и иных правонарушений"</t>
  </si>
  <si>
    <t>Содействие в организации охраны общественного порядка</t>
  </si>
  <si>
    <t>05 0 13 00000</t>
  </si>
  <si>
    <t xml:space="preserve">Разработка проекта планировки и проекта межевания территории ГП "Печора" </t>
  </si>
  <si>
    <t>Подпрограмма "Улучшение состояния жилищно – коммунального комплекса"</t>
  </si>
  <si>
    <t>Муниципальная программа "Развитие культуры и туризма"</t>
  </si>
  <si>
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</si>
  <si>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>03 3 14 10000</t>
  </si>
  <si>
    <t>03 3 12 10000</t>
  </si>
  <si>
    <t>03 2 25 10000</t>
  </si>
  <si>
    <t>03 1 11 10000</t>
  </si>
  <si>
    <t>10 4 31 10000</t>
  </si>
  <si>
    <t>12 1 F2 00000</t>
  </si>
  <si>
    <t>Региональный проект «Формирование комфортной городской среды»</t>
  </si>
  <si>
    <t>10 1 11 10000</t>
  </si>
  <si>
    <t>11 0 01 10000</t>
  </si>
  <si>
    <t>Оказание муниципальных услуг (выполнение работ) музеями и библиотеками</t>
  </si>
  <si>
    <t>05 0 11 10000</t>
  </si>
  <si>
    <t>Субсидии на  укрепление материально-технической базы муниципальных учреждений</t>
  </si>
  <si>
    <t>05 0 21 10000</t>
  </si>
  <si>
    <t>830</t>
  </si>
  <si>
    <t>831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</si>
  <si>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</si>
  <si>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</si>
  <si>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12 1 22 00000</t>
  </si>
  <si>
    <t>Реализация проектов инициативного бюджетирования в сфере благоустройства</t>
  </si>
  <si>
    <t>14 0 00 00000</t>
  </si>
  <si>
    <t>14 0 11 00000</t>
  </si>
  <si>
    <t>14 0 11 10000</t>
  </si>
  <si>
    <t>Реализация мероприятий по строительству и ремонту пешеходных тротуаров на территории городского поселения "Печора"</t>
  </si>
  <si>
    <t>Муниципальная программа "Строительство и ремонт пешеходных тротуаров на территории городского поселения "Печора"</t>
  </si>
  <si>
    <t>Подпрограмма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</si>
  <si>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Муниципальная программа «Формирование комфортной городской среды муниципального образования городского поселения «Печора» на 2018-2025 годы</t>
  </si>
  <si>
    <t>05 0 12 00000</t>
  </si>
  <si>
    <t>05 0 12 10000</t>
  </si>
  <si>
    <t>Укрепление материально-технической базы муниципальных учреждений</t>
  </si>
  <si>
    <t>Оплата муниципальными учреждениями расходов по коммунальным услугам</t>
  </si>
  <si>
    <t>99 0 00 25020</t>
  </si>
  <si>
    <t>99 0 00 25030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</si>
  <si>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</si>
  <si>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99 0 00 17110</t>
  </si>
  <si>
    <t>14 0 11 92724</t>
  </si>
  <si>
    <t>Реализация мероприятий, направленных на исполнение наказов избирателей</t>
  </si>
  <si>
    <t>12 1 22 92724</t>
  </si>
  <si>
    <t>Иные межбюджетные трансферты городскому  поселению "Печора", входящему в состав муниципального района «Печора», предоставляемых на ликвидацию мест несанкционированного размещения отходов</t>
  </si>
  <si>
    <t>99 0 00 91070</t>
  </si>
  <si>
    <t>05 0 12 71090</t>
  </si>
  <si>
    <t xml:space="preserve">Иные межбюджетные трансферты городским и сельским поселениям, входящим в состав муниципального района «Печора», предоставляемые на реализацию народных инициатив </t>
  </si>
  <si>
    <t>Создание условий для массового отдыха жителей МО МР "Печора"</t>
  </si>
  <si>
    <t>05 0 23 00000</t>
  </si>
  <si>
    <t>05 0 23 10000</t>
  </si>
  <si>
    <t>360</t>
  </si>
  <si>
    <t>03 5 00 00000</t>
  </si>
  <si>
    <t>03 5 11 00000</t>
  </si>
  <si>
    <t>Обеспечение мероприятий, направленных на энергосбережение жилищно-коммунальных услуг</t>
  </si>
  <si>
    <t>03 5 11 10000</t>
  </si>
  <si>
    <t>Подпрограмма "Энергосбережение и повышение энергетической эффективности"</t>
  </si>
  <si>
    <t>Иные выплаты населению</t>
  </si>
  <si>
    <t>05 0 A1 55970</t>
  </si>
  <si>
    <t>05 0 A1 М5970</t>
  </si>
  <si>
    <t>05 0 А1 00000</t>
  </si>
  <si>
    <t>Региональный проект «Культурная среда»</t>
  </si>
  <si>
    <t>12 1 15 00000</t>
  </si>
  <si>
    <t>Реализация мероприятий по благоустройству территории городского поселения «Печора»</t>
  </si>
  <si>
    <t>Приложение 2</t>
  </si>
  <si>
    <t>12 1 15 10000</t>
  </si>
  <si>
    <t>Управление финансов муниципального района "Печора"</t>
  </si>
  <si>
    <t>992</t>
  </si>
  <si>
    <t>99 0 00 25040</t>
  </si>
  <si>
    <t>Создание условий для функционирования муниципальных учреждений (организаций)</t>
  </si>
  <si>
    <t xml:space="preserve">Укрепление материально-технической базы </t>
  </si>
  <si>
    <t>Кассовое исполнение</t>
  </si>
  <si>
    <t xml:space="preserve">Приложение 3                              </t>
  </si>
  <si>
    <t xml:space="preserve"> к решению Совета городского поселения "Печора" </t>
  </si>
  <si>
    <t>тыс. рублей</t>
  </si>
  <si>
    <t>Рз</t>
  </si>
  <si>
    <t>Пр</t>
  </si>
  <si>
    <t>ВСЕГО: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</si>
  <si>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</si>
  <si>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</si>
  <si>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</si>
  <si>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</si>
  <si>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</si>
  <si>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 xml:space="preserve">РАСХОДЫ БЮДЖЕТА МУНИЦИПАЛЬНОГО ОБРАЗОВАНИЯ ГОРОДСКОГО ПОСЕЛЕНИЯ "ПЕЧОРА" НА  2023 ГОД ПО РАЗДЕЛАМ, ПОДРАЗДЕЛАМ  КЛАССИФИКАЦИИ РАСХОДОВ БЮДЖЕТОВ РОССИЙСКОЙ ФЕДЕРАЦИИ </t>
  </si>
  <si>
    <t>Расходы бюджета муниципального образования городского поселения "Печора" за 2023 год по ведомственной структуре бюджета муниципального образования городского поселения "Печора"</t>
  </si>
  <si>
    <t>Разработка проекта планировки и проекта межевания территории ГП "Печора"</t>
  </si>
  <si>
    <t>от 15 мая 2024 года № 5-15/128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</si>
</sst>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"/>
    <numFmt numFmtId="165" formatCode="000"/>
    <numFmt numFmtId="166" formatCode="000\ 00\ 00"/>
    <numFmt numFmtId="167" formatCode="#,##0.0"/>
    <numFmt numFmtId="168" formatCode="#,##0.0_ ;\-#,##0.0\ "/>
    <numFmt numFmtId="169" formatCode="0.0"/>
  </numFmts>
  <fonts count="16" x14ac:knownFonts="1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DAEEF3"/>
        <bgColor indexed="64"/>
      </patternFill>
    </fill>
    <fill>
      <patternFill patternType="solid">
        <fgColor rgb="FFDAEEF3"/>
        <bgColor indexed="27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3">
      <alignment horizontal="left" vertical="top" wrapText="1"/>
    </xf>
    <xf numFmtId="49" fontId="8" fillId="0" borderId="4">
      <alignment horizontal="center" vertical="top" shrinkToFit="1"/>
    </xf>
    <xf numFmtId="0" fontId="7" fillId="0" borderId="3">
      <alignment horizontal="left" vertical="top" wrapText="1"/>
    </xf>
    <xf numFmtId="49" fontId="8" fillId="0" borderId="4">
      <alignment horizontal="center" vertical="top" shrinkToFit="1"/>
    </xf>
    <xf numFmtId="0" fontId="7" fillId="0" borderId="3">
      <alignment horizontal="left" vertical="top" wrapText="1"/>
    </xf>
    <xf numFmtId="49" fontId="8" fillId="0" borderId="4">
      <alignment horizontal="center" vertical="top" shrinkToFit="1"/>
    </xf>
    <xf numFmtId="0" fontId="7" fillId="0" borderId="3">
      <alignment horizontal="left" vertical="top" wrapText="1"/>
    </xf>
    <xf numFmtId="49" fontId="8" fillId="0" borderId="4">
      <alignment horizontal="center" vertical="top" shrinkToFit="1"/>
    </xf>
    <xf numFmtId="49" fontId="8" fillId="0" borderId="4">
      <alignment horizontal="center" vertical="top" shrinkToFit="1"/>
    </xf>
  </cellStyleXfs>
  <cellXfs count="15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7" fontId="3" fillId="0" borderId="0" xfId="0" applyNumberFormat="1" applyFont="1"/>
    <xf numFmtId="0" fontId="5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7" fontId="6" fillId="0" borderId="0" xfId="0" applyNumberFormat="1" applyFont="1"/>
    <xf numFmtId="167" fontId="3" fillId="0" borderId="0" xfId="0" applyNumberFormat="1" applyFont="1" applyFill="1"/>
    <xf numFmtId="167" fontId="3" fillId="0" borderId="0" xfId="0" applyNumberFormat="1" applyFont="1" applyAlignment="1"/>
    <xf numFmtId="167" fontId="3" fillId="9" borderId="0" xfId="0" applyNumberFormat="1" applyFont="1" applyFill="1"/>
    <xf numFmtId="0" fontId="3" fillId="9" borderId="0" xfId="0" applyFont="1" applyFill="1"/>
    <xf numFmtId="167" fontId="9" fillId="0" borderId="1" xfId="0" applyNumberFormat="1" applyFont="1" applyBorder="1" applyAlignment="1">
      <alignment horizontal="right" vertical="center"/>
    </xf>
    <xf numFmtId="167" fontId="9" fillId="5" borderId="1" xfId="0" applyNumberFormat="1" applyFont="1" applyFill="1" applyBorder="1" applyAlignment="1">
      <alignment horizontal="right" vertical="center"/>
    </xf>
    <xf numFmtId="167" fontId="9" fillId="2" borderId="1" xfId="0" applyNumberFormat="1" applyFont="1" applyFill="1" applyBorder="1" applyAlignment="1">
      <alignment horizontal="right" vertical="center"/>
    </xf>
    <xf numFmtId="167" fontId="10" fillId="0" borderId="1" xfId="0" applyNumberFormat="1" applyFont="1" applyBorder="1" applyAlignment="1">
      <alignment horizontal="right" vertical="center"/>
    </xf>
    <xf numFmtId="167" fontId="10" fillId="8" borderId="1" xfId="0" applyNumberFormat="1" applyFont="1" applyFill="1" applyBorder="1" applyAlignment="1">
      <alignment horizontal="right" vertical="center"/>
    </xf>
    <xf numFmtId="167" fontId="10" fillId="0" borderId="1" xfId="0" applyNumberFormat="1" applyFont="1" applyFill="1" applyBorder="1" applyAlignment="1">
      <alignment horizontal="right" vertical="center"/>
    </xf>
    <xf numFmtId="167" fontId="10" fillId="9" borderId="1" xfId="0" applyNumberFormat="1" applyFont="1" applyFill="1" applyBorder="1" applyAlignment="1">
      <alignment horizontal="right" vertical="center"/>
    </xf>
    <xf numFmtId="167" fontId="10" fillId="2" borderId="1" xfId="0" applyNumberFormat="1" applyFont="1" applyFill="1" applyBorder="1" applyAlignment="1">
      <alignment horizontal="right" vertical="center"/>
    </xf>
    <xf numFmtId="167" fontId="10" fillId="6" borderId="1" xfId="0" applyNumberFormat="1" applyFont="1" applyFill="1" applyBorder="1" applyAlignment="1">
      <alignment horizontal="right" vertical="center"/>
    </xf>
    <xf numFmtId="167" fontId="9" fillId="0" borderId="1" xfId="0" applyNumberFormat="1" applyFont="1" applyFill="1" applyBorder="1" applyAlignment="1">
      <alignment horizontal="right" vertical="center"/>
    </xf>
    <xf numFmtId="167" fontId="10" fillId="3" borderId="1" xfId="0" applyNumberFormat="1" applyFont="1" applyFill="1" applyBorder="1" applyAlignment="1">
      <alignment horizontal="right" vertical="center"/>
    </xf>
    <xf numFmtId="167" fontId="10" fillId="4" borderId="1" xfId="0" applyNumberFormat="1" applyFont="1" applyFill="1" applyBorder="1" applyAlignment="1">
      <alignment horizontal="right" vertical="center"/>
    </xf>
    <xf numFmtId="167" fontId="10" fillId="10" borderId="1" xfId="0" applyNumberFormat="1" applyFont="1" applyFill="1" applyBorder="1" applyAlignment="1">
      <alignment horizontal="right" vertical="center"/>
    </xf>
    <xf numFmtId="167" fontId="9" fillId="3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horizontal="right" wrapText="1"/>
    </xf>
    <xf numFmtId="0" fontId="11" fillId="0" borderId="0" xfId="0" applyFont="1" applyFill="1" applyAlignment="1">
      <alignment horizontal="center" vertical="top"/>
    </xf>
    <xf numFmtId="164" fontId="1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9" fillId="0" borderId="6" xfId="0" applyFont="1" applyFill="1" applyBorder="1" applyAlignment="1">
      <alignment horizontal="center" vertical="top"/>
    </xf>
    <xf numFmtId="164" fontId="9" fillId="0" borderId="6" xfId="0" applyNumberFormat="1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top"/>
    </xf>
    <xf numFmtId="164" fontId="10" fillId="0" borderId="6" xfId="0" applyNumberFormat="1" applyFont="1" applyFill="1" applyBorder="1" applyAlignment="1">
      <alignment vertical="top"/>
    </xf>
    <xf numFmtId="0" fontId="10" fillId="0" borderId="6" xfId="0" applyFont="1" applyFill="1" applyBorder="1" applyAlignment="1">
      <alignment vertical="top"/>
    </xf>
    <xf numFmtId="0" fontId="9" fillId="0" borderId="7" xfId="0" applyFont="1" applyBorder="1" applyAlignment="1">
      <alignment vertical="top" wrapText="1"/>
    </xf>
    <xf numFmtId="0" fontId="9" fillId="0" borderId="6" xfId="0" applyFont="1" applyFill="1" applyBorder="1" applyAlignment="1">
      <alignment horizontal="left" vertical="top"/>
    </xf>
    <xf numFmtId="164" fontId="9" fillId="0" borderId="6" xfId="0" applyNumberFormat="1" applyFont="1" applyFill="1" applyBorder="1" applyAlignment="1">
      <alignment vertical="top"/>
    </xf>
    <xf numFmtId="168" fontId="9" fillId="0" borderId="6" xfId="0" applyNumberFormat="1" applyFont="1" applyFill="1" applyBorder="1" applyAlignment="1">
      <alignment horizontal="center" vertical="center"/>
    </xf>
    <xf numFmtId="169" fontId="0" fillId="0" borderId="0" xfId="0" applyNumberFormat="1"/>
    <xf numFmtId="0" fontId="11" fillId="0" borderId="6" xfId="0" applyFont="1" applyFill="1" applyBorder="1" applyAlignment="1">
      <alignment horizontal="left" vertical="top"/>
    </xf>
    <xf numFmtId="164" fontId="11" fillId="0" borderId="6" xfId="0" applyNumberFormat="1" applyFont="1" applyFill="1" applyBorder="1" applyAlignment="1">
      <alignment vertical="top"/>
    </xf>
    <xf numFmtId="168" fontId="11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wrapText="1"/>
    </xf>
    <xf numFmtId="164" fontId="12" fillId="0" borderId="6" xfId="0" applyNumberFormat="1" applyFont="1" applyFill="1" applyBorder="1" applyAlignment="1">
      <alignment horizontal="center" vertical="top" wrapText="1"/>
    </xf>
    <xf numFmtId="167" fontId="12" fillId="0" borderId="6" xfId="0" applyNumberFormat="1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left" vertical="top" wrapText="1"/>
    </xf>
    <xf numFmtId="164" fontId="11" fillId="0" borderId="6" xfId="0" applyNumberFormat="1" applyFont="1" applyFill="1" applyBorder="1" applyAlignment="1">
      <alignment horizontal="center" vertical="center" wrapText="1"/>
    </xf>
    <xf numFmtId="167" fontId="11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top" wrapText="1"/>
    </xf>
    <xf numFmtId="164" fontId="11" fillId="0" borderId="6" xfId="0" applyNumberFormat="1" applyFont="1" applyFill="1" applyBorder="1" applyAlignment="1">
      <alignment horizontal="center" vertical="top" wrapText="1"/>
    </xf>
    <xf numFmtId="167" fontId="11" fillId="0" borderId="6" xfId="0" applyNumberFormat="1" applyFont="1" applyFill="1" applyBorder="1" applyAlignment="1">
      <alignment horizontal="center" wrapText="1"/>
    </xf>
    <xf numFmtId="167" fontId="11" fillId="0" borderId="6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wrapText="1"/>
    </xf>
    <xf numFmtId="164" fontId="13" fillId="0" borderId="6" xfId="0" applyNumberFormat="1" applyFont="1" applyFill="1" applyBorder="1" applyAlignment="1">
      <alignment horizontal="center" vertical="top" wrapText="1"/>
    </xf>
    <xf numFmtId="167" fontId="13" fillId="0" borderId="6" xfId="0" applyNumberFormat="1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wrapText="1"/>
    </xf>
    <xf numFmtId="167" fontId="13" fillId="0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164" fontId="14" fillId="0" borderId="6" xfId="0" applyNumberFormat="1" applyFont="1" applyFill="1" applyBorder="1" applyAlignment="1">
      <alignment horizontal="center" vertical="top" wrapText="1"/>
    </xf>
    <xf numFmtId="167" fontId="14" fillId="0" borderId="6" xfId="0" applyNumberFormat="1" applyFont="1" applyFill="1" applyBorder="1" applyAlignment="1">
      <alignment horizontal="center" wrapText="1"/>
    </xf>
    <xf numFmtId="0" fontId="10" fillId="0" borderId="6" xfId="0" applyFont="1" applyFill="1" applyBorder="1" applyAlignment="1">
      <alignment vertical="top" wrapText="1"/>
    </xf>
    <xf numFmtId="167" fontId="11" fillId="0" borderId="6" xfId="0" applyNumberFormat="1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left" wrapText="1"/>
    </xf>
    <xf numFmtId="164" fontId="14" fillId="0" borderId="6" xfId="0" applyNumberFormat="1" applyFont="1" applyFill="1" applyBorder="1" applyAlignment="1">
      <alignment horizontal="left" wrapText="1"/>
    </xf>
    <xf numFmtId="49" fontId="10" fillId="2" borderId="8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wrapText="1"/>
    </xf>
    <xf numFmtId="0" fontId="11" fillId="0" borderId="9" xfId="0" applyFont="1" applyFill="1" applyBorder="1" applyAlignment="1">
      <alignment vertical="top" wrapText="1"/>
    </xf>
    <xf numFmtId="0" fontId="10" fillId="0" borderId="6" xfId="0" applyFont="1" applyFill="1" applyBorder="1" applyAlignment="1">
      <alignment wrapText="1"/>
    </xf>
    <xf numFmtId="0" fontId="10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horizontal="justify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justify" vertical="top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top" wrapText="1"/>
    </xf>
    <xf numFmtId="49" fontId="10" fillId="9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justify" vertical="top" wrapText="1"/>
    </xf>
    <xf numFmtId="49" fontId="15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justify" vertical="top" wrapText="1"/>
    </xf>
    <xf numFmtId="0" fontId="10" fillId="3" borderId="1" xfId="0" applyNumberFormat="1" applyFont="1" applyFill="1" applyBorder="1" applyAlignment="1">
      <alignment horizontal="justify" vertical="top" wrapText="1"/>
    </xf>
    <xf numFmtId="0" fontId="10" fillId="3" borderId="1" xfId="0" applyFont="1" applyFill="1" applyBorder="1" applyAlignment="1">
      <alignment horizontal="justify" vertical="top" wrapText="1"/>
    </xf>
    <xf numFmtId="49" fontId="10" fillId="1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9" borderId="1" xfId="0" applyNumberFormat="1" applyFont="1" applyFill="1" applyBorder="1" applyAlignment="1">
      <alignment horizontal="left" vertical="center" wrapText="1"/>
    </xf>
    <xf numFmtId="167" fontId="10" fillId="6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0" fillId="3" borderId="1" xfId="0" applyNumberFormat="1" applyFont="1" applyFill="1" applyBorder="1" applyAlignment="1" applyProtection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left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justify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49" fontId="10" fillId="3" borderId="1" xfId="0" applyNumberFormat="1" applyFont="1" applyFill="1" applyBorder="1" applyAlignment="1">
      <alignment horizontal="justify" vertical="center" wrapText="1"/>
    </xf>
    <xf numFmtId="164" fontId="10" fillId="6" borderId="2" xfId="0" applyNumberFormat="1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49" fontId="10" fillId="0" borderId="6" xfId="0" applyNumberFormat="1" applyFont="1" applyFill="1" applyBorder="1" applyAlignment="1">
      <alignment horizontal="center" vertical="top"/>
    </xf>
    <xf numFmtId="49" fontId="10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167" fontId="9" fillId="0" borderId="2" xfId="0" applyNumberFormat="1" applyFont="1" applyBorder="1" applyAlignment="1">
      <alignment horizontal="center" vertical="center" wrapText="1"/>
    </xf>
    <xf numFmtId="167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Fill="1" applyAlignment="1">
      <alignment horizontal="center" vertical="top" wrapText="1"/>
    </xf>
  </cellXfs>
  <cellStyles count="10">
    <cellStyle name="ex76" xfId="9"/>
    <cellStyle name="ex84" xfId="1"/>
    <cellStyle name="ex85" xfId="2"/>
    <cellStyle name="ex88" xfId="3"/>
    <cellStyle name="ex89" xfId="4"/>
    <cellStyle name="ex92" xfId="5"/>
    <cellStyle name="ex93" xfId="6"/>
    <cellStyle name="ex96" xfId="7"/>
    <cellStyle name="ex97" xfId="8"/>
    <cellStyle name="Обычный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73;&#1102;&#1076;&#1078;&#1077;&#1090;%202011\&#1055;&#1077;&#1095;&#1086;&#1088;&#1072;\&#1091;&#1090;&#1086;&#1095;&#1085;&#1077;&#1085;&#1080;&#1077;%20&#1076;&#1077;&#1082;&#1072;&#1073;&#1088;&#1100;\&#1055;&#1088;&#1080;&#1083;&#1086;&#1078;&#1077;&#1085;&#1080;&#1077;%202-3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кциональная Приложение 2"/>
      <sheetName val="Ведомственная Приложение 3"/>
    </sheetNames>
    <sheetDataSet>
      <sheetData sheetId="0" refreshError="1"/>
      <sheetData sheetId="1" refreshError="1">
        <row r="57">
          <cell r="A57" t="str">
            <v>Коммунальное хозяйство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F92A0BB-3806-4121-A07D-21959A7CB868}" diskRevisions="1" revisionId="12" version="3">
  <header guid="{2F92A0BB-3806-4121-A07D-21959A7CB868}" dateTime="2024-05-20T11:19:31" maxSheetId="3" userName="Администратор" r:id="rId3" minRId="6" maxRId="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2">
    <oc r="B3" t="inlineStr">
      <is>
        <t xml:space="preserve">от    2024 года № </t>
      </is>
    </oc>
    <nc r="B3" t="inlineStr">
      <is>
        <t>от 15 мая 2024 года № 5-15/128</t>
      </is>
    </nc>
  </rcc>
  <rcc rId="7" sId="1">
    <oc r="E3" t="inlineStr">
      <is>
        <t xml:space="preserve">от       2024 года № </t>
      </is>
    </oc>
    <nc r="E3" t="inlineStr">
      <is>
        <t>от 15 мая 2024 года № 5-15/128</t>
      </is>
    </nc>
  </rcc>
  <rcv guid="{C0DCEFD6-4378-4196-8A52-BBAE8937CBA3}" action="delete"/>
  <rdn rId="0" localSheetId="1" customView="1" name="Z_C0DCEFD6_4378_4196_8A52_BBAE8937CBA3_.wvu.PrintArea" hidden="1" oldHidden="1">
    <formula>'приложение 2'!$A$1:$G$262</formula>
    <oldFormula>'приложение 2'!$A$1:$G$262</oldFormula>
  </rdn>
  <rdn rId="0" localSheetId="1" customView="1" name="Z_C0DCEFD6_4378_4196_8A52_BBAE8937CBA3_.wvu.PrintTitles" hidden="1" oldHidden="1">
    <formula>'приложение 2'!$9:$10</formula>
    <oldFormula>'приложение 2'!$9:$10</oldFormula>
  </rdn>
  <rdn rId="0" localSheetId="1" customView="1" name="Z_C0DCEFD6_4378_4196_8A52_BBAE8937CBA3_.wvu.FilterData" hidden="1" oldHidden="1">
    <formula>'приложение 2'!$A$10:$L$262</formula>
    <oldFormula>'приложение 2'!$A$10:$L$262</oldFormula>
  </rdn>
  <rdn rId="0" localSheetId="2" customView="1" name="Z_C0DCEFD6_4378_4196_8A52_BBAE8937CBA3_.wvu.PrintArea" hidden="1" oldHidden="1">
    <formula>'приложение 3'!$A$1:$E$36</formula>
    <oldFormula>'приложение 3'!$A$1:$E$36</oldFormula>
  </rdn>
  <rdn rId="0" localSheetId="2" customView="1" name="Z_C0DCEFD6_4378_4196_8A52_BBAE8937CBA3_.wvu.Cols" hidden="1" oldHidden="1">
    <formula>'приложение 3'!$E:$E</formula>
    <oldFormula>'приложение 3'!$E:$E</oldFormula>
  </rdn>
  <rcv guid="{C0DCEFD6-4378-4196-8A52-BBAE8937CBA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62"/>
  <sheetViews>
    <sheetView showGridLines="0" tabSelected="1" showRuler="0" view="pageBreakPreview" zoomScaleNormal="100" zoomScaleSheetLayoutView="100" workbookViewId="0">
      <selection activeCell="H13" sqref="H13"/>
    </sheetView>
  </sheetViews>
  <sheetFormatPr defaultColWidth="9.140625" defaultRowHeight="12.75" x14ac:dyDescent="0.2"/>
  <cols>
    <col min="1" max="1" width="60.5703125" style="1" customWidth="1"/>
    <col min="2" max="2" width="8.140625" style="1" customWidth="1"/>
    <col min="3" max="3" width="6.140625" style="1" customWidth="1"/>
    <col min="4" max="4" width="5.85546875" style="1" customWidth="1"/>
    <col min="5" max="5" width="17.28515625" style="1" customWidth="1"/>
    <col min="6" max="6" width="8.140625" style="1" customWidth="1"/>
    <col min="7" max="7" width="17.140625" style="1" customWidth="1"/>
    <col min="8" max="9" width="9.140625" style="1"/>
    <col min="10" max="10" width="11.28515625" style="1" customWidth="1"/>
    <col min="11" max="11" width="11.85546875" style="1" customWidth="1"/>
    <col min="12" max="12" width="13.28515625" style="1" customWidth="1"/>
    <col min="13" max="16384" width="9.140625" style="1"/>
  </cols>
  <sheetData>
    <row r="1" spans="1:9" ht="15.75" customHeight="1" x14ac:dyDescent="0.25">
      <c r="D1" s="148" t="s">
        <v>214</v>
      </c>
      <c r="E1" s="148"/>
      <c r="F1" s="148"/>
      <c r="G1" s="148"/>
    </row>
    <row r="2" spans="1:9" ht="15.75" customHeight="1" x14ac:dyDescent="0.25">
      <c r="B2" s="149" t="s">
        <v>107</v>
      </c>
      <c r="C2" s="149"/>
      <c r="D2" s="149"/>
      <c r="E2" s="149"/>
      <c r="F2" s="149"/>
      <c r="G2" s="149"/>
    </row>
    <row r="3" spans="1:9" ht="15.75" customHeight="1" x14ac:dyDescent="0.25">
      <c r="D3" s="75"/>
      <c r="E3" s="149" t="s">
        <v>236</v>
      </c>
      <c r="F3" s="149"/>
      <c r="G3" s="149"/>
    </row>
    <row r="5" spans="1:9" ht="19.5" customHeight="1" x14ac:dyDescent="0.2">
      <c r="A5" s="8"/>
      <c r="B5" s="2"/>
      <c r="C5" s="3"/>
      <c r="D5" s="7"/>
      <c r="E5" s="7"/>
      <c r="F5" s="7"/>
      <c r="G5" s="7"/>
    </row>
    <row r="6" spans="1:9" ht="42" customHeight="1" x14ac:dyDescent="0.3">
      <c r="A6" s="147" t="s">
        <v>234</v>
      </c>
      <c r="B6" s="147"/>
      <c r="C6" s="147"/>
      <c r="D6" s="147"/>
      <c r="E6" s="147"/>
      <c r="F6" s="147"/>
      <c r="G6" s="147"/>
    </row>
    <row r="7" spans="1:9" ht="15.75" customHeight="1" x14ac:dyDescent="0.3">
      <c r="A7" s="141"/>
      <c r="B7" s="141"/>
      <c r="C7" s="141"/>
      <c r="D7" s="141"/>
      <c r="E7" s="141"/>
      <c r="F7" s="141"/>
      <c r="G7" s="141"/>
    </row>
    <row r="8" spans="1:9" ht="24" customHeight="1" x14ac:dyDescent="0.25">
      <c r="A8" s="8"/>
      <c r="B8" s="8"/>
      <c r="C8" s="8"/>
      <c r="D8" s="8"/>
      <c r="E8" s="8"/>
      <c r="F8" s="8"/>
      <c r="G8" s="144" t="s">
        <v>224</v>
      </c>
    </row>
    <row r="9" spans="1:9" ht="27" customHeight="1" x14ac:dyDescent="0.25">
      <c r="A9" s="152" t="s">
        <v>0</v>
      </c>
      <c r="B9" s="152" t="s">
        <v>1</v>
      </c>
      <c r="C9" s="153" t="s">
        <v>2</v>
      </c>
      <c r="D9" s="153"/>
      <c r="E9" s="152" t="s">
        <v>5</v>
      </c>
      <c r="F9" s="152" t="s">
        <v>6</v>
      </c>
      <c r="G9" s="150" t="s">
        <v>221</v>
      </c>
    </row>
    <row r="10" spans="1:9" ht="22.5" customHeight="1" x14ac:dyDescent="0.2">
      <c r="A10" s="152"/>
      <c r="B10" s="152"/>
      <c r="C10" s="142" t="s">
        <v>3</v>
      </c>
      <c r="D10" s="142" t="s">
        <v>4</v>
      </c>
      <c r="E10" s="152"/>
      <c r="F10" s="152"/>
      <c r="G10" s="151"/>
    </row>
    <row r="11" spans="1:9" ht="16.5" customHeight="1" x14ac:dyDescent="0.2">
      <c r="A11" s="77">
        <v>1</v>
      </c>
      <c r="B11" s="77">
        <v>2</v>
      </c>
      <c r="C11" s="77">
        <v>3</v>
      </c>
      <c r="D11" s="77">
        <v>4</v>
      </c>
      <c r="E11" s="77">
        <v>5</v>
      </c>
      <c r="F11" s="77">
        <v>6</v>
      </c>
      <c r="G11" s="78">
        <v>7</v>
      </c>
    </row>
    <row r="12" spans="1:9" ht="15.75" x14ac:dyDescent="0.2">
      <c r="A12" s="76" t="s">
        <v>14</v>
      </c>
      <c r="B12" s="76"/>
      <c r="C12" s="76"/>
      <c r="D12" s="76"/>
      <c r="E12" s="76"/>
      <c r="F12" s="76"/>
      <c r="G12" s="14">
        <f>G13+G190+G256</f>
        <v>235037.1</v>
      </c>
      <c r="H12" s="4"/>
      <c r="I12" s="4"/>
    </row>
    <row r="13" spans="1:9" ht="15.75" x14ac:dyDescent="0.2">
      <c r="A13" s="79" t="s">
        <v>36</v>
      </c>
      <c r="B13" s="80">
        <v>920</v>
      </c>
      <c r="C13" s="80" t="s">
        <v>7</v>
      </c>
      <c r="D13" s="80" t="s">
        <v>7</v>
      </c>
      <c r="E13" s="80" t="s">
        <v>7</v>
      </c>
      <c r="F13" s="80" t="s">
        <v>7</v>
      </c>
      <c r="G13" s="15">
        <f>G14+G38+G49+G78+G169</f>
        <v>154977.1</v>
      </c>
      <c r="H13" s="4"/>
    </row>
    <row r="14" spans="1:9" ht="15.75" x14ac:dyDescent="0.2">
      <c r="A14" s="81" t="s">
        <v>8</v>
      </c>
      <c r="B14" s="82">
        <v>920</v>
      </c>
      <c r="C14" s="82" t="s">
        <v>9</v>
      </c>
      <c r="D14" s="82" t="s">
        <v>25</v>
      </c>
      <c r="E14" s="82" t="s">
        <v>7</v>
      </c>
      <c r="F14" s="82" t="s">
        <v>7</v>
      </c>
      <c r="G14" s="16">
        <f>G15+G21</f>
        <v>4904.7000000000007</v>
      </c>
      <c r="H14" s="4"/>
    </row>
    <row r="15" spans="1:9" s="5" customFormat="1" ht="47.25" x14ac:dyDescent="0.2">
      <c r="A15" s="83" t="s">
        <v>15</v>
      </c>
      <c r="B15" s="84" t="s">
        <v>22</v>
      </c>
      <c r="C15" s="85">
        <v>1</v>
      </c>
      <c r="D15" s="85">
        <v>3</v>
      </c>
      <c r="E15" s="86"/>
      <c r="F15" s="87" t="s">
        <v>7</v>
      </c>
      <c r="G15" s="17">
        <f t="shared" ref="G15:G16" si="0">G16</f>
        <v>299.10000000000002</v>
      </c>
      <c r="H15" s="9"/>
    </row>
    <row r="16" spans="1:9" ht="15.75" x14ac:dyDescent="0.2">
      <c r="A16" s="88" t="s">
        <v>37</v>
      </c>
      <c r="B16" s="84" t="s">
        <v>22</v>
      </c>
      <c r="C16" s="85">
        <v>1</v>
      </c>
      <c r="D16" s="85">
        <v>3</v>
      </c>
      <c r="E16" s="89" t="s">
        <v>81</v>
      </c>
      <c r="F16" s="84" t="s">
        <v>7</v>
      </c>
      <c r="G16" s="17">
        <f t="shared" si="0"/>
        <v>299.10000000000002</v>
      </c>
      <c r="H16" s="4"/>
    </row>
    <row r="17" spans="1:8" ht="47.25" x14ac:dyDescent="0.2">
      <c r="A17" s="90" t="s">
        <v>38</v>
      </c>
      <c r="B17" s="84" t="s">
        <v>22</v>
      </c>
      <c r="C17" s="85">
        <v>1</v>
      </c>
      <c r="D17" s="85">
        <v>3</v>
      </c>
      <c r="E17" s="89" t="s">
        <v>82</v>
      </c>
      <c r="F17" s="84"/>
      <c r="G17" s="17">
        <f t="shared" ref="G17:G18" si="1">G18</f>
        <v>299.10000000000002</v>
      </c>
      <c r="H17" s="4"/>
    </row>
    <row r="18" spans="1:8" ht="31.5" x14ac:dyDescent="0.2">
      <c r="A18" s="91" t="s">
        <v>96</v>
      </c>
      <c r="B18" s="84" t="s">
        <v>22</v>
      </c>
      <c r="C18" s="85">
        <v>1</v>
      </c>
      <c r="D18" s="85">
        <v>3</v>
      </c>
      <c r="E18" s="89" t="s">
        <v>82</v>
      </c>
      <c r="F18" s="92" t="s">
        <v>39</v>
      </c>
      <c r="G18" s="17">
        <f t="shared" si="1"/>
        <v>299.10000000000002</v>
      </c>
      <c r="H18" s="4"/>
    </row>
    <row r="19" spans="1:8" ht="31.5" x14ac:dyDescent="0.2">
      <c r="A19" s="91" t="s">
        <v>64</v>
      </c>
      <c r="B19" s="84" t="s">
        <v>22</v>
      </c>
      <c r="C19" s="85">
        <v>1</v>
      </c>
      <c r="D19" s="85">
        <v>3</v>
      </c>
      <c r="E19" s="89" t="s">
        <v>82</v>
      </c>
      <c r="F19" s="92" t="s">
        <v>40</v>
      </c>
      <c r="G19" s="17">
        <f>G20</f>
        <v>299.10000000000002</v>
      </c>
      <c r="H19" s="4"/>
    </row>
    <row r="20" spans="1:8" ht="15.75" x14ac:dyDescent="0.2">
      <c r="A20" s="93" t="s">
        <v>103</v>
      </c>
      <c r="B20" s="94" t="s">
        <v>22</v>
      </c>
      <c r="C20" s="95" t="s">
        <v>9</v>
      </c>
      <c r="D20" s="95" t="s">
        <v>10</v>
      </c>
      <c r="E20" s="95" t="s">
        <v>82</v>
      </c>
      <c r="F20" s="96" t="s">
        <v>31</v>
      </c>
      <c r="G20" s="18">
        <v>299.10000000000002</v>
      </c>
      <c r="H20" s="4"/>
    </row>
    <row r="21" spans="1:8" ht="15.75" x14ac:dyDescent="0.2">
      <c r="A21" s="83" t="s">
        <v>27</v>
      </c>
      <c r="B21" s="97" t="s">
        <v>22</v>
      </c>
      <c r="C21" s="97" t="s">
        <v>9</v>
      </c>
      <c r="D21" s="97" t="s">
        <v>28</v>
      </c>
      <c r="E21" s="97"/>
      <c r="F21" s="97"/>
      <c r="G21" s="19">
        <f t="shared" ref="G21" si="2">G28+G22</f>
        <v>4605.6000000000004</v>
      </c>
      <c r="H21" s="4"/>
    </row>
    <row r="22" spans="1:8" ht="31.5" x14ac:dyDescent="0.2">
      <c r="A22" s="83" t="s">
        <v>111</v>
      </c>
      <c r="B22" s="92">
        <v>920</v>
      </c>
      <c r="C22" s="97" t="s">
        <v>9</v>
      </c>
      <c r="D22" s="97" t="s">
        <v>28</v>
      </c>
      <c r="E22" s="92" t="s">
        <v>84</v>
      </c>
      <c r="F22" s="92"/>
      <c r="G22" s="19">
        <f t="shared" ref="G22:G26" si="3">G23</f>
        <v>4.5999999999999996</v>
      </c>
      <c r="H22" s="4"/>
    </row>
    <row r="23" spans="1:8" ht="31.5" customHeight="1" x14ac:dyDescent="0.2">
      <c r="A23" s="83" t="s">
        <v>206</v>
      </c>
      <c r="B23" s="92">
        <v>920</v>
      </c>
      <c r="C23" s="97" t="s">
        <v>9</v>
      </c>
      <c r="D23" s="97" t="s">
        <v>28</v>
      </c>
      <c r="E23" s="92" t="s">
        <v>202</v>
      </c>
      <c r="F23" s="92"/>
      <c r="G23" s="19">
        <f t="shared" si="3"/>
        <v>4.5999999999999996</v>
      </c>
      <c r="H23" s="4"/>
    </row>
    <row r="24" spans="1:8" ht="31.5" x14ac:dyDescent="0.2">
      <c r="A24" s="83" t="s">
        <v>204</v>
      </c>
      <c r="B24" s="92">
        <v>920</v>
      </c>
      <c r="C24" s="97" t="s">
        <v>9</v>
      </c>
      <c r="D24" s="97" t="s">
        <v>28</v>
      </c>
      <c r="E24" s="92" t="s">
        <v>203</v>
      </c>
      <c r="F24" s="92"/>
      <c r="G24" s="19">
        <f t="shared" si="3"/>
        <v>4.5999999999999996</v>
      </c>
      <c r="H24" s="4"/>
    </row>
    <row r="25" spans="1:8" ht="31.5" x14ac:dyDescent="0.2">
      <c r="A25" s="83" t="s">
        <v>204</v>
      </c>
      <c r="B25" s="92">
        <v>920</v>
      </c>
      <c r="C25" s="97" t="s">
        <v>9</v>
      </c>
      <c r="D25" s="97" t="s">
        <v>28</v>
      </c>
      <c r="E25" s="92" t="s">
        <v>205</v>
      </c>
      <c r="F25" s="92"/>
      <c r="G25" s="19">
        <f t="shared" si="3"/>
        <v>4.5999999999999996</v>
      </c>
      <c r="H25" s="4"/>
    </row>
    <row r="26" spans="1:8" ht="15.75" x14ac:dyDescent="0.2">
      <c r="A26" s="83" t="s">
        <v>57</v>
      </c>
      <c r="B26" s="92">
        <v>920</v>
      </c>
      <c r="C26" s="97" t="s">
        <v>9</v>
      </c>
      <c r="D26" s="97" t="s">
        <v>28</v>
      </c>
      <c r="E26" s="92" t="s">
        <v>205</v>
      </c>
      <c r="F26" s="92" t="s">
        <v>56</v>
      </c>
      <c r="G26" s="19">
        <f t="shared" si="3"/>
        <v>4.5999999999999996</v>
      </c>
      <c r="H26" s="4"/>
    </row>
    <row r="27" spans="1:8" s="13" customFormat="1" ht="15.75" x14ac:dyDescent="0.2">
      <c r="A27" s="98" t="s">
        <v>207</v>
      </c>
      <c r="B27" s="99">
        <v>920</v>
      </c>
      <c r="C27" s="99" t="s">
        <v>9</v>
      </c>
      <c r="D27" s="99" t="s">
        <v>28</v>
      </c>
      <c r="E27" s="99" t="s">
        <v>205</v>
      </c>
      <c r="F27" s="99" t="s">
        <v>201</v>
      </c>
      <c r="G27" s="20">
        <v>4.5999999999999996</v>
      </c>
      <c r="H27" s="12"/>
    </row>
    <row r="28" spans="1:8" ht="15.75" x14ac:dyDescent="0.2">
      <c r="A28" s="88" t="s">
        <v>37</v>
      </c>
      <c r="B28" s="97" t="s">
        <v>22</v>
      </c>
      <c r="C28" s="100" t="s">
        <v>9</v>
      </c>
      <c r="D28" s="100" t="s">
        <v>28</v>
      </c>
      <c r="E28" s="89" t="s">
        <v>81</v>
      </c>
      <c r="F28" s="89"/>
      <c r="G28" s="21">
        <f t="shared" ref="G28" si="4">G29</f>
        <v>4601</v>
      </c>
      <c r="H28" s="4"/>
    </row>
    <row r="29" spans="1:8" ht="31.5" x14ac:dyDescent="0.2">
      <c r="A29" s="88" t="s">
        <v>131</v>
      </c>
      <c r="B29" s="97" t="s">
        <v>22</v>
      </c>
      <c r="C29" s="100" t="s">
        <v>9</v>
      </c>
      <c r="D29" s="100" t="s">
        <v>28</v>
      </c>
      <c r="E29" s="92" t="s">
        <v>130</v>
      </c>
      <c r="F29" s="89"/>
      <c r="G29" s="21">
        <f t="shared" ref="G29" si="5">G30+G33</f>
        <v>4601</v>
      </c>
      <c r="H29" s="4"/>
    </row>
    <row r="30" spans="1:8" ht="31.5" x14ac:dyDescent="0.2">
      <c r="A30" s="91" t="s">
        <v>96</v>
      </c>
      <c r="B30" s="84" t="s">
        <v>22</v>
      </c>
      <c r="C30" s="85">
        <v>1</v>
      </c>
      <c r="D30" s="85">
        <v>13</v>
      </c>
      <c r="E30" s="92" t="s">
        <v>130</v>
      </c>
      <c r="F30" s="92" t="s">
        <v>39</v>
      </c>
      <c r="G30" s="17">
        <f t="shared" ref="G30" si="6">G31</f>
        <v>161.69999999999999</v>
      </c>
      <c r="H30" s="4"/>
    </row>
    <row r="31" spans="1:8" ht="31.5" x14ac:dyDescent="0.2">
      <c r="A31" s="91" t="s">
        <v>64</v>
      </c>
      <c r="B31" s="84" t="s">
        <v>22</v>
      </c>
      <c r="C31" s="85">
        <v>1</v>
      </c>
      <c r="D31" s="85">
        <v>13</v>
      </c>
      <c r="E31" s="92" t="s">
        <v>130</v>
      </c>
      <c r="F31" s="92" t="s">
        <v>40</v>
      </c>
      <c r="G31" s="17">
        <f>G32</f>
        <v>161.69999999999999</v>
      </c>
      <c r="H31" s="4"/>
    </row>
    <row r="32" spans="1:8" ht="15.75" x14ac:dyDescent="0.2">
      <c r="A32" s="93" t="s">
        <v>103</v>
      </c>
      <c r="B32" s="94" t="s">
        <v>22</v>
      </c>
      <c r="C32" s="95" t="s">
        <v>9</v>
      </c>
      <c r="D32" s="95" t="s">
        <v>28</v>
      </c>
      <c r="E32" s="99" t="s">
        <v>130</v>
      </c>
      <c r="F32" s="96" t="s">
        <v>31</v>
      </c>
      <c r="G32" s="18">
        <v>161.69999999999999</v>
      </c>
      <c r="H32" s="4"/>
    </row>
    <row r="33" spans="1:8" ht="15.75" x14ac:dyDescent="0.2">
      <c r="A33" s="91" t="s">
        <v>41</v>
      </c>
      <c r="B33" s="97" t="s">
        <v>22</v>
      </c>
      <c r="C33" s="100" t="s">
        <v>9</v>
      </c>
      <c r="D33" s="100" t="s">
        <v>28</v>
      </c>
      <c r="E33" s="92" t="s">
        <v>130</v>
      </c>
      <c r="F33" s="89" t="s">
        <v>42</v>
      </c>
      <c r="G33" s="21">
        <f t="shared" ref="G33" si="7">G36+G34</f>
        <v>4439.3</v>
      </c>
      <c r="H33" s="4"/>
    </row>
    <row r="34" spans="1:8" ht="15.75" x14ac:dyDescent="0.2">
      <c r="A34" s="91" t="s">
        <v>172</v>
      </c>
      <c r="B34" s="97" t="s">
        <v>22</v>
      </c>
      <c r="C34" s="100" t="s">
        <v>9</v>
      </c>
      <c r="D34" s="100" t="s">
        <v>28</v>
      </c>
      <c r="E34" s="92" t="s">
        <v>130</v>
      </c>
      <c r="F34" s="89" t="s">
        <v>170</v>
      </c>
      <c r="G34" s="21">
        <f t="shared" ref="G34" si="8">G35</f>
        <v>198.3</v>
      </c>
      <c r="H34" s="4"/>
    </row>
    <row r="35" spans="1:8" ht="36" customHeight="1" x14ac:dyDescent="0.2">
      <c r="A35" s="101" t="s">
        <v>173</v>
      </c>
      <c r="B35" s="99" t="s">
        <v>22</v>
      </c>
      <c r="C35" s="102" t="s">
        <v>9</v>
      </c>
      <c r="D35" s="102" t="s">
        <v>28</v>
      </c>
      <c r="E35" s="99" t="s">
        <v>130</v>
      </c>
      <c r="F35" s="103" t="s">
        <v>171</v>
      </c>
      <c r="G35" s="20">
        <v>198.3</v>
      </c>
      <c r="H35" s="4"/>
    </row>
    <row r="36" spans="1:8" ht="15.75" x14ac:dyDescent="0.2">
      <c r="A36" s="91" t="s">
        <v>43</v>
      </c>
      <c r="B36" s="97" t="s">
        <v>22</v>
      </c>
      <c r="C36" s="100" t="s">
        <v>9</v>
      </c>
      <c r="D36" s="100" t="s">
        <v>28</v>
      </c>
      <c r="E36" s="92" t="s">
        <v>130</v>
      </c>
      <c r="F36" s="89" t="s">
        <v>44</v>
      </c>
      <c r="G36" s="21">
        <f t="shared" ref="G36" si="9">G37</f>
        <v>4241</v>
      </c>
      <c r="H36" s="4"/>
    </row>
    <row r="37" spans="1:8" ht="15.75" x14ac:dyDescent="0.2">
      <c r="A37" s="101" t="s">
        <v>80</v>
      </c>
      <c r="B37" s="95" t="s">
        <v>22</v>
      </c>
      <c r="C37" s="104" t="s">
        <v>9</v>
      </c>
      <c r="D37" s="104" t="s">
        <v>28</v>
      </c>
      <c r="E37" s="99" t="s">
        <v>130</v>
      </c>
      <c r="F37" s="94" t="s">
        <v>79</v>
      </c>
      <c r="G37" s="22">
        <v>4241</v>
      </c>
      <c r="H37" s="4"/>
    </row>
    <row r="38" spans="1:8" ht="31.5" x14ac:dyDescent="0.2">
      <c r="A38" s="105" t="s">
        <v>45</v>
      </c>
      <c r="B38" s="106" t="s">
        <v>22</v>
      </c>
      <c r="C38" s="106" t="s">
        <v>10</v>
      </c>
      <c r="D38" s="106" t="s">
        <v>25</v>
      </c>
      <c r="E38" s="106"/>
      <c r="F38" s="106"/>
      <c r="G38" s="23">
        <f t="shared" ref="G38" si="10">G39</f>
        <v>849.9</v>
      </c>
      <c r="H38" s="4"/>
    </row>
    <row r="39" spans="1:8" ht="47.25" x14ac:dyDescent="0.2">
      <c r="A39" s="83" t="s">
        <v>129</v>
      </c>
      <c r="B39" s="97" t="s">
        <v>22</v>
      </c>
      <c r="C39" s="97" t="s">
        <v>10</v>
      </c>
      <c r="D39" s="97" t="s">
        <v>24</v>
      </c>
      <c r="E39" s="97"/>
      <c r="F39" s="97"/>
      <c r="G39" s="19">
        <f t="shared" ref="G39" si="11">G40</f>
        <v>849.9</v>
      </c>
      <c r="H39" s="4"/>
    </row>
    <row r="40" spans="1:8" ht="15.75" x14ac:dyDescent="0.2">
      <c r="A40" s="88" t="s">
        <v>37</v>
      </c>
      <c r="B40" s="97" t="s">
        <v>22</v>
      </c>
      <c r="C40" s="97" t="s">
        <v>10</v>
      </c>
      <c r="D40" s="100" t="s">
        <v>24</v>
      </c>
      <c r="E40" s="89" t="s">
        <v>81</v>
      </c>
      <c r="F40" s="89"/>
      <c r="G40" s="21">
        <f t="shared" ref="G40" si="12">G41+G45</f>
        <v>849.9</v>
      </c>
      <c r="H40" s="4"/>
    </row>
    <row r="41" spans="1:8" ht="31.5" x14ac:dyDescent="0.2">
      <c r="A41" s="107" t="s">
        <v>68</v>
      </c>
      <c r="B41" s="108" t="s">
        <v>22</v>
      </c>
      <c r="C41" s="108" t="s">
        <v>10</v>
      </c>
      <c r="D41" s="108" t="s">
        <v>24</v>
      </c>
      <c r="E41" s="89" t="s">
        <v>83</v>
      </c>
      <c r="F41" s="108"/>
      <c r="G41" s="19">
        <f t="shared" ref="G41:G43" si="13">G42</f>
        <v>49.9</v>
      </c>
      <c r="H41" s="4"/>
    </row>
    <row r="42" spans="1:8" ht="31.5" x14ac:dyDescent="0.2">
      <c r="A42" s="91" t="s">
        <v>96</v>
      </c>
      <c r="B42" s="92">
        <v>920</v>
      </c>
      <c r="C42" s="108" t="s">
        <v>10</v>
      </c>
      <c r="D42" s="108" t="s">
        <v>24</v>
      </c>
      <c r="E42" s="89" t="s">
        <v>83</v>
      </c>
      <c r="F42" s="92" t="s">
        <v>39</v>
      </c>
      <c r="G42" s="19">
        <f t="shared" si="13"/>
        <v>49.9</v>
      </c>
      <c r="H42" s="4"/>
    </row>
    <row r="43" spans="1:8" ht="31.5" x14ac:dyDescent="0.2">
      <c r="A43" s="91" t="s">
        <v>64</v>
      </c>
      <c r="B43" s="92">
        <v>920</v>
      </c>
      <c r="C43" s="108" t="s">
        <v>10</v>
      </c>
      <c r="D43" s="108" t="s">
        <v>24</v>
      </c>
      <c r="E43" s="89" t="s">
        <v>83</v>
      </c>
      <c r="F43" s="92" t="s">
        <v>40</v>
      </c>
      <c r="G43" s="19">
        <f t="shared" si="13"/>
        <v>49.9</v>
      </c>
      <c r="H43" s="4"/>
    </row>
    <row r="44" spans="1:8" ht="15.75" x14ac:dyDescent="0.2">
      <c r="A44" s="93" t="s">
        <v>103</v>
      </c>
      <c r="B44" s="96" t="s">
        <v>22</v>
      </c>
      <c r="C44" s="96" t="s">
        <v>10</v>
      </c>
      <c r="D44" s="96" t="s">
        <v>24</v>
      </c>
      <c r="E44" s="96" t="s">
        <v>83</v>
      </c>
      <c r="F44" s="96" t="s">
        <v>31</v>
      </c>
      <c r="G44" s="18">
        <v>49.9</v>
      </c>
      <c r="H44" s="4"/>
    </row>
    <row r="45" spans="1:8" ht="47.25" x14ac:dyDescent="0.2">
      <c r="A45" s="107" t="s">
        <v>189</v>
      </c>
      <c r="B45" s="108" t="s">
        <v>22</v>
      </c>
      <c r="C45" s="108" t="s">
        <v>10</v>
      </c>
      <c r="D45" s="108" t="s">
        <v>24</v>
      </c>
      <c r="E45" s="89" t="s">
        <v>190</v>
      </c>
      <c r="F45" s="108"/>
      <c r="G45" s="19">
        <f t="shared" ref="G45:G47" si="14">G46</f>
        <v>800</v>
      </c>
      <c r="H45" s="4"/>
    </row>
    <row r="46" spans="1:8" ht="31.5" x14ac:dyDescent="0.2">
      <c r="A46" s="91" t="s">
        <v>96</v>
      </c>
      <c r="B46" s="92">
        <v>920</v>
      </c>
      <c r="C46" s="108" t="s">
        <v>10</v>
      </c>
      <c r="D46" s="108" t="s">
        <v>24</v>
      </c>
      <c r="E46" s="89" t="s">
        <v>190</v>
      </c>
      <c r="F46" s="92" t="s">
        <v>39</v>
      </c>
      <c r="G46" s="19">
        <f t="shared" si="14"/>
        <v>800</v>
      </c>
      <c r="H46" s="4"/>
    </row>
    <row r="47" spans="1:8" ht="31.5" x14ac:dyDescent="0.2">
      <c r="A47" s="91" t="s">
        <v>64</v>
      </c>
      <c r="B47" s="92">
        <v>920</v>
      </c>
      <c r="C47" s="108" t="s">
        <v>10</v>
      </c>
      <c r="D47" s="108" t="s">
        <v>24</v>
      </c>
      <c r="E47" s="89" t="s">
        <v>190</v>
      </c>
      <c r="F47" s="92" t="s">
        <v>40</v>
      </c>
      <c r="G47" s="19">
        <f t="shared" si="14"/>
        <v>800</v>
      </c>
      <c r="H47" s="4"/>
    </row>
    <row r="48" spans="1:8" ht="15.75" x14ac:dyDescent="0.2">
      <c r="A48" s="93" t="s">
        <v>103</v>
      </c>
      <c r="B48" s="96" t="s">
        <v>22</v>
      </c>
      <c r="C48" s="96" t="s">
        <v>10</v>
      </c>
      <c r="D48" s="96" t="s">
        <v>24</v>
      </c>
      <c r="E48" s="96" t="s">
        <v>190</v>
      </c>
      <c r="F48" s="96" t="s">
        <v>31</v>
      </c>
      <c r="G48" s="18">
        <v>800</v>
      </c>
      <c r="H48" s="4"/>
    </row>
    <row r="49" spans="1:8" ht="15.75" x14ac:dyDescent="0.2">
      <c r="A49" s="105" t="s">
        <v>46</v>
      </c>
      <c r="B49" s="106">
        <v>920</v>
      </c>
      <c r="C49" s="106" t="s">
        <v>11</v>
      </c>
      <c r="D49" s="106" t="s">
        <v>25</v>
      </c>
      <c r="E49" s="106"/>
      <c r="F49" s="106"/>
      <c r="G49" s="23">
        <f>G50+G58+G70</f>
        <v>7414</v>
      </c>
      <c r="H49" s="4"/>
    </row>
    <row r="50" spans="1:8" ht="15.75" x14ac:dyDescent="0.2">
      <c r="A50" s="109" t="s">
        <v>102</v>
      </c>
      <c r="B50" s="92" t="s">
        <v>22</v>
      </c>
      <c r="C50" s="92" t="s">
        <v>11</v>
      </c>
      <c r="D50" s="92" t="s">
        <v>100</v>
      </c>
      <c r="E50" s="92"/>
      <c r="F50" s="92"/>
      <c r="G50" s="19">
        <f t="shared" ref="G50:G56" si="15">G51</f>
        <v>278.39999999999998</v>
      </c>
      <c r="H50" s="4"/>
    </row>
    <row r="51" spans="1:8" ht="31.5" x14ac:dyDescent="0.2">
      <c r="A51" s="109" t="s">
        <v>111</v>
      </c>
      <c r="B51" s="92" t="s">
        <v>22</v>
      </c>
      <c r="C51" s="92" t="s">
        <v>11</v>
      </c>
      <c r="D51" s="92" t="s">
        <v>100</v>
      </c>
      <c r="E51" s="92" t="s">
        <v>84</v>
      </c>
      <c r="F51" s="92"/>
      <c r="G51" s="19">
        <f t="shared" si="15"/>
        <v>278.39999999999998</v>
      </c>
      <c r="H51" s="4"/>
    </row>
    <row r="52" spans="1:8" ht="15.75" x14ac:dyDescent="0.2">
      <c r="A52" s="109" t="s">
        <v>77</v>
      </c>
      <c r="B52" s="92">
        <v>920</v>
      </c>
      <c r="C52" s="92" t="s">
        <v>11</v>
      </c>
      <c r="D52" s="92" t="s">
        <v>100</v>
      </c>
      <c r="E52" s="92" t="s">
        <v>85</v>
      </c>
      <c r="F52" s="92"/>
      <c r="G52" s="19">
        <f t="shared" si="15"/>
        <v>278.39999999999998</v>
      </c>
      <c r="H52" s="4"/>
    </row>
    <row r="53" spans="1:8" ht="15.75" x14ac:dyDescent="0.2">
      <c r="A53" s="109" t="s">
        <v>101</v>
      </c>
      <c r="B53" s="92">
        <v>920</v>
      </c>
      <c r="C53" s="92" t="s">
        <v>11</v>
      </c>
      <c r="D53" s="92" t="s">
        <v>100</v>
      </c>
      <c r="E53" s="92" t="s">
        <v>104</v>
      </c>
      <c r="F53" s="92"/>
      <c r="G53" s="19">
        <f t="shared" si="15"/>
        <v>278.39999999999998</v>
      </c>
      <c r="H53" s="4"/>
    </row>
    <row r="54" spans="1:8" ht="15.75" x14ac:dyDescent="0.2">
      <c r="A54" s="109" t="s">
        <v>101</v>
      </c>
      <c r="B54" s="92">
        <v>920</v>
      </c>
      <c r="C54" s="92" t="s">
        <v>11</v>
      </c>
      <c r="D54" s="92" t="s">
        <v>100</v>
      </c>
      <c r="E54" s="92" t="s">
        <v>157</v>
      </c>
      <c r="F54" s="92"/>
      <c r="G54" s="19">
        <f t="shared" si="15"/>
        <v>278.39999999999998</v>
      </c>
      <c r="H54" s="4"/>
    </row>
    <row r="55" spans="1:8" ht="31.5" x14ac:dyDescent="0.2">
      <c r="A55" s="91" t="s">
        <v>96</v>
      </c>
      <c r="B55" s="92">
        <v>920</v>
      </c>
      <c r="C55" s="92" t="s">
        <v>11</v>
      </c>
      <c r="D55" s="92" t="s">
        <v>100</v>
      </c>
      <c r="E55" s="92" t="s">
        <v>157</v>
      </c>
      <c r="F55" s="92" t="s">
        <v>39</v>
      </c>
      <c r="G55" s="24">
        <f t="shared" si="15"/>
        <v>278.39999999999998</v>
      </c>
      <c r="H55" s="4"/>
    </row>
    <row r="56" spans="1:8" ht="31.5" x14ac:dyDescent="0.2">
      <c r="A56" s="110" t="s">
        <v>64</v>
      </c>
      <c r="B56" s="92">
        <v>920</v>
      </c>
      <c r="C56" s="92" t="s">
        <v>11</v>
      </c>
      <c r="D56" s="92" t="s">
        <v>100</v>
      </c>
      <c r="E56" s="92" t="s">
        <v>157</v>
      </c>
      <c r="F56" s="92" t="s">
        <v>40</v>
      </c>
      <c r="G56" s="24">
        <f t="shared" si="15"/>
        <v>278.39999999999998</v>
      </c>
      <c r="H56" s="4"/>
    </row>
    <row r="57" spans="1:8" ht="15.75" x14ac:dyDescent="0.2">
      <c r="A57" s="93" t="s">
        <v>103</v>
      </c>
      <c r="B57" s="95">
        <v>920</v>
      </c>
      <c r="C57" s="95" t="s">
        <v>11</v>
      </c>
      <c r="D57" s="99" t="s">
        <v>100</v>
      </c>
      <c r="E57" s="99" t="s">
        <v>157</v>
      </c>
      <c r="F57" s="95" t="s">
        <v>31</v>
      </c>
      <c r="G57" s="22">
        <v>278.39999999999998</v>
      </c>
      <c r="H57" s="4"/>
    </row>
    <row r="58" spans="1:8" ht="15.75" x14ac:dyDescent="0.2">
      <c r="A58" s="109" t="s">
        <v>30</v>
      </c>
      <c r="B58" s="92">
        <v>920</v>
      </c>
      <c r="C58" s="92" t="s">
        <v>11</v>
      </c>
      <c r="D58" s="92" t="s">
        <v>23</v>
      </c>
      <c r="E58" s="92"/>
      <c r="F58" s="92"/>
      <c r="G58" s="19">
        <f>G59</f>
        <v>6317.6</v>
      </c>
      <c r="H58" s="4"/>
    </row>
    <row r="59" spans="1:8" ht="31.5" x14ac:dyDescent="0.2">
      <c r="A59" s="109" t="s">
        <v>111</v>
      </c>
      <c r="B59" s="92">
        <v>920</v>
      </c>
      <c r="C59" s="92" t="s">
        <v>11</v>
      </c>
      <c r="D59" s="92" t="s">
        <v>23</v>
      </c>
      <c r="E59" s="92" t="s">
        <v>84</v>
      </c>
      <c r="F59" s="92"/>
      <c r="G59" s="19">
        <f>G60</f>
        <v>6317.6</v>
      </c>
      <c r="H59" s="4"/>
    </row>
    <row r="60" spans="1:8" ht="15.75" x14ac:dyDescent="0.2">
      <c r="A60" s="109" t="s">
        <v>77</v>
      </c>
      <c r="B60" s="92">
        <v>920</v>
      </c>
      <c r="C60" s="92" t="s">
        <v>11</v>
      </c>
      <c r="D60" s="92" t="s">
        <v>23</v>
      </c>
      <c r="E60" s="92" t="s">
        <v>85</v>
      </c>
      <c r="F60" s="92"/>
      <c r="G60" s="19">
        <f t="shared" ref="G60" si="16">G61</f>
        <v>6317.6</v>
      </c>
      <c r="H60" s="4"/>
    </row>
    <row r="61" spans="1:8" ht="31.5" x14ac:dyDescent="0.2">
      <c r="A61" s="109" t="s">
        <v>78</v>
      </c>
      <c r="B61" s="92">
        <v>920</v>
      </c>
      <c r="C61" s="92" t="s">
        <v>11</v>
      </c>
      <c r="D61" s="92" t="s">
        <v>23</v>
      </c>
      <c r="E61" s="92" t="s">
        <v>127</v>
      </c>
      <c r="F61" s="92"/>
      <c r="G61" s="19">
        <f t="shared" ref="G61" si="17">G62+G66</f>
        <v>6317.6</v>
      </c>
      <c r="H61" s="4"/>
    </row>
    <row r="62" spans="1:8" ht="31.5" x14ac:dyDescent="0.2">
      <c r="A62" s="109" t="s">
        <v>78</v>
      </c>
      <c r="B62" s="92">
        <v>920</v>
      </c>
      <c r="C62" s="92" t="s">
        <v>11</v>
      </c>
      <c r="D62" s="92" t="s">
        <v>23</v>
      </c>
      <c r="E62" s="92" t="s">
        <v>158</v>
      </c>
      <c r="F62" s="92"/>
      <c r="G62" s="19">
        <f t="shared" ref="G62" si="18">G63</f>
        <v>5152.8</v>
      </c>
      <c r="H62" s="4"/>
    </row>
    <row r="63" spans="1:8" ht="31.5" x14ac:dyDescent="0.2">
      <c r="A63" s="91" t="s">
        <v>96</v>
      </c>
      <c r="B63" s="92">
        <v>920</v>
      </c>
      <c r="C63" s="92" t="s">
        <v>11</v>
      </c>
      <c r="D63" s="92" t="s">
        <v>23</v>
      </c>
      <c r="E63" s="92" t="s">
        <v>158</v>
      </c>
      <c r="F63" s="92" t="s">
        <v>39</v>
      </c>
      <c r="G63" s="24">
        <f t="shared" ref="G63:G64" si="19">G64</f>
        <v>5152.8</v>
      </c>
      <c r="H63" s="4"/>
    </row>
    <row r="64" spans="1:8" ht="31.5" x14ac:dyDescent="0.2">
      <c r="A64" s="110" t="s">
        <v>64</v>
      </c>
      <c r="B64" s="92">
        <v>920</v>
      </c>
      <c r="C64" s="92" t="s">
        <v>11</v>
      </c>
      <c r="D64" s="92" t="s">
        <v>23</v>
      </c>
      <c r="E64" s="92" t="s">
        <v>158</v>
      </c>
      <c r="F64" s="92" t="s">
        <v>40</v>
      </c>
      <c r="G64" s="24">
        <f t="shared" si="19"/>
        <v>5152.8</v>
      </c>
      <c r="H64" s="4"/>
    </row>
    <row r="65" spans="1:9" ht="15.75" x14ac:dyDescent="0.2">
      <c r="A65" s="93" t="s">
        <v>103</v>
      </c>
      <c r="B65" s="95">
        <v>920</v>
      </c>
      <c r="C65" s="95" t="s">
        <v>11</v>
      </c>
      <c r="D65" s="95" t="s">
        <v>23</v>
      </c>
      <c r="E65" s="95" t="s">
        <v>158</v>
      </c>
      <c r="F65" s="95" t="s">
        <v>31</v>
      </c>
      <c r="G65" s="22">
        <v>5152.8</v>
      </c>
      <c r="H65" s="4"/>
    </row>
    <row r="66" spans="1:9" ht="31.5" x14ac:dyDescent="0.2">
      <c r="A66" s="109" t="s">
        <v>78</v>
      </c>
      <c r="B66" s="92">
        <v>920</v>
      </c>
      <c r="C66" s="92" t="s">
        <v>11</v>
      </c>
      <c r="D66" s="92" t="s">
        <v>23</v>
      </c>
      <c r="E66" s="92" t="s">
        <v>112</v>
      </c>
      <c r="F66" s="92"/>
      <c r="G66" s="19">
        <f t="shared" ref="G66:G68" si="20">G67</f>
        <v>1164.8</v>
      </c>
      <c r="H66" s="4"/>
    </row>
    <row r="67" spans="1:9" s="6" customFormat="1" ht="31.5" x14ac:dyDescent="0.2">
      <c r="A67" s="91" t="s">
        <v>96</v>
      </c>
      <c r="B67" s="92">
        <v>920</v>
      </c>
      <c r="C67" s="92" t="s">
        <v>11</v>
      </c>
      <c r="D67" s="92" t="s">
        <v>23</v>
      </c>
      <c r="E67" s="92" t="s">
        <v>112</v>
      </c>
      <c r="F67" s="92" t="s">
        <v>39</v>
      </c>
      <c r="G67" s="24">
        <f t="shared" si="20"/>
        <v>1164.8</v>
      </c>
      <c r="H67" s="10"/>
    </row>
    <row r="68" spans="1:9" s="6" customFormat="1" ht="31.5" x14ac:dyDescent="0.2">
      <c r="A68" s="110" t="s">
        <v>64</v>
      </c>
      <c r="B68" s="92">
        <v>920</v>
      </c>
      <c r="C68" s="92" t="s">
        <v>11</v>
      </c>
      <c r="D68" s="92" t="s">
        <v>23</v>
      </c>
      <c r="E68" s="92" t="s">
        <v>112</v>
      </c>
      <c r="F68" s="92" t="s">
        <v>40</v>
      </c>
      <c r="G68" s="24">
        <f t="shared" si="20"/>
        <v>1164.8</v>
      </c>
      <c r="H68" s="10"/>
    </row>
    <row r="69" spans="1:9" s="6" customFormat="1" ht="15.75" x14ac:dyDescent="0.2">
      <c r="A69" s="93" t="s">
        <v>103</v>
      </c>
      <c r="B69" s="95">
        <v>920</v>
      </c>
      <c r="C69" s="95" t="s">
        <v>11</v>
      </c>
      <c r="D69" s="95" t="s">
        <v>23</v>
      </c>
      <c r="E69" s="95" t="s">
        <v>112</v>
      </c>
      <c r="F69" s="95" t="s">
        <v>31</v>
      </c>
      <c r="G69" s="22">
        <v>1164.8</v>
      </c>
      <c r="H69" s="10"/>
    </row>
    <row r="70" spans="1:9" ht="15.75" x14ac:dyDescent="0.2">
      <c r="A70" s="111" t="s">
        <v>97</v>
      </c>
      <c r="B70" s="92" t="s">
        <v>22</v>
      </c>
      <c r="C70" s="92" t="s">
        <v>11</v>
      </c>
      <c r="D70" s="92" t="s">
        <v>98</v>
      </c>
      <c r="E70" s="92"/>
      <c r="F70" s="108"/>
      <c r="G70" s="25">
        <f t="shared" ref="G70:G72" si="21">G71</f>
        <v>818</v>
      </c>
      <c r="H70" s="4"/>
    </row>
    <row r="71" spans="1:9" ht="31.5" x14ac:dyDescent="0.2">
      <c r="A71" s="111" t="s">
        <v>111</v>
      </c>
      <c r="B71" s="92" t="s">
        <v>22</v>
      </c>
      <c r="C71" s="92" t="s">
        <v>11</v>
      </c>
      <c r="D71" s="92" t="s">
        <v>98</v>
      </c>
      <c r="E71" s="92" t="s">
        <v>84</v>
      </c>
      <c r="F71" s="108"/>
      <c r="G71" s="25">
        <f t="shared" si="21"/>
        <v>818</v>
      </c>
      <c r="H71" s="4"/>
    </row>
    <row r="72" spans="1:9" ht="63" x14ac:dyDescent="0.2">
      <c r="A72" s="111" t="s">
        <v>181</v>
      </c>
      <c r="B72" s="92">
        <v>920</v>
      </c>
      <c r="C72" s="92" t="s">
        <v>11</v>
      </c>
      <c r="D72" s="92" t="s">
        <v>98</v>
      </c>
      <c r="E72" s="92" t="s">
        <v>99</v>
      </c>
      <c r="F72" s="108"/>
      <c r="G72" s="25">
        <f t="shared" si="21"/>
        <v>818</v>
      </c>
      <c r="H72" s="4"/>
    </row>
    <row r="73" spans="1:9" ht="31.5" x14ac:dyDescent="0.2">
      <c r="A73" s="112" t="s">
        <v>235</v>
      </c>
      <c r="B73" s="92" t="s">
        <v>22</v>
      </c>
      <c r="C73" s="92" t="s">
        <v>11</v>
      </c>
      <c r="D73" s="92" t="s">
        <v>98</v>
      </c>
      <c r="E73" s="92" t="s">
        <v>128</v>
      </c>
      <c r="F73" s="92"/>
      <c r="G73" s="25">
        <f t="shared" ref="G73:G74" si="22">G74</f>
        <v>818</v>
      </c>
      <c r="H73" s="4"/>
    </row>
    <row r="74" spans="1:9" ht="31.5" x14ac:dyDescent="0.2">
      <c r="A74" s="112" t="s">
        <v>153</v>
      </c>
      <c r="B74" s="92" t="s">
        <v>22</v>
      </c>
      <c r="C74" s="92" t="s">
        <v>11</v>
      </c>
      <c r="D74" s="92" t="s">
        <v>98</v>
      </c>
      <c r="E74" s="92" t="s">
        <v>159</v>
      </c>
      <c r="F74" s="92"/>
      <c r="G74" s="25">
        <f t="shared" si="22"/>
        <v>818</v>
      </c>
      <c r="H74" s="4"/>
    </row>
    <row r="75" spans="1:9" ht="31.5" x14ac:dyDescent="0.2">
      <c r="A75" s="112" t="s">
        <v>96</v>
      </c>
      <c r="B75" s="92" t="s">
        <v>22</v>
      </c>
      <c r="C75" s="92" t="s">
        <v>11</v>
      </c>
      <c r="D75" s="92" t="s">
        <v>98</v>
      </c>
      <c r="E75" s="92" t="s">
        <v>159</v>
      </c>
      <c r="F75" s="92" t="s">
        <v>39</v>
      </c>
      <c r="G75" s="25">
        <f t="shared" ref="G75" si="23">G76</f>
        <v>818</v>
      </c>
      <c r="H75" s="4"/>
    </row>
    <row r="76" spans="1:9" ht="31.5" x14ac:dyDescent="0.2">
      <c r="A76" s="112" t="s">
        <v>64</v>
      </c>
      <c r="B76" s="92" t="s">
        <v>22</v>
      </c>
      <c r="C76" s="92" t="s">
        <v>11</v>
      </c>
      <c r="D76" s="92" t="s">
        <v>98</v>
      </c>
      <c r="E76" s="92" t="s">
        <v>159</v>
      </c>
      <c r="F76" s="92" t="s">
        <v>40</v>
      </c>
      <c r="G76" s="25">
        <f t="shared" ref="G76" si="24">G77</f>
        <v>818</v>
      </c>
      <c r="H76" s="4"/>
    </row>
    <row r="77" spans="1:9" ht="15.75" x14ac:dyDescent="0.2">
      <c r="A77" s="101" t="s">
        <v>103</v>
      </c>
      <c r="B77" s="99" t="s">
        <v>22</v>
      </c>
      <c r="C77" s="99" t="s">
        <v>11</v>
      </c>
      <c r="D77" s="99" t="s">
        <v>98</v>
      </c>
      <c r="E77" s="99" t="s">
        <v>159</v>
      </c>
      <c r="F77" s="113" t="s">
        <v>31</v>
      </c>
      <c r="G77" s="26">
        <v>818</v>
      </c>
      <c r="H77" s="4"/>
    </row>
    <row r="78" spans="1:9" ht="15.75" x14ac:dyDescent="0.2">
      <c r="A78" s="105" t="s">
        <v>47</v>
      </c>
      <c r="B78" s="106">
        <v>920</v>
      </c>
      <c r="C78" s="106" t="s">
        <v>12</v>
      </c>
      <c r="D78" s="106" t="s">
        <v>25</v>
      </c>
      <c r="E78" s="106"/>
      <c r="F78" s="106" t="s">
        <v>7</v>
      </c>
      <c r="G78" s="16">
        <f>G87+G96+G79</f>
        <v>140839.20000000001</v>
      </c>
      <c r="H78" s="4"/>
    </row>
    <row r="79" spans="1:9" ht="15.75" x14ac:dyDescent="0.2">
      <c r="A79" s="109" t="s">
        <v>133</v>
      </c>
      <c r="B79" s="92">
        <v>920</v>
      </c>
      <c r="C79" s="92" t="s">
        <v>12</v>
      </c>
      <c r="D79" s="92" t="s">
        <v>9</v>
      </c>
      <c r="E79" s="92"/>
      <c r="F79" s="92"/>
      <c r="G79" s="19">
        <f t="shared" ref="G79:G83" si="25">G80</f>
        <v>179</v>
      </c>
      <c r="H79" s="4"/>
      <c r="I79" s="4"/>
    </row>
    <row r="80" spans="1:9" ht="31.5" x14ac:dyDescent="0.2">
      <c r="A80" s="88" t="s">
        <v>111</v>
      </c>
      <c r="B80" s="92">
        <v>920</v>
      </c>
      <c r="C80" s="92" t="s">
        <v>12</v>
      </c>
      <c r="D80" s="92" t="s">
        <v>9</v>
      </c>
      <c r="E80" s="89" t="s">
        <v>84</v>
      </c>
      <c r="F80" s="92"/>
      <c r="G80" s="19">
        <f>G83</f>
        <v>179</v>
      </c>
      <c r="H80" s="4"/>
    </row>
    <row r="81" spans="1:9" ht="31.5" x14ac:dyDescent="0.2">
      <c r="A81" s="88" t="s">
        <v>154</v>
      </c>
      <c r="B81" s="92" t="s">
        <v>22</v>
      </c>
      <c r="C81" s="92" t="s">
        <v>12</v>
      </c>
      <c r="D81" s="92" t="s">
        <v>9</v>
      </c>
      <c r="E81" s="89" t="s">
        <v>134</v>
      </c>
      <c r="F81" s="92"/>
      <c r="G81" s="19">
        <f t="shared" ref="G81" si="26">G82</f>
        <v>179</v>
      </c>
      <c r="H81" s="4"/>
    </row>
    <row r="82" spans="1:9" ht="31.5" x14ac:dyDescent="0.2">
      <c r="A82" s="88" t="s">
        <v>135</v>
      </c>
      <c r="B82" s="92" t="s">
        <v>22</v>
      </c>
      <c r="C82" s="92" t="s">
        <v>12</v>
      </c>
      <c r="D82" s="92" t="s">
        <v>9</v>
      </c>
      <c r="E82" s="92" t="s">
        <v>132</v>
      </c>
      <c r="F82" s="92"/>
      <c r="G82" s="19">
        <f t="shared" ref="G82" si="27">G83</f>
        <v>179</v>
      </c>
      <c r="H82" s="4"/>
    </row>
    <row r="83" spans="1:9" ht="31.5" x14ac:dyDescent="0.2">
      <c r="A83" s="109" t="s">
        <v>135</v>
      </c>
      <c r="B83" s="92" t="s">
        <v>22</v>
      </c>
      <c r="C83" s="92" t="s">
        <v>12</v>
      </c>
      <c r="D83" s="92" t="s">
        <v>9</v>
      </c>
      <c r="E83" s="92" t="s">
        <v>160</v>
      </c>
      <c r="F83" s="92"/>
      <c r="G83" s="24">
        <f t="shared" si="25"/>
        <v>179</v>
      </c>
      <c r="H83" s="4"/>
    </row>
    <row r="84" spans="1:9" ht="31.5" x14ac:dyDescent="0.2">
      <c r="A84" s="91" t="s">
        <v>96</v>
      </c>
      <c r="B84" s="92">
        <v>920</v>
      </c>
      <c r="C84" s="92" t="s">
        <v>12</v>
      </c>
      <c r="D84" s="92" t="s">
        <v>9</v>
      </c>
      <c r="E84" s="92" t="s">
        <v>160</v>
      </c>
      <c r="F84" s="92" t="s">
        <v>39</v>
      </c>
      <c r="G84" s="24">
        <f t="shared" ref="G84:G85" si="28">G85</f>
        <v>179</v>
      </c>
      <c r="H84" s="4"/>
    </row>
    <row r="85" spans="1:9" ht="31.5" x14ac:dyDescent="0.2">
      <c r="A85" s="91" t="s">
        <v>64</v>
      </c>
      <c r="B85" s="92">
        <v>920</v>
      </c>
      <c r="C85" s="92" t="s">
        <v>12</v>
      </c>
      <c r="D85" s="92" t="s">
        <v>9</v>
      </c>
      <c r="E85" s="92" t="s">
        <v>160</v>
      </c>
      <c r="F85" s="92" t="s">
        <v>40</v>
      </c>
      <c r="G85" s="24">
        <f t="shared" si="28"/>
        <v>179</v>
      </c>
      <c r="H85" s="4"/>
    </row>
    <row r="86" spans="1:9" ht="15.75" x14ac:dyDescent="0.2">
      <c r="A86" s="93" t="s">
        <v>103</v>
      </c>
      <c r="B86" s="95" t="s">
        <v>22</v>
      </c>
      <c r="C86" s="95" t="s">
        <v>12</v>
      </c>
      <c r="D86" s="95" t="s">
        <v>9</v>
      </c>
      <c r="E86" s="95" t="s">
        <v>160</v>
      </c>
      <c r="F86" s="95" t="s">
        <v>31</v>
      </c>
      <c r="G86" s="22">
        <v>179</v>
      </c>
      <c r="H86" s="4"/>
    </row>
    <row r="87" spans="1:9" ht="15.75" x14ac:dyDescent="0.2">
      <c r="A87" s="109" t="s">
        <v>19</v>
      </c>
      <c r="B87" s="92">
        <v>920</v>
      </c>
      <c r="C87" s="92" t="s">
        <v>12</v>
      </c>
      <c r="D87" s="92" t="s">
        <v>13</v>
      </c>
      <c r="E87" s="92"/>
      <c r="F87" s="92"/>
      <c r="G87" s="19">
        <f t="shared" ref="G87:G88" si="29">G88</f>
        <v>556.9</v>
      </c>
      <c r="H87" s="4"/>
    </row>
    <row r="88" spans="1:9" ht="15.75" x14ac:dyDescent="0.2">
      <c r="A88" s="88" t="s">
        <v>37</v>
      </c>
      <c r="B88" s="92">
        <v>920</v>
      </c>
      <c r="C88" s="92" t="s">
        <v>12</v>
      </c>
      <c r="D88" s="92" t="s">
        <v>13</v>
      </c>
      <c r="E88" s="89" t="s">
        <v>81</v>
      </c>
      <c r="F88" s="92"/>
      <c r="G88" s="19">
        <f t="shared" si="29"/>
        <v>556.9</v>
      </c>
      <c r="H88" s="4"/>
    </row>
    <row r="89" spans="1:9" ht="15.75" x14ac:dyDescent="0.2">
      <c r="A89" s="109" t="s">
        <v>20</v>
      </c>
      <c r="B89" s="92" t="s">
        <v>22</v>
      </c>
      <c r="C89" s="92" t="s">
        <v>12</v>
      </c>
      <c r="D89" s="92" t="s">
        <v>13</v>
      </c>
      <c r="E89" s="92" t="s">
        <v>86</v>
      </c>
      <c r="F89" s="92"/>
      <c r="G89" s="24">
        <f t="shared" ref="G89" si="30">G90+G93</f>
        <v>556.9</v>
      </c>
      <c r="H89" s="4"/>
    </row>
    <row r="90" spans="1:9" ht="31.5" x14ac:dyDescent="0.2">
      <c r="A90" s="91" t="s">
        <v>96</v>
      </c>
      <c r="B90" s="92">
        <v>920</v>
      </c>
      <c r="C90" s="92" t="s">
        <v>12</v>
      </c>
      <c r="D90" s="92" t="s">
        <v>13</v>
      </c>
      <c r="E90" s="92" t="s">
        <v>86</v>
      </c>
      <c r="F90" s="92" t="s">
        <v>39</v>
      </c>
      <c r="G90" s="24">
        <f t="shared" ref="G90:G91" si="31">G91</f>
        <v>95.2</v>
      </c>
      <c r="H90" s="4"/>
    </row>
    <row r="91" spans="1:9" ht="31.5" x14ac:dyDescent="0.2">
      <c r="A91" s="91" t="s">
        <v>64</v>
      </c>
      <c r="B91" s="92">
        <v>920</v>
      </c>
      <c r="C91" s="92" t="s">
        <v>12</v>
      </c>
      <c r="D91" s="92" t="s">
        <v>13</v>
      </c>
      <c r="E91" s="92" t="s">
        <v>86</v>
      </c>
      <c r="F91" s="92" t="s">
        <v>40</v>
      </c>
      <c r="G91" s="24">
        <f t="shared" si="31"/>
        <v>95.2</v>
      </c>
      <c r="H91" s="4"/>
    </row>
    <row r="92" spans="1:9" ht="15.75" x14ac:dyDescent="0.2">
      <c r="A92" s="93" t="s">
        <v>103</v>
      </c>
      <c r="B92" s="95" t="s">
        <v>22</v>
      </c>
      <c r="C92" s="95" t="s">
        <v>12</v>
      </c>
      <c r="D92" s="95" t="s">
        <v>13</v>
      </c>
      <c r="E92" s="95" t="s">
        <v>86</v>
      </c>
      <c r="F92" s="95" t="s">
        <v>31</v>
      </c>
      <c r="G92" s="22">
        <v>95.2</v>
      </c>
      <c r="H92" s="4"/>
    </row>
    <row r="93" spans="1:9" ht="15.75" x14ac:dyDescent="0.2">
      <c r="A93" s="109" t="s">
        <v>41</v>
      </c>
      <c r="B93" s="92" t="s">
        <v>22</v>
      </c>
      <c r="C93" s="92" t="s">
        <v>12</v>
      </c>
      <c r="D93" s="92" t="s">
        <v>13</v>
      </c>
      <c r="E93" s="92" t="s">
        <v>86</v>
      </c>
      <c r="F93" s="92" t="s">
        <v>42</v>
      </c>
      <c r="G93" s="24">
        <f t="shared" ref="G93:G94" si="32">G94</f>
        <v>461.7</v>
      </c>
      <c r="H93" s="4"/>
    </row>
    <row r="94" spans="1:9" ht="64.5" customHeight="1" x14ac:dyDescent="0.2">
      <c r="A94" s="114" t="s">
        <v>118</v>
      </c>
      <c r="B94" s="92" t="s">
        <v>22</v>
      </c>
      <c r="C94" s="92" t="s">
        <v>12</v>
      </c>
      <c r="D94" s="92" t="s">
        <v>13</v>
      </c>
      <c r="E94" s="92" t="s">
        <v>86</v>
      </c>
      <c r="F94" s="92" t="s">
        <v>32</v>
      </c>
      <c r="G94" s="24">
        <f t="shared" si="32"/>
        <v>461.7</v>
      </c>
      <c r="H94" s="4"/>
    </row>
    <row r="95" spans="1:9" ht="63" x14ac:dyDescent="0.2">
      <c r="A95" s="115" t="s">
        <v>119</v>
      </c>
      <c r="B95" s="95" t="s">
        <v>22</v>
      </c>
      <c r="C95" s="95" t="s">
        <v>12</v>
      </c>
      <c r="D95" s="95" t="s">
        <v>13</v>
      </c>
      <c r="E95" s="95" t="s">
        <v>86</v>
      </c>
      <c r="F95" s="95" t="s">
        <v>95</v>
      </c>
      <c r="G95" s="22">
        <v>461.7</v>
      </c>
      <c r="H95" s="4"/>
    </row>
    <row r="96" spans="1:9" ht="15.75" x14ac:dyDescent="0.2">
      <c r="A96" s="116" t="s">
        <v>16</v>
      </c>
      <c r="B96" s="92">
        <v>920</v>
      </c>
      <c r="C96" s="92" t="s">
        <v>12</v>
      </c>
      <c r="D96" s="92" t="s">
        <v>10</v>
      </c>
      <c r="E96" s="92"/>
      <c r="F96" s="92" t="s">
        <v>7</v>
      </c>
      <c r="G96" s="21">
        <f>G131+G104+G97+G121</f>
        <v>140103.30000000002</v>
      </c>
      <c r="H96" s="4"/>
      <c r="I96" s="4"/>
    </row>
    <row r="97" spans="1:8" ht="31.5" x14ac:dyDescent="0.2">
      <c r="A97" s="91" t="s">
        <v>142</v>
      </c>
      <c r="B97" s="97" t="s">
        <v>22</v>
      </c>
      <c r="C97" s="97" t="s">
        <v>12</v>
      </c>
      <c r="D97" s="97" t="s">
        <v>10</v>
      </c>
      <c r="E97" s="97" t="s">
        <v>143</v>
      </c>
      <c r="F97" s="97"/>
      <c r="G97" s="19">
        <f>G98</f>
        <v>807.1</v>
      </c>
      <c r="H97" s="4"/>
    </row>
    <row r="98" spans="1:8" ht="31.5" x14ac:dyDescent="0.2">
      <c r="A98" s="91" t="s">
        <v>148</v>
      </c>
      <c r="B98" s="97" t="s">
        <v>22</v>
      </c>
      <c r="C98" s="97" t="s">
        <v>12</v>
      </c>
      <c r="D98" s="97" t="s">
        <v>10</v>
      </c>
      <c r="E98" s="97" t="s">
        <v>144</v>
      </c>
      <c r="F98" s="97"/>
      <c r="G98" s="19">
        <f t="shared" ref="G98:G102" si="33">G99</f>
        <v>807.1</v>
      </c>
      <c r="H98" s="4"/>
    </row>
    <row r="99" spans="1:8" ht="47.25" x14ac:dyDescent="0.2">
      <c r="A99" s="91" t="s">
        <v>145</v>
      </c>
      <c r="B99" s="97" t="s">
        <v>22</v>
      </c>
      <c r="C99" s="97" t="s">
        <v>12</v>
      </c>
      <c r="D99" s="97" t="s">
        <v>10</v>
      </c>
      <c r="E99" s="97" t="s">
        <v>141</v>
      </c>
      <c r="F99" s="97"/>
      <c r="G99" s="19">
        <f t="shared" si="33"/>
        <v>807.1</v>
      </c>
      <c r="H99" s="4"/>
    </row>
    <row r="100" spans="1:8" ht="47.25" x14ac:dyDescent="0.2">
      <c r="A100" s="91" t="s">
        <v>145</v>
      </c>
      <c r="B100" s="92">
        <v>920</v>
      </c>
      <c r="C100" s="92" t="s">
        <v>12</v>
      </c>
      <c r="D100" s="92" t="s">
        <v>10</v>
      </c>
      <c r="E100" s="92" t="s">
        <v>161</v>
      </c>
      <c r="F100" s="97"/>
      <c r="G100" s="19">
        <f t="shared" si="33"/>
        <v>807.1</v>
      </c>
      <c r="H100" s="4"/>
    </row>
    <row r="101" spans="1:8" ht="31.5" x14ac:dyDescent="0.2">
      <c r="A101" s="91" t="s">
        <v>96</v>
      </c>
      <c r="B101" s="92">
        <v>920</v>
      </c>
      <c r="C101" s="92" t="s">
        <v>12</v>
      </c>
      <c r="D101" s="92" t="s">
        <v>10</v>
      </c>
      <c r="E101" s="92" t="s">
        <v>161</v>
      </c>
      <c r="F101" s="92" t="s">
        <v>39</v>
      </c>
      <c r="G101" s="19">
        <f t="shared" si="33"/>
        <v>807.1</v>
      </c>
      <c r="H101" s="4"/>
    </row>
    <row r="102" spans="1:8" ht="31.5" x14ac:dyDescent="0.2">
      <c r="A102" s="91" t="s">
        <v>64</v>
      </c>
      <c r="B102" s="92">
        <v>920</v>
      </c>
      <c r="C102" s="92" t="s">
        <v>12</v>
      </c>
      <c r="D102" s="92" t="s">
        <v>10</v>
      </c>
      <c r="E102" s="92" t="s">
        <v>161</v>
      </c>
      <c r="F102" s="92" t="s">
        <v>40</v>
      </c>
      <c r="G102" s="19">
        <f t="shared" si="33"/>
        <v>807.1</v>
      </c>
      <c r="H102" s="4"/>
    </row>
    <row r="103" spans="1:8" ht="15.75" x14ac:dyDescent="0.2">
      <c r="A103" s="93" t="s">
        <v>103</v>
      </c>
      <c r="B103" s="95" t="s">
        <v>22</v>
      </c>
      <c r="C103" s="95" t="s">
        <v>12</v>
      </c>
      <c r="D103" s="95" t="s">
        <v>10</v>
      </c>
      <c r="E103" s="95" t="s">
        <v>161</v>
      </c>
      <c r="F103" s="96" t="s">
        <v>31</v>
      </c>
      <c r="G103" s="18">
        <v>807.1</v>
      </c>
      <c r="H103" s="4"/>
    </row>
    <row r="104" spans="1:8" ht="47.25" x14ac:dyDescent="0.2">
      <c r="A104" s="116" t="s">
        <v>182</v>
      </c>
      <c r="B104" s="92" t="s">
        <v>22</v>
      </c>
      <c r="C104" s="92" t="s">
        <v>12</v>
      </c>
      <c r="D104" s="92" t="s">
        <v>10</v>
      </c>
      <c r="E104" s="92" t="s">
        <v>113</v>
      </c>
      <c r="F104" s="92"/>
      <c r="G104" s="21">
        <f t="shared" ref="G104" si="34">G105</f>
        <v>14692.7</v>
      </c>
      <c r="H104" s="4"/>
    </row>
    <row r="105" spans="1:8" ht="31.5" x14ac:dyDescent="0.2">
      <c r="A105" s="116" t="s">
        <v>105</v>
      </c>
      <c r="B105" s="92" t="s">
        <v>22</v>
      </c>
      <c r="C105" s="92" t="s">
        <v>12</v>
      </c>
      <c r="D105" s="92" t="s">
        <v>10</v>
      </c>
      <c r="E105" s="92" t="s">
        <v>114</v>
      </c>
      <c r="F105" s="92"/>
      <c r="G105" s="21">
        <f t="shared" ref="G105" si="35">G111+G116+G106</f>
        <v>14692.7</v>
      </c>
      <c r="H105" s="4"/>
    </row>
    <row r="106" spans="1:8" ht="31.5" x14ac:dyDescent="0.2">
      <c r="A106" s="88" t="s">
        <v>213</v>
      </c>
      <c r="B106" s="92" t="s">
        <v>22</v>
      </c>
      <c r="C106" s="92" t="s">
        <v>12</v>
      </c>
      <c r="D106" s="92" t="s">
        <v>10</v>
      </c>
      <c r="E106" s="97" t="s">
        <v>212</v>
      </c>
      <c r="F106" s="97"/>
      <c r="G106" s="19">
        <f t="shared" ref="G106" si="36">G107</f>
        <v>1881.5</v>
      </c>
      <c r="H106" s="4"/>
    </row>
    <row r="107" spans="1:8" ht="31.5" x14ac:dyDescent="0.2">
      <c r="A107" s="88" t="s">
        <v>213</v>
      </c>
      <c r="B107" s="92" t="s">
        <v>22</v>
      </c>
      <c r="C107" s="92" t="s">
        <v>12</v>
      </c>
      <c r="D107" s="92" t="s">
        <v>10</v>
      </c>
      <c r="E107" s="97" t="s">
        <v>215</v>
      </c>
      <c r="F107" s="97"/>
      <c r="G107" s="19">
        <f t="shared" ref="G107" si="37">G108</f>
        <v>1881.5</v>
      </c>
      <c r="H107" s="4"/>
    </row>
    <row r="108" spans="1:8" ht="31.5" x14ac:dyDescent="0.2">
      <c r="A108" s="91" t="s">
        <v>96</v>
      </c>
      <c r="B108" s="97" t="s">
        <v>22</v>
      </c>
      <c r="C108" s="97" t="s">
        <v>12</v>
      </c>
      <c r="D108" s="97" t="s">
        <v>10</v>
      </c>
      <c r="E108" s="97" t="s">
        <v>215</v>
      </c>
      <c r="F108" s="92" t="s">
        <v>39</v>
      </c>
      <c r="G108" s="19">
        <f>G109</f>
        <v>1881.5</v>
      </c>
      <c r="H108" s="4"/>
    </row>
    <row r="109" spans="1:8" ht="31.5" x14ac:dyDescent="0.2">
      <c r="A109" s="91" t="s">
        <v>64</v>
      </c>
      <c r="B109" s="97" t="s">
        <v>22</v>
      </c>
      <c r="C109" s="97" t="s">
        <v>12</v>
      </c>
      <c r="D109" s="97" t="s">
        <v>10</v>
      </c>
      <c r="E109" s="97" t="s">
        <v>215</v>
      </c>
      <c r="F109" s="92" t="s">
        <v>40</v>
      </c>
      <c r="G109" s="19">
        <f t="shared" ref="G109" si="38">G110</f>
        <v>1881.5</v>
      </c>
      <c r="H109" s="4"/>
    </row>
    <row r="110" spans="1:8" ht="15.75" x14ac:dyDescent="0.2">
      <c r="A110" s="117" t="s">
        <v>103</v>
      </c>
      <c r="B110" s="99" t="s">
        <v>22</v>
      </c>
      <c r="C110" s="99" t="s">
        <v>12</v>
      </c>
      <c r="D110" s="99" t="s">
        <v>10</v>
      </c>
      <c r="E110" s="99" t="s">
        <v>215</v>
      </c>
      <c r="F110" s="99" t="s">
        <v>31</v>
      </c>
      <c r="G110" s="20">
        <v>1881.5</v>
      </c>
      <c r="H110" s="4"/>
    </row>
    <row r="111" spans="1:8" ht="31.5" x14ac:dyDescent="0.2">
      <c r="A111" s="116" t="s">
        <v>175</v>
      </c>
      <c r="B111" s="92" t="s">
        <v>22</v>
      </c>
      <c r="C111" s="92" t="s">
        <v>12</v>
      </c>
      <c r="D111" s="92" t="s">
        <v>10</v>
      </c>
      <c r="E111" s="92" t="s">
        <v>174</v>
      </c>
      <c r="F111" s="92"/>
      <c r="G111" s="21">
        <f t="shared" ref="G111" si="39">G112</f>
        <v>589.1</v>
      </c>
      <c r="H111" s="4"/>
    </row>
    <row r="112" spans="1:8" ht="31.5" x14ac:dyDescent="0.2">
      <c r="A112" s="91" t="s">
        <v>192</v>
      </c>
      <c r="B112" s="97" t="s">
        <v>22</v>
      </c>
      <c r="C112" s="97" t="s">
        <v>12</v>
      </c>
      <c r="D112" s="97" t="s">
        <v>10</v>
      </c>
      <c r="E112" s="97" t="s">
        <v>193</v>
      </c>
      <c r="F112" s="92"/>
      <c r="G112" s="24">
        <f t="shared" ref="G112:G114" si="40">G113</f>
        <v>589.1</v>
      </c>
      <c r="H112" s="4"/>
    </row>
    <row r="113" spans="1:8" ht="31.5" x14ac:dyDescent="0.2">
      <c r="A113" s="91" t="s">
        <v>96</v>
      </c>
      <c r="B113" s="97" t="s">
        <v>22</v>
      </c>
      <c r="C113" s="97" t="s">
        <v>12</v>
      </c>
      <c r="D113" s="97" t="s">
        <v>10</v>
      </c>
      <c r="E113" s="97" t="s">
        <v>193</v>
      </c>
      <c r="F113" s="92" t="s">
        <v>39</v>
      </c>
      <c r="G113" s="24">
        <f t="shared" si="40"/>
        <v>589.1</v>
      </c>
      <c r="H113" s="4"/>
    </row>
    <row r="114" spans="1:8" ht="31.5" x14ac:dyDescent="0.2">
      <c r="A114" s="91" t="s">
        <v>64</v>
      </c>
      <c r="B114" s="97" t="s">
        <v>22</v>
      </c>
      <c r="C114" s="97" t="s">
        <v>12</v>
      </c>
      <c r="D114" s="97" t="s">
        <v>10</v>
      </c>
      <c r="E114" s="97" t="s">
        <v>193</v>
      </c>
      <c r="F114" s="92" t="s">
        <v>40</v>
      </c>
      <c r="G114" s="24">
        <f t="shared" si="40"/>
        <v>589.1</v>
      </c>
      <c r="H114" s="4"/>
    </row>
    <row r="115" spans="1:8" ht="15.75" x14ac:dyDescent="0.2">
      <c r="A115" s="117" t="s">
        <v>103</v>
      </c>
      <c r="B115" s="99" t="s">
        <v>22</v>
      </c>
      <c r="C115" s="99" t="s">
        <v>12</v>
      </c>
      <c r="D115" s="99" t="s">
        <v>10</v>
      </c>
      <c r="E115" s="95" t="s">
        <v>193</v>
      </c>
      <c r="F115" s="99" t="s">
        <v>31</v>
      </c>
      <c r="G115" s="20">
        <v>589.1</v>
      </c>
      <c r="H115" s="4"/>
    </row>
    <row r="116" spans="1:8" ht="31.5" x14ac:dyDescent="0.2">
      <c r="A116" s="88" t="s">
        <v>163</v>
      </c>
      <c r="B116" s="97" t="s">
        <v>22</v>
      </c>
      <c r="C116" s="97" t="s">
        <v>12</v>
      </c>
      <c r="D116" s="97" t="s">
        <v>10</v>
      </c>
      <c r="E116" s="97" t="s">
        <v>162</v>
      </c>
      <c r="F116" s="92"/>
      <c r="G116" s="19">
        <f t="shared" ref="G116" si="41">G117</f>
        <v>12222.1</v>
      </c>
      <c r="H116" s="4"/>
    </row>
    <row r="117" spans="1:8" ht="31.5" x14ac:dyDescent="0.2">
      <c r="A117" s="88" t="s">
        <v>106</v>
      </c>
      <c r="B117" s="97" t="s">
        <v>22</v>
      </c>
      <c r="C117" s="97" t="s">
        <v>12</v>
      </c>
      <c r="D117" s="97" t="s">
        <v>10</v>
      </c>
      <c r="E117" s="97" t="s">
        <v>115</v>
      </c>
      <c r="F117" s="92"/>
      <c r="G117" s="19">
        <f t="shared" ref="G117" si="42">G118</f>
        <v>12222.1</v>
      </c>
      <c r="H117" s="4"/>
    </row>
    <row r="118" spans="1:8" ht="31.5" x14ac:dyDescent="0.2">
      <c r="A118" s="91" t="s">
        <v>96</v>
      </c>
      <c r="B118" s="97" t="s">
        <v>22</v>
      </c>
      <c r="C118" s="97" t="s">
        <v>12</v>
      </c>
      <c r="D118" s="97" t="s">
        <v>10</v>
      </c>
      <c r="E118" s="97" t="s">
        <v>115</v>
      </c>
      <c r="F118" s="92" t="s">
        <v>39</v>
      </c>
      <c r="G118" s="19">
        <f t="shared" ref="G118:G119" si="43">G119</f>
        <v>12222.1</v>
      </c>
      <c r="H118" s="4"/>
    </row>
    <row r="119" spans="1:8" ht="31.5" x14ac:dyDescent="0.2">
      <c r="A119" s="91" t="s">
        <v>64</v>
      </c>
      <c r="B119" s="97" t="s">
        <v>22</v>
      </c>
      <c r="C119" s="97" t="s">
        <v>12</v>
      </c>
      <c r="D119" s="97" t="s">
        <v>10</v>
      </c>
      <c r="E119" s="97" t="s">
        <v>115</v>
      </c>
      <c r="F119" s="92" t="s">
        <v>40</v>
      </c>
      <c r="G119" s="19">
        <f t="shared" si="43"/>
        <v>12222.1</v>
      </c>
      <c r="H119" s="4"/>
    </row>
    <row r="120" spans="1:8" ht="15.75" x14ac:dyDescent="0.2">
      <c r="A120" s="117" t="s">
        <v>103</v>
      </c>
      <c r="B120" s="99" t="s">
        <v>22</v>
      </c>
      <c r="C120" s="99" t="s">
        <v>12</v>
      </c>
      <c r="D120" s="99" t="s">
        <v>10</v>
      </c>
      <c r="E120" s="95" t="s">
        <v>115</v>
      </c>
      <c r="F120" s="99" t="s">
        <v>31</v>
      </c>
      <c r="G120" s="20">
        <v>12222.1</v>
      </c>
      <c r="H120" s="4"/>
    </row>
    <row r="121" spans="1:8" ht="47.25" x14ac:dyDescent="0.2">
      <c r="A121" s="111" t="s">
        <v>180</v>
      </c>
      <c r="B121" s="92" t="s">
        <v>22</v>
      </c>
      <c r="C121" s="92" t="s">
        <v>12</v>
      </c>
      <c r="D121" s="92" t="s">
        <v>10</v>
      </c>
      <c r="E121" s="92" t="s">
        <v>176</v>
      </c>
      <c r="F121" s="92"/>
      <c r="G121" s="19">
        <f t="shared" ref="G121:G129" si="44">G122</f>
        <v>1796.6</v>
      </c>
      <c r="H121" s="4"/>
    </row>
    <row r="122" spans="1:8" ht="47.25" x14ac:dyDescent="0.2">
      <c r="A122" s="111" t="s">
        <v>179</v>
      </c>
      <c r="B122" s="92" t="s">
        <v>22</v>
      </c>
      <c r="C122" s="92" t="s">
        <v>12</v>
      </c>
      <c r="D122" s="92" t="s">
        <v>10</v>
      </c>
      <c r="E122" s="92" t="s">
        <v>177</v>
      </c>
      <c r="F122" s="92"/>
      <c r="G122" s="19">
        <f t="shared" ref="G122" si="45">G123+G127</f>
        <v>1796.6</v>
      </c>
      <c r="H122" s="4"/>
    </row>
    <row r="123" spans="1:8" ht="47.25" x14ac:dyDescent="0.2">
      <c r="A123" s="111" t="s">
        <v>179</v>
      </c>
      <c r="B123" s="92" t="s">
        <v>22</v>
      </c>
      <c r="C123" s="92" t="s">
        <v>12</v>
      </c>
      <c r="D123" s="92" t="s">
        <v>10</v>
      </c>
      <c r="E123" s="92" t="s">
        <v>178</v>
      </c>
      <c r="F123" s="92"/>
      <c r="G123" s="19">
        <f t="shared" si="44"/>
        <v>396.6</v>
      </c>
      <c r="H123" s="4"/>
    </row>
    <row r="124" spans="1:8" ht="31.5" x14ac:dyDescent="0.2">
      <c r="A124" s="91" t="s">
        <v>96</v>
      </c>
      <c r="B124" s="92" t="s">
        <v>22</v>
      </c>
      <c r="C124" s="92" t="s">
        <v>12</v>
      </c>
      <c r="D124" s="92" t="s">
        <v>10</v>
      </c>
      <c r="E124" s="92" t="s">
        <v>178</v>
      </c>
      <c r="F124" s="92" t="s">
        <v>39</v>
      </c>
      <c r="G124" s="19">
        <f t="shared" si="44"/>
        <v>396.6</v>
      </c>
      <c r="H124" s="4"/>
    </row>
    <row r="125" spans="1:8" ht="31.5" x14ac:dyDescent="0.2">
      <c r="A125" s="91" t="s">
        <v>64</v>
      </c>
      <c r="B125" s="92" t="s">
        <v>22</v>
      </c>
      <c r="C125" s="92" t="s">
        <v>12</v>
      </c>
      <c r="D125" s="92" t="s">
        <v>10</v>
      </c>
      <c r="E125" s="92" t="s">
        <v>178</v>
      </c>
      <c r="F125" s="92" t="s">
        <v>40</v>
      </c>
      <c r="G125" s="19">
        <f t="shared" si="44"/>
        <v>396.6</v>
      </c>
      <c r="H125" s="4"/>
    </row>
    <row r="126" spans="1:8" ht="15.75" x14ac:dyDescent="0.2">
      <c r="A126" s="117" t="s">
        <v>103</v>
      </c>
      <c r="B126" s="95" t="s">
        <v>22</v>
      </c>
      <c r="C126" s="95" t="s">
        <v>12</v>
      </c>
      <c r="D126" s="95" t="s">
        <v>10</v>
      </c>
      <c r="E126" s="118" t="s">
        <v>178</v>
      </c>
      <c r="F126" s="95" t="s">
        <v>31</v>
      </c>
      <c r="G126" s="20">
        <v>396.6</v>
      </c>
      <c r="H126" s="4"/>
    </row>
    <row r="127" spans="1:8" ht="31.5" x14ac:dyDescent="0.2">
      <c r="A127" s="111" t="s">
        <v>192</v>
      </c>
      <c r="B127" s="92" t="s">
        <v>22</v>
      </c>
      <c r="C127" s="92" t="s">
        <v>12</v>
      </c>
      <c r="D127" s="92" t="s">
        <v>10</v>
      </c>
      <c r="E127" s="92" t="s">
        <v>191</v>
      </c>
      <c r="F127" s="92"/>
      <c r="G127" s="19">
        <f t="shared" si="44"/>
        <v>1400</v>
      </c>
      <c r="H127" s="4"/>
    </row>
    <row r="128" spans="1:8" ht="31.5" x14ac:dyDescent="0.2">
      <c r="A128" s="91" t="s">
        <v>96</v>
      </c>
      <c r="B128" s="92" t="s">
        <v>22</v>
      </c>
      <c r="C128" s="92" t="s">
        <v>12</v>
      </c>
      <c r="D128" s="92" t="s">
        <v>10</v>
      </c>
      <c r="E128" s="92" t="s">
        <v>191</v>
      </c>
      <c r="F128" s="92" t="s">
        <v>39</v>
      </c>
      <c r="G128" s="19">
        <f t="shared" si="44"/>
        <v>1400</v>
      </c>
      <c r="H128" s="4"/>
    </row>
    <row r="129" spans="1:8" ht="31.5" x14ac:dyDescent="0.2">
      <c r="A129" s="91" t="s">
        <v>64</v>
      </c>
      <c r="B129" s="92" t="s">
        <v>22</v>
      </c>
      <c r="C129" s="92" t="s">
        <v>12</v>
      </c>
      <c r="D129" s="92" t="s">
        <v>10</v>
      </c>
      <c r="E129" s="92" t="s">
        <v>191</v>
      </c>
      <c r="F129" s="92" t="s">
        <v>40</v>
      </c>
      <c r="G129" s="19">
        <f t="shared" si="44"/>
        <v>1400</v>
      </c>
      <c r="H129" s="4"/>
    </row>
    <row r="130" spans="1:8" ht="15.75" x14ac:dyDescent="0.2">
      <c r="A130" s="117" t="s">
        <v>103</v>
      </c>
      <c r="B130" s="95" t="s">
        <v>22</v>
      </c>
      <c r="C130" s="95" t="s">
        <v>12</v>
      </c>
      <c r="D130" s="95" t="s">
        <v>10</v>
      </c>
      <c r="E130" s="118" t="s">
        <v>191</v>
      </c>
      <c r="F130" s="95" t="s">
        <v>31</v>
      </c>
      <c r="G130" s="20">
        <v>1400</v>
      </c>
      <c r="H130" s="4"/>
    </row>
    <row r="131" spans="1:8" ht="15.75" x14ac:dyDescent="0.2">
      <c r="A131" s="88" t="s">
        <v>37</v>
      </c>
      <c r="B131" s="92">
        <v>920</v>
      </c>
      <c r="C131" s="92" t="s">
        <v>12</v>
      </c>
      <c r="D131" s="92" t="s">
        <v>10</v>
      </c>
      <c r="E131" s="89" t="s">
        <v>81</v>
      </c>
      <c r="F131" s="92"/>
      <c r="G131" s="21">
        <f>G152+G157+G161+G148+G132+G136+G140+G165+G144</f>
        <v>122806.9</v>
      </c>
      <c r="H131" s="4"/>
    </row>
    <row r="132" spans="1:8" ht="31.5" x14ac:dyDescent="0.2">
      <c r="A132" s="88" t="s">
        <v>109</v>
      </c>
      <c r="B132" s="92">
        <v>920</v>
      </c>
      <c r="C132" s="92" t="s">
        <v>12</v>
      </c>
      <c r="D132" s="92" t="s">
        <v>10</v>
      </c>
      <c r="E132" s="92" t="s">
        <v>108</v>
      </c>
      <c r="F132" s="92"/>
      <c r="G132" s="21">
        <f t="shared" ref="G132:G134" si="46">G133</f>
        <v>28236.7</v>
      </c>
      <c r="H132" s="4"/>
    </row>
    <row r="133" spans="1:8" ht="31.5" x14ac:dyDescent="0.2">
      <c r="A133" s="91" t="s">
        <v>52</v>
      </c>
      <c r="B133" s="92">
        <v>920</v>
      </c>
      <c r="C133" s="92" t="s">
        <v>12</v>
      </c>
      <c r="D133" s="92" t="s">
        <v>10</v>
      </c>
      <c r="E133" s="92" t="s">
        <v>108</v>
      </c>
      <c r="F133" s="92" t="s">
        <v>53</v>
      </c>
      <c r="G133" s="21">
        <f t="shared" si="46"/>
        <v>28236.7</v>
      </c>
      <c r="H133" s="4"/>
    </row>
    <row r="134" spans="1:8" ht="15.75" x14ac:dyDescent="0.2">
      <c r="A134" s="91" t="s">
        <v>54</v>
      </c>
      <c r="B134" s="92">
        <v>920</v>
      </c>
      <c r="C134" s="92" t="s">
        <v>12</v>
      </c>
      <c r="D134" s="92" t="s">
        <v>10</v>
      </c>
      <c r="E134" s="92" t="s">
        <v>108</v>
      </c>
      <c r="F134" s="92" t="s">
        <v>55</v>
      </c>
      <c r="G134" s="21">
        <f t="shared" si="46"/>
        <v>28236.7</v>
      </c>
      <c r="H134" s="4"/>
    </row>
    <row r="135" spans="1:8" ht="63" x14ac:dyDescent="0.2">
      <c r="A135" s="93" t="s">
        <v>65</v>
      </c>
      <c r="B135" s="95" t="s">
        <v>22</v>
      </c>
      <c r="C135" s="95" t="s">
        <v>12</v>
      </c>
      <c r="D135" s="95" t="s">
        <v>10</v>
      </c>
      <c r="E135" s="95" t="s">
        <v>108</v>
      </c>
      <c r="F135" s="96" t="s">
        <v>34</v>
      </c>
      <c r="G135" s="22">
        <v>28236.7</v>
      </c>
      <c r="H135" s="4"/>
    </row>
    <row r="136" spans="1:8" ht="31.5" x14ac:dyDescent="0.2">
      <c r="A136" s="91" t="s">
        <v>186</v>
      </c>
      <c r="B136" s="97" t="s">
        <v>22</v>
      </c>
      <c r="C136" s="97" t="s">
        <v>12</v>
      </c>
      <c r="D136" s="97" t="s">
        <v>10</v>
      </c>
      <c r="E136" s="97" t="s">
        <v>187</v>
      </c>
      <c r="F136" s="97"/>
      <c r="G136" s="19">
        <f t="shared" ref="G136:G138" si="47">G137</f>
        <v>1854.4</v>
      </c>
      <c r="H136" s="4"/>
    </row>
    <row r="137" spans="1:8" ht="31.5" x14ac:dyDescent="0.2">
      <c r="A137" s="91" t="s">
        <v>52</v>
      </c>
      <c r="B137" s="97" t="s">
        <v>22</v>
      </c>
      <c r="C137" s="97" t="s">
        <v>12</v>
      </c>
      <c r="D137" s="97" t="s">
        <v>10</v>
      </c>
      <c r="E137" s="97" t="s">
        <v>187</v>
      </c>
      <c r="F137" s="97" t="s">
        <v>53</v>
      </c>
      <c r="G137" s="19">
        <f t="shared" si="47"/>
        <v>1854.4</v>
      </c>
      <c r="H137" s="4"/>
    </row>
    <row r="138" spans="1:8" ht="15.75" x14ac:dyDescent="0.2">
      <c r="A138" s="91" t="s">
        <v>54</v>
      </c>
      <c r="B138" s="97" t="s">
        <v>22</v>
      </c>
      <c r="C138" s="97" t="s">
        <v>12</v>
      </c>
      <c r="D138" s="97" t="s">
        <v>10</v>
      </c>
      <c r="E138" s="97" t="s">
        <v>187</v>
      </c>
      <c r="F138" s="92" t="s">
        <v>55</v>
      </c>
      <c r="G138" s="19">
        <f t="shared" si="47"/>
        <v>1854.4</v>
      </c>
      <c r="H138" s="4"/>
    </row>
    <row r="139" spans="1:8" ht="15.75" x14ac:dyDescent="0.2">
      <c r="A139" s="119" t="s">
        <v>122</v>
      </c>
      <c r="B139" s="95" t="s">
        <v>22</v>
      </c>
      <c r="C139" s="95" t="s">
        <v>12</v>
      </c>
      <c r="D139" s="95" t="s">
        <v>10</v>
      </c>
      <c r="E139" s="95" t="s">
        <v>187</v>
      </c>
      <c r="F139" s="96" t="s">
        <v>123</v>
      </c>
      <c r="G139" s="22">
        <v>1854.4</v>
      </c>
      <c r="H139" s="4"/>
    </row>
    <row r="140" spans="1:8" ht="15.75" x14ac:dyDescent="0.2">
      <c r="A140" s="88" t="s">
        <v>220</v>
      </c>
      <c r="B140" s="97" t="s">
        <v>22</v>
      </c>
      <c r="C140" s="97" t="s">
        <v>12</v>
      </c>
      <c r="D140" s="97" t="s">
        <v>10</v>
      </c>
      <c r="E140" s="97" t="s">
        <v>188</v>
      </c>
      <c r="F140" s="97"/>
      <c r="G140" s="19">
        <f t="shared" ref="G140" si="48">G141</f>
        <v>3037</v>
      </c>
      <c r="H140" s="4"/>
    </row>
    <row r="141" spans="1:8" ht="31.5" x14ac:dyDescent="0.2">
      <c r="A141" s="91" t="s">
        <v>52</v>
      </c>
      <c r="B141" s="97" t="s">
        <v>22</v>
      </c>
      <c r="C141" s="97" t="s">
        <v>12</v>
      </c>
      <c r="D141" s="97" t="s">
        <v>10</v>
      </c>
      <c r="E141" s="97" t="s">
        <v>188</v>
      </c>
      <c r="F141" s="97" t="s">
        <v>53</v>
      </c>
      <c r="G141" s="19">
        <f t="shared" ref="G141:G142" si="49">G142</f>
        <v>3037</v>
      </c>
      <c r="H141" s="4"/>
    </row>
    <row r="142" spans="1:8" ht="15.75" x14ac:dyDescent="0.2">
      <c r="A142" s="91" t="s">
        <v>54</v>
      </c>
      <c r="B142" s="97" t="s">
        <v>22</v>
      </c>
      <c r="C142" s="97" t="s">
        <v>12</v>
      </c>
      <c r="D142" s="97" t="s">
        <v>10</v>
      </c>
      <c r="E142" s="97" t="s">
        <v>188</v>
      </c>
      <c r="F142" s="92" t="s">
        <v>55</v>
      </c>
      <c r="G142" s="19">
        <f t="shared" si="49"/>
        <v>3037</v>
      </c>
      <c r="H142" s="4"/>
    </row>
    <row r="143" spans="1:8" ht="15.75" x14ac:dyDescent="0.2">
      <c r="A143" s="119" t="s">
        <v>122</v>
      </c>
      <c r="B143" s="95" t="s">
        <v>22</v>
      </c>
      <c r="C143" s="95" t="s">
        <v>12</v>
      </c>
      <c r="D143" s="95" t="s">
        <v>10</v>
      </c>
      <c r="E143" s="95" t="s">
        <v>188</v>
      </c>
      <c r="F143" s="96" t="s">
        <v>123</v>
      </c>
      <c r="G143" s="22">
        <v>3037</v>
      </c>
      <c r="H143" s="4"/>
    </row>
    <row r="144" spans="1:8" ht="31.5" x14ac:dyDescent="0.2">
      <c r="A144" s="88" t="s">
        <v>219</v>
      </c>
      <c r="B144" s="97" t="s">
        <v>22</v>
      </c>
      <c r="C144" s="97" t="s">
        <v>12</v>
      </c>
      <c r="D144" s="97" t="s">
        <v>10</v>
      </c>
      <c r="E144" s="97" t="s">
        <v>218</v>
      </c>
      <c r="F144" s="97"/>
      <c r="G144" s="19">
        <f t="shared" ref="G144:G146" si="50">G145</f>
        <v>1212.3</v>
      </c>
      <c r="H144" s="4"/>
    </row>
    <row r="145" spans="1:8" ht="31.5" x14ac:dyDescent="0.2">
      <c r="A145" s="91" t="s">
        <v>52</v>
      </c>
      <c r="B145" s="97" t="s">
        <v>22</v>
      </c>
      <c r="C145" s="97" t="s">
        <v>12</v>
      </c>
      <c r="D145" s="97" t="s">
        <v>10</v>
      </c>
      <c r="E145" s="97" t="s">
        <v>218</v>
      </c>
      <c r="F145" s="97" t="s">
        <v>53</v>
      </c>
      <c r="G145" s="19">
        <f t="shared" si="50"/>
        <v>1212.3</v>
      </c>
      <c r="H145" s="4"/>
    </row>
    <row r="146" spans="1:8" ht="15.75" x14ac:dyDescent="0.2">
      <c r="A146" s="91" t="s">
        <v>54</v>
      </c>
      <c r="B146" s="97" t="s">
        <v>22</v>
      </c>
      <c r="C146" s="97" t="s">
        <v>12</v>
      </c>
      <c r="D146" s="97" t="s">
        <v>10</v>
      </c>
      <c r="E146" s="97" t="s">
        <v>218</v>
      </c>
      <c r="F146" s="92" t="s">
        <v>55</v>
      </c>
      <c r="G146" s="19">
        <f t="shared" si="50"/>
        <v>1212.3</v>
      </c>
      <c r="H146" s="4"/>
    </row>
    <row r="147" spans="1:8" ht="15.75" x14ac:dyDescent="0.2">
      <c r="A147" s="119" t="s">
        <v>122</v>
      </c>
      <c r="B147" s="95" t="s">
        <v>22</v>
      </c>
      <c r="C147" s="95" t="s">
        <v>12</v>
      </c>
      <c r="D147" s="95" t="s">
        <v>10</v>
      </c>
      <c r="E147" s="95" t="s">
        <v>218</v>
      </c>
      <c r="F147" s="96" t="s">
        <v>123</v>
      </c>
      <c r="G147" s="22">
        <v>1212.3</v>
      </c>
      <c r="H147" s="4"/>
    </row>
    <row r="148" spans="1:8" ht="31.5" x14ac:dyDescent="0.2">
      <c r="A148" s="109" t="s">
        <v>76</v>
      </c>
      <c r="B148" s="92" t="s">
        <v>22</v>
      </c>
      <c r="C148" s="92" t="s">
        <v>12</v>
      </c>
      <c r="D148" s="92" t="s">
        <v>10</v>
      </c>
      <c r="E148" s="92" t="s">
        <v>87</v>
      </c>
      <c r="F148" s="108"/>
      <c r="G148" s="19">
        <f t="shared" ref="G148:G150" si="51">G149</f>
        <v>62385.5</v>
      </c>
      <c r="H148" s="4"/>
    </row>
    <row r="149" spans="1:8" ht="31.5" x14ac:dyDescent="0.2">
      <c r="A149" s="91" t="s">
        <v>96</v>
      </c>
      <c r="B149" s="92">
        <v>920</v>
      </c>
      <c r="C149" s="92" t="s">
        <v>12</v>
      </c>
      <c r="D149" s="92" t="s">
        <v>10</v>
      </c>
      <c r="E149" s="92" t="s">
        <v>87</v>
      </c>
      <c r="F149" s="92" t="s">
        <v>39</v>
      </c>
      <c r="G149" s="19">
        <f t="shared" si="51"/>
        <v>62385.5</v>
      </c>
      <c r="H149" s="4"/>
    </row>
    <row r="150" spans="1:8" ht="31.5" x14ac:dyDescent="0.2">
      <c r="A150" s="91" t="s">
        <v>64</v>
      </c>
      <c r="B150" s="92">
        <v>920</v>
      </c>
      <c r="C150" s="92" t="s">
        <v>12</v>
      </c>
      <c r="D150" s="92" t="s">
        <v>10</v>
      </c>
      <c r="E150" s="92" t="s">
        <v>87</v>
      </c>
      <c r="F150" s="92" t="s">
        <v>40</v>
      </c>
      <c r="G150" s="19">
        <f t="shared" si="51"/>
        <v>62385.5</v>
      </c>
      <c r="H150" s="4"/>
    </row>
    <row r="151" spans="1:8" ht="15.75" x14ac:dyDescent="0.2">
      <c r="A151" s="93" t="s">
        <v>103</v>
      </c>
      <c r="B151" s="95" t="s">
        <v>22</v>
      </c>
      <c r="C151" s="95" t="s">
        <v>12</v>
      </c>
      <c r="D151" s="95" t="s">
        <v>10</v>
      </c>
      <c r="E151" s="95" t="s">
        <v>87</v>
      </c>
      <c r="F151" s="96" t="s">
        <v>31</v>
      </c>
      <c r="G151" s="18">
        <v>62385.5</v>
      </c>
      <c r="H151" s="4"/>
    </row>
    <row r="152" spans="1:8" ht="15.75" x14ac:dyDescent="0.2">
      <c r="A152" s="109" t="s">
        <v>17</v>
      </c>
      <c r="B152" s="92">
        <v>920</v>
      </c>
      <c r="C152" s="92" t="s">
        <v>12</v>
      </c>
      <c r="D152" s="92" t="s">
        <v>10</v>
      </c>
      <c r="E152" s="92" t="s">
        <v>88</v>
      </c>
      <c r="F152" s="92" t="s">
        <v>7</v>
      </c>
      <c r="G152" s="19">
        <f t="shared" ref="G152:G153" si="52">G153</f>
        <v>7916.4000000000005</v>
      </c>
      <c r="H152" s="4"/>
    </row>
    <row r="153" spans="1:8" ht="31.5" x14ac:dyDescent="0.2">
      <c r="A153" s="91" t="s">
        <v>96</v>
      </c>
      <c r="B153" s="92">
        <v>920</v>
      </c>
      <c r="C153" s="92" t="s">
        <v>12</v>
      </c>
      <c r="D153" s="92" t="s">
        <v>10</v>
      </c>
      <c r="E153" s="92" t="s">
        <v>88</v>
      </c>
      <c r="F153" s="92" t="s">
        <v>39</v>
      </c>
      <c r="G153" s="19">
        <f t="shared" si="52"/>
        <v>7916.4000000000005</v>
      </c>
      <c r="H153" s="4"/>
    </row>
    <row r="154" spans="1:8" ht="31.5" x14ac:dyDescent="0.2">
      <c r="A154" s="91" t="s">
        <v>64</v>
      </c>
      <c r="B154" s="92">
        <v>920</v>
      </c>
      <c r="C154" s="92" t="s">
        <v>12</v>
      </c>
      <c r="D154" s="92" t="s">
        <v>10</v>
      </c>
      <c r="E154" s="92" t="s">
        <v>88</v>
      </c>
      <c r="F154" s="92" t="s">
        <v>40</v>
      </c>
      <c r="G154" s="19">
        <f t="shared" ref="G154" si="53">G156+G155</f>
        <v>7916.4000000000005</v>
      </c>
      <c r="H154" s="4"/>
    </row>
    <row r="155" spans="1:8" ht="15.75" x14ac:dyDescent="0.2">
      <c r="A155" s="93" t="s">
        <v>103</v>
      </c>
      <c r="B155" s="96" t="s">
        <v>22</v>
      </c>
      <c r="C155" s="96" t="s">
        <v>12</v>
      </c>
      <c r="D155" s="96" t="s">
        <v>10</v>
      </c>
      <c r="E155" s="96" t="s">
        <v>88</v>
      </c>
      <c r="F155" s="96" t="s">
        <v>31</v>
      </c>
      <c r="G155" s="18">
        <v>834.8</v>
      </c>
      <c r="H155" s="4"/>
    </row>
    <row r="156" spans="1:8" ht="15.75" x14ac:dyDescent="0.2">
      <c r="A156" s="93" t="s">
        <v>140</v>
      </c>
      <c r="B156" s="96" t="s">
        <v>22</v>
      </c>
      <c r="C156" s="96" t="s">
        <v>12</v>
      </c>
      <c r="D156" s="96" t="s">
        <v>10</v>
      </c>
      <c r="E156" s="96" t="s">
        <v>88</v>
      </c>
      <c r="F156" s="96" t="s">
        <v>139</v>
      </c>
      <c r="G156" s="18">
        <v>7081.6</v>
      </c>
      <c r="H156" s="4"/>
    </row>
    <row r="157" spans="1:8" ht="15.75" x14ac:dyDescent="0.2">
      <c r="A157" s="109" t="s">
        <v>18</v>
      </c>
      <c r="B157" s="92">
        <v>920</v>
      </c>
      <c r="C157" s="92" t="s">
        <v>12</v>
      </c>
      <c r="D157" s="92" t="s">
        <v>10</v>
      </c>
      <c r="E157" s="92" t="s">
        <v>89</v>
      </c>
      <c r="F157" s="92" t="s">
        <v>7</v>
      </c>
      <c r="G157" s="21">
        <f t="shared" ref="G157" si="54">G160</f>
        <v>2865.7</v>
      </c>
      <c r="H157" s="4"/>
    </row>
    <row r="158" spans="1:8" ht="31.5" x14ac:dyDescent="0.2">
      <c r="A158" s="91" t="s">
        <v>96</v>
      </c>
      <c r="B158" s="92">
        <v>920</v>
      </c>
      <c r="C158" s="92" t="s">
        <v>12</v>
      </c>
      <c r="D158" s="92" t="s">
        <v>10</v>
      </c>
      <c r="E158" s="92" t="s">
        <v>89</v>
      </c>
      <c r="F158" s="92" t="s">
        <v>39</v>
      </c>
      <c r="G158" s="21">
        <f t="shared" ref="G158:G159" si="55">G159</f>
        <v>2865.7</v>
      </c>
      <c r="H158" s="4"/>
    </row>
    <row r="159" spans="1:8" ht="31.5" x14ac:dyDescent="0.2">
      <c r="A159" s="91" t="s">
        <v>64</v>
      </c>
      <c r="B159" s="92">
        <v>920</v>
      </c>
      <c r="C159" s="92" t="s">
        <v>12</v>
      </c>
      <c r="D159" s="92" t="s">
        <v>10</v>
      </c>
      <c r="E159" s="92" t="s">
        <v>89</v>
      </c>
      <c r="F159" s="92" t="s">
        <v>40</v>
      </c>
      <c r="G159" s="21">
        <f t="shared" si="55"/>
        <v>2865.7</v>
      </c>
      <c r="H159" s="4"/>
    </row>
    <row r="160" spans="1:8" ht="15.75" x14ac:dyDescent="0.2">
      <c r="A160" s="93" t="s">
        <v>103</v>
      </c>
      <c r="B160" s="95">
        <v>920</v>
      </c>
      <c r="C160" s="95" t="s">
        <v>12</v>
      </c>
      <c r="D160" s="95" t="s">
        <v>10</v>
      </c>
      <c r="E160" s="95" t="s">
        <v>89</v>
      </c>
      <c r="F160" s="95" t="s">
        <v>31</v>
      </c>
      <c r="G160" s="22">
        <v>2865.7</v>
      </c>
      <c r="H160" s="4"/>
    </row>
    <row r="161" spans="1:8" ht="15.75" x14ac:dyDescent="0.2">
      <c r="A161" s="109" t="s">
        <v>66</v>
      </c>
      <c r="B161" s="92">
        <v>920</v>
      </c>
      <c r="C161" s="92" t="s">
        <v>12</v>
      </c>
      <c r="D161" s="92" t="s">
        <v>10</v>
      </c>
      <c r="E161" s="92" t="s">
        <v>90</v>
      </c>
      <c r="F161" s="92" t="s">
        <v>7</v>
      </c>
      <c r="G161" s="21">
        <f t="shared" ref="G161" si="56">G162</f>
        <v>11808.8</v>
      </c>
      <c r="H161" s="4"/>
    </row>
    <row r="162" spans="1:8" ht="31.5" x14ac:dyDescent="0.2">
      <c r="A162" s="91" t="s">
        <v>96</v>
      </c>
      <c r="B162" s="92">
        <v>920</v>
      </c>
      <c r="C162" s="92" t="s">
        <v>12</v>
      </c>
      <c r="D162" s="92" t="s">
        <v>10</v>
      </c>
      <c r="E162" s="92" t="s">
        <v>90</v>
      </c>
      <c r="F162" s="92" t="s">
        <v>39</v>
      </c>
      <c r="G162" s="21">
        <f t="shared" ref="G162" si="57">G163</f>
        <v>11808.8</v>
      </c>
      <c r="H162" s="4"/>
    </row>
    <row r="163" spans="1:8" ht="31.5" x14ac:dyDescent="0.2">
      <c r="A163" s="91" t="s">
        <v>64</v>
      </c>
      <c r="B163" s="92">
        <v>920</v>
      </c>
      <c r="C163" s="92" t="s">
        <v>12</v>
      </c>
      <c r="D163" s="92" t="s">
        <v>10</v>
      </c>
      <c r="E163" s="92" t="s">
        <v>90</v>
      </c>
      <c r="F163" s="92" t="s">
        <v>40</v>
      </c>
      <c r="G163" s="21">
        <f>G164</f>
        <v>11808.8</v>
      </c>
      <c r="H163" s="4"/>
    </row>
    <row r="164" spans="1:8" ht="15.75" x14ac:dyDescent="0.2">
      <c r="A164" s="93" t="s">
        <v>103</v>
      </c>
      <c r="B164" s="95">
        <v>920</v>
      </c>
      <c r="C164" s="95" t="s">
        <v>12</v>
      </c>
      <c r="D164" s="95" t="s">
        <v>10</v>
      </c>
      <c r="E164" s="95" t="s">
        <v>90</v>
      </c>
      <c r="F164" s="95" t="s">
        <v>31</v>
      </c>
      <c r="G164" s="22">
        <v>11808.8</v>
      </c>
      <c r="H164" s="4"/>
    </row>
    <row r="165" spans="1:8" ht="63" x14ac:dyDescent="0.2">
      <c r="A165" s="91" t="s">
        <v>194</v>
      </c>
      <c r="B165" s="92">
        <v>920</v>
      </c>
      <c r="C165" s="92" t="s">
        <v>12</v>
      </c>
      <c r="D165" s="92" t="s">
        <v>10</v>
      </c>
      <c r="E165" s="97" t="s">
        <v>195</v>
      </c>
      <c r="F165" s="97"/>
      <c r="G165" s="19">
        <f t="shared" ref="G165:G167" si="58">G166</f>
        <v>3490.1</v>
      </c>
      <c r="H165" s="4"/>
    </row>
    <row r="166" spans="1:8" ht="31.5" x14ac:dyDescent="0.2">
      <c r="A166" s="91" t="s">
        <v>52</v>
      </c>
      <c r="B166" s="92">
        <v>920</v>
      </c>
      <c r="C166" s="92" t="s">
        <v>12</v>
      </c>
      <c r="D166" s="92" t="s">
        <v>10</v>
      </c>
      <c r="E166" s="97" t="s">
        <v>195</v>
      </c>
      <c r="F166" s="97" t="s">
        <v>53</v>
      </c>
      <c r="G166" s="19">
        <f t="shared" si="58"/>
        <v>3490.1</v>
      </c>
      <c r="H166" s="4"/>
    </row>
    <row r="167" spans="1:8" ht="15.75" x14ac:dyDescent="0.2">
      <c r="A167" s="91" t="s">
        <v>54</v>
      </c>
      <c r="B167" s="97">
        <v>920</v>
      </c>
      <c r="C167" s="97" t="s">
        <v>12</v>
      </c>
      <c r="D167" s="97" t="s">
        <v>10</v>
      </c>
      <c r="E167" s="97" t="s">
        <v>195</v>
      </c>
      <c r="F167" s="97" t="s">
        <v>55</v>
      </c>
      <c r="G167" s="19">
        <f t="shared" si="58"/>
        <v>3490.1</v>
      </c>
      <c r="H167" s="4"/>
    </row>
    <row r="168" spans="1:8" ht="15.75" x14ac:dyDescent="0.2">
      <c r="A168" s="101" t="s">
        <v>122</v>
      </c>
      <c r="B168" s="95">
        <v>920</v>
      </c>
      <c r="C168" s="95" t="s">
        <v>12</v>
      </c>
      <c r="D168" s="95" t="s">
        <v>10</v>
      </c>
      <c r="E168" s="99" t="s">
        <v>195</v>
      </c>
      <c r="F168" s="99" t="s">
        <v>123</v>
      </c>
      <c r="G168" s="20">
        <v>3490.1</v>
      </c>
      <c r="H168" s="4"/>
    </row>
    <row r="169" spans="1:8" ht="15.75" x14ac:dyDescent="0.2">
      <c r="A169" s="105" t="s">
        <v>48</v>
      </c>
      <c r="B169" s="106" t="s">
        <v>22</v>
      </c>
      <c r="C169" s="106" t="s">
        <v>24</v>
      </c>
      <c r="D169" s="106" t="s">
        <v>25</v>
      </c>
      <c r="E169" s="106"/>
      <c r="F169" s="106" t="s">
        <v>7</v>
      </c>
      <c r="G169" s="27">
        <f t="shared" ref="G169" si="59">G170+G176</f>
        <v>969.30000000000007</v>
      </c>
      <c r="H169" s="4"/>
    </row>
    <row r="170" spans="1:8" ht="15.75" x14ac:dyDescent="0.2">
      <c r="A170" s="109" t="s">
        <v>26</v>
      </c>
      <c r="B170" s="92" t="s">
        <v>22</v>
      </c>
      <c r="C170" s="92" t="s">
        <v>24</v>
      </c>
      <c r="D170" s="92" t="s">
        <v>9</v>
      </c>
      <c r="E170" s="92"/>
      <c r="F170" s="92"/>
      <c r="G170" s="21">
        <f t="shared" ref="G170:G174" si="60">G171</f>
        <v>585.70000000000005</v>
      </c>
      <c r="H170" s="4"/>
    </row>
    <row r="171" spans="1:8" ht="15.75" x14ac:dyDescent="0.2">
      <c r="A171" s="88" t="s">
        <v>37</v>
      </c>
      <c r="B171" s="92">
        <v>920</v>
      </c>
      <c r="C171" s="92" t="s">
        <v>24</v>
      </c>
      <c r="D171" s="92" t="s">
        <v>9</v>
      </c>
      <c r="E171" s="89" t="s">
        <v>81</v>
      </c>
      <c r="F171" s="92"/>
      <c r="G171" s="21">
        <f t="shared" si="60"/>
        <v>585.70000000000005</v>
      </c>
      <c r="H171" s="4"/>
    </row>
    <row r="172" spans="1:8" ht="31.5" x14ac:dyDescent="0.2">
      <c r="A172" s="120" t="s">
        <v>67</v>
      </c>
      <c r="B172" s="92" t="s">
        <v>22</v>
      </c>
      <c r="C172" s="92" t="s">
        <v>24</v>
      </c>
      <c r="D172" s="92" t="s">
        <v>9</v>
      </c>
      <c r="E172" s="89" t="s">
        <v>91</v>
      </c>
      <c r="F172" s="92"/>
      <c r="G172" s="21">
        <f t="shared" si="60"/>
        <v>585.70000000000005</v>
      </c>
      <c r="H172" s="4"/>
    </row>
    <row r="173" spans="1:8" ht="15.75" x14ac:dyDescent="0.2">
      <c r="A173" s="121" t="s">
        <v>57</v>
      </c>
      <c r="B173" s="92" t="s">
        <v>22</v>
      </c>
      <c r="C173" s="92" t="s">
        <v>24</v>
      </c>
      <c r="D173" s="92" t="s">
        <v>9</v>
      </c>
      <c r="E173" s="89" t="s">
        <v>91</v>
      </c>
      <c r="F173" s="92" t="s">
        <v>56</v>
      </c>
      <c r="G173" s="21">
        <f t="shared" si="60"/>
        <v>585.70000000000005</v>
      </c>
      <c r="H173" s="4"/>
    </row>
    <row r="174" spans="1:8" ht="15.75" x14ac:dyDescent="0.2">
      <c r="A174" s="122" t="s">
        <v>58</v>
      </c>
      <c r="B174" s="92" t="s">
        <v>22</v>
      </c>
      <c r="C174" s="92" t="s">
        <v>24</v>
      </c>
      <c r="D174" s="92" t="s">
        <v>9</v>
      </c>
      <c r="E174" s="89" t="s">
        <v>91</v>
      </c>
      <c r="F174" s="92" t="s">
        <v>59</v>
      </c>
      <c r="G174" s="21">
        <f t="shared" si="60"/>
        <v>585.70000000000005</v>
      </c>
      <c r="H174" s="4"/>
    </row>
    <row r="175" spans="1:8" ht="15.75" x14ac:dyDescent="0.2">
      <c r="A175" s="93" t="s">
        <v>62</v>
      </c>
      <c r="B175" s="95" t="s">
        <v>22</v>
      </c>
      <c r="C175" s="95" t="s">
        <v>24</v>
      </c>
      <c r="D175" s="95" t="s">
        <v>9</v>
      </c>
      <c r="E175" s="95" t="s">
        <v>91</v>
      </c>
      <c r="F175" s="95" t="s">
        <v>33</v>
      </c>
      <c r="G175" s="22">
        <v>585.70000000000005</v>
      </c>
      <c r="H175" s="4"/>
    </row>
    <row r="176" spans="1:8" ht="15.75" x14ac:dyDescent="0.2">
      <c r="A176" s="109" t="s">
        <v>29</v>
      </c>
      <c r="B176" s="92" t="s">
        <v>22</v>
      </c>
      <c r="C176" s="92" t="s">
        <v>24</v>
      </c>
      <c r="D176" s="92" t="s">
        <v>10</v>
      </c>
      <c r="E176" s="92"/>
      <c r="F176" s="92"/>
      <c r="G176" s="24">
        <f>G177+G184</f>
        <v>383.6</v>
      </c>
      <c r="H176" s="4"/>
    </row>
    <row r="177" spans="1:9" ht="31.5" x14ac:dyDescent="0.2">
      <c r="A177" s="91" t="s">
        <v>142</v>
      </c>
      <c r="B177" s="97" t="s">
        <v>22</v>
      </c>
      <c r="C177" s="97" t="s">
        <v>24</v>
      </c>
      <c r="D177" s="97" t="s">
        <v>10</v>
      </c>
      <c r="E177" s="97" t="s">
        <v>143</v>
      </c>
      <c r="F177" s="92"/>
      <c r="G177" s="24">
        <f t="shared" ref="G177" si="61">G178</f>
        <v>47</v>
      </c>
      <c r="H177" s="4"/>
      <c r="I177" s="4"/>
    </row>
    <row r="178" spans="1:9" ht="31.5" x14ac:dyDescent="0.2">
      <c r="A178" s="91" t="s">
        <v>150</v>
      </c>
      <c r="B178" s="92" t="s">
        <v>22</v>
      </c>
      <c r="C178" s="92" t="s">
        <v>24</v>
      </c>
      <c r="D178" s="92" t="s">
        <v>10</v>
      </c>
      <c r="E178" s="92" t="s">
        <v>149</v>
      </c>
      <c r="F178" s="92"/>
      <c r="G178" s="24">
        <f t="shared" ref="G178" si="62">G180</f>
        <v>47</v>
      </c>
      <c r="H178" s="4"/>
    </row>
    <row r="179" spans="1:9" ht="15.75" x14ac:dyDescent="0.2">
      <c r="A179" s="109" t="s">
        <v>151</v>
      </c>
      <c r="B179" s="92" t="s">
        <v>22</v>
      </c>
      <c r="C179" s="92" t="s">
        <v>24</v>
      </c>
      <c r="D179" s="92" t="s">
        <v>10</v>
      </c>
      <c r="E179" s="92" t="s">
        <v>136</v>
      </c>
      <c r="F179" s="92"/>
      <c r="G179" s="24">
        <f t="shared" ref="G179" si="63">G180</f>
        <v>47</v>
      </c>
      <c r="H179" s="4"/>
    </row>
    <row r="180" spans="1:9" ht="15.75" x14ac:dyDescent="0.2">
      <c r="A180" s="109" t="s">
        <v>151</v>
      </c>
      <c r="B180" s="92" t="s">
        <v>22</v>
      </c>
      <c r="C180" s="92" t="s">
        <v>24</v>
      </c>
      <c r="D180" s="92" t="s">
        <v>10</v>
      </c>
      <c r="E180" s="92" t="s">
        <v>164</v>
      </c>
      <c r="F180" s="92"/>
      <c r="G180" s="24">
        <f>G181</f>
        <v>47</v>
      </c>
      <c r="H180" s="4"/>
    </row>
    <row r="181" spans="1:9" ht="15.75" x14ac:dyDescent="0.2">
      <c r="A181" s="121" t="s">
        <v>57</v>
      </c>
      <c r="B181" s="92" t="s">
        <v>22</v>
      </c>
      <c r="C181" s="92" t="s">
        <v>24</v>
      </c>
      <c r="D181" s="92" t="s">
        <v>10</v>
      </c>
      <c r="E181" s="92" t="s">
        <v>164</v>
      </c>
      <c r="F181" s="92" t="s">
        <v>56</v>
      </c>
      <c r="G181" s="24">
        <f t="shared" ref="G181:G182" si="64">G182</f>
        <v>47</v>
      </c>
      <c r="H181" s="4"/>
    </row>
    <row r="182" spans="1:9" ht="31.5" x14ac:dyDescent="0.2">
      <c r="A182" s="123" t="s">
        <v>61</v>
      </c>
      <c r="B182" s="92" t="s">
        <v>22</v>
      </c>
      <c r="C182" s="92" t="s">
        <v>24</v>
      </c>
      <c r="D182" s="92" t="s">
        <v>10</v>
      </c>
      <c r="E182" s="92" t="s">
        <v>164</v>
      </c>
      <c r="F182" s="92" t="s">
        <v>60</v>
      </c>
      <c r="G182" s="24">
        <f t="shared" si="64"/>
        <v>47</v>
      </c>
      <c r="H182" s="4"/>
    </row>
    <row r="183" spans="1:9" ht="31.5" x14ac:dyDescent="0.2">
      <c r="A183" s="93" t="s">
        <v>138</v>
      </c>
      <c r="B183" s="95" t="s">
        <v>22</v>
      </c>
      <c r="C183" s="95" t="s">
        <v>24</v>
      </c>
      <c r="D183" s="95" t="s">
        <v>10</v>
      </c>
      <c r="E183" s="99" t="s">
        <v>164</v>
      </c>
      <c r="F183" s="95" t="s">
        <v>137</v>
      </c>
      <c r="G183" s="22">
        <v>47</v>
      </c>
      <c r="H183" s="4"/>
    </row>
    <row r="184" spans="1:9" ht="31.5" x14ac:dyDescent="0.2">
      <c r="A184" s="88" t="s">
        <v>110</v>
      </c>
      <c r="B184" s="92">
        <v>920</v>
      </c>
      <c r="C184" s="92" t="s">
        <v>24</v>
      </c>
      <c r="D184" s="92" t="s">
        <v>10</v>
      </c>
      <c r="E184" s="89" t="s">
        <v>116</v>
      </c>
      <c r="F184" s="92"/>
      <c r="G184" s="24">
        <f>G186</f>
        <v>336.6</v>
      </c>
      <c r="H184" s="4"/>
    </row>
    <row r="185" spans="1:9" ht="31.5" x14ac:dyDescent="0.2">
      <c r="A185" s="88" t="s">
        <v>70</v>
      </c>
      <c r="B185" s="92" t="s">
        <v>22</v>
      </c>
      <c r="C185" s="92" t="s">
        <v>24</v>
      </c>
      <c r="D185" s="92" t="s">
        <v>10</v>
      </c>
      <c r="E185" s="124" t="s">
        <v>117</v>
      </c>
      <c r="F185" s="92"/>
      <c r="G185" s="24">
        <f t="shared" ref="G185" si="65">G186</f>
        <v>336.6</v>
      </c>
      <c r="H185" s="4"/>
    </row>
    <row r="186" spans="1:9" ht="31.5" x14ac:dyDescent="0.2">
      <c r="A186" s="88" t="s">
        <v>70</v>
      </c>
      <c r="B186" s="92" t="s">
        <v>22</v>
      </c>
      <c r="C186" s="92" t="s">
        <v>24</v>
      </c>
      <c r="D186" s="92" t="s">
        <v>10</v>
      </c>
      <c r="E186" s="124" t="s">
        <v>165</v>
      </c>
      <c r="F186" s="92"/>
      <c r="G186" s="24">
        <f t="shared" ref="G186:G188" si="66">G187</f>
        <v>336.6</v>
      </c>
      <c r="H186" s="4"/>
    </row>
    <row r="187" spans="1:9" ht="15.75" x14ac:dyDescent="0.2">
      <c r="A187" s="121" t="s">
        <v>57</v>
      </c>
      <c r="B187" s="92" t="s">
        <v>22</v>
      </c>
      <c r="C187" s="92" t="s">
        <v>24</v>
      </c>
      <c r="D187" s="92" t="s">
        <v>10</v>
      </c>
      <c r="E187" s="124" t="s">
        <v>165</v>
      </c>
      <c r="F187" s="92" t="s">
        <v>56</v>
      </c>
      <c r="G187" s="24">
        <f t="shared" si="66"/>
        <v>336.6</v>
      </c>
      <c r="H187" s="4"/>
    </row>
    <row r="188" spans="1:9" ht="31.5" x14ac:dyDescent="0.2">
      <c r="A188" s="123" t="s">
        <v>61</v>
      </c>
      <c r="B188" s="92" t="s">
        <v>22</v>
      </c>
      <c r="C188" s="92" t="s">
        <v>24</v>
      </c>
      <c r="D188" s="92" t="s">
        <v>10</v>
      </c>
      <c r="E188" s="124" t="s">
        <v>165</v>
      </c>
      <c r="F188" s="92" t="s">
        <v>60</v>
      </c>
      <c r="G188" s="24">
        <f t="shared" si="66"/>
        <v>336.6</v>
      </c>
      <c r="H188" s="4"/>
    </row>
    <row r="189" spans="1:9" ht="31.5" x14ac:dyDescent="0.2">
      <c r="A189" s="93" t="s">
        <v>63</v>
      </c>
      <c r="B189" s="95" t="s">
        <v>22</v>
      </c>
      <c r="C189" s="95" t="s">
        <v>24</v>
      </c>
      <c r="D189" s="95" t="s">
        <v>10</v>
      </c>
      <c r="E189" s="94" t="s">
        <v>165</v>
      </c>
      <c r="F189" s="95" t="s">
        <v>35</v>
      </c>
      <c r="G189" s="22">
        <v>336.6</v>
      </c>
      <c r="H189" s="4"/>
    </row>
    <row r="190" spans="1:9" ht="31.5" x14ac:dyDescent="0.2">
      <c r="A190" s="125" t="s">
        <v>49</v>
      </c>
      <c r="B190" s="126" t="s">
        <v>50</v>
      </c>
      <c r="C190" s="127"/>
      <c r="D190" s="127"/>
      <c r="E190" s="126"/>
      <c r="F190" s="126" t="s">
        <v>7</v>
      </c>
      <c r="G190" s="15">
        <f t="shared" ref="G190" si="67">G191</f>
        <v>79313.399999999994</v>
      </c>
      <c r="H190" s="4"/>
    </row>
    <row r="191" spans="1:9" ht="15.75" x14ac:dyDescent="0.2">
      <c r="A191" s="105" t="s">
        <v>51</v>
      </c>
      <c r="B191" s="128">
        <v>956</v>
      </c>
      <c r="C191" s="129">
        <v>8</v>
      </c>
      <c r="D191" s="106" t="s">
        <v>25</v>
      </c>
      <c r="E191" s="130"/>
      <c r="F191" s="128"/>
      <c r="G191" s="14">
        <f>G192+G240</f>
        <v>79313.399999999994</v>
      </c>
      <c r="H191" s="4"/>
    </row>
    <row r="192" spans="1:9" ht="15.75" x14ac:dyDescent="0.2">
      <c r="A192" s="109" t="s">
        <v>21</v>
      </c>
      <c r="B192" s="131">
        <v>956</v>
      </c>
      <c r="C192" s="132">
        <v>8</v>
      </c>
      <c r="D192" s="132">
        <v>1</v>
      </c>
      <c r="E192" s="133"/>
      <c r="F192" s="131"/>
      <c r="G192" s="17">
        <f t="shared" ref="G192" si="68">G193</f>
        <v>55834.399999999994</v>
      </c>
      <c r="H192" s="4"/>
      <c r="I192" s="4"/>
    </row>
    <row r="193" spans="1:12" ht="15.75" x14ac:dyDescent="0.2">
      <c r="A193" s="88" t="s">
        <v>155</v>
      </c>
      <c r="B193" s="89" t="s">
        <v>50</v>
      </c>
      <c r="C193" s="85">
        <v>8</v>
      </c>
      <c r="D193" s="85">
        <v>1</v>
      </c>
      <c r="E193" s="89" t="s">
        <v>92</v>
      </c>
      <c r="F193" s="89"/>
      <c r="G193" s="19">
        <f>G194+G212+G217+G203+G226+G231</f>
        <v>55834.399999999994</v>
      </c>
      <c r="H193" s="4"/>
    </row>
    <row r="194" spans="1:12" ht="31.5" x14ac:dyDescent="0.2">
      <c r="A194" s="134" t="s">
        <v>166</v>
      </c>
      <c r="B194" s="84" t="s">
        <v>50</v>
      </c>
      <c r="C194" s="85">
        <v>8</v>
      </c>
      <c r="D194" s="85">
        <v>1</v>
      </c>
      <c r="E194" s="84" t="s">
        <v>93</v>
      </c>
      <c r="F194" s="89"/>
      <c r="G194" s="19">
        <f t="shared" ref="G194" si="69">G195+G199</f>
        <v>18428.2</v>
      </c>
      <c r="H194" s="4"/>
    </row>
    <row r="195" spans="1:12" ht="31.5" x14ac:dyDescent="0.2">
      <c r="A195" s="134" t="s">
        <v>166</v>
      </c>
      <c r="B195" s="84" t="s">
        <v>50</v>
      </c>
      <c r="C195" s="85">
        <v>8</v>
      </c>
      <c r="D195" s="85">
        <v>1</v>
      </c>
      <c r="E195" s="84" t="s">
        <v>167</v>
      </c>
      <c r="F195" s="89"/>
      <c r="G195" s="19">
        <f t="shared" ref="G195" si="70">G196</f>
        <v>10022.700000000001</v>
      </c>
      <c r="H195" s="4"/>
    </row>
    <row r="196" spans="1:12" ht="31.5" x14ac:dyDescent="0.2">
      <c r="A196" s="116" t="s">
        <v>52</v>
      </c>
      <c r="B196" s="124" t="s">
        <v>50</v>
      </c>
      <c r="C196" s="85">
        <v>8</v>
      </c>
      <c r="D196" s="85">
        <v>1</v>
      </c>
      <c r="E196" s="124" t="s">
        <v>167</v>
      </c>
      <c r="F196" s="89" t="s">
        <v>53</v>
      </c>
      <c r="G196" s="19">
        <f t="shared" ref="G196" si="71">G198</f>
        <v>10022.700000000001</v>
      </c>
      <c r="H196" s="4"/>
      <c r="K196" s="4"/>
    </row>
    <row r="197" spans="1:12" ht="15.75" x14ac:dyDescent="0.2">
      <c r="A197" s="116" t="s">
        <v>54</v>
      </c>
      <c r="B197" s="124" t="s">
        <v>50</v>
      </c>
      <c r="C197" s="85">
        <v>8</v>
      </c>
      <c r="D197" s="85">
        <v>1</v>
      </c>
      <c r="E197" s="84" t="s">
        <v>167</v>
      </c>
      <c r="F197" s="89" t="s">
        <v>55</v>
      </c>
      <c r="G197" s="19">
        <f t="shared" ref="G197" si="72">G198</f>
        <v>10022.700000000001</v>
      </c>
      <c r="H197" s="4"/>
      <c r="K197" s="4"/>
    </row>
    <row r="198" spans="1:12" ht="63" x14ac:dyDescent="0.2">
      <c r="A198" s="119" t="s">
        <v>65</v>
      </c>
      <c r="B198" s="94" t="s">
        <v>50</v>
      </c>
      <c r="C198" s="135">
        <v>8</v>
      </c>
      <c r="D198" s="135">
        <v>1</v>
      </c>
      <c r="E198" s="135" t="s">
        <v>167</v>
      </c>
      <c r="F198" s="94" t="s">
        <v>34</v>
      </c>
      <c r="G198" s="22">
        <v>10022.700000000001</v>
      </c>
      <c r="H198" s="4"/>
      <c r="I198" s="4"/>
    </row>
    <row r="199" spans="1:12" ht="63" x14ac:dyDescent="0.2">
      <c r="A199" s="136" t="s">
        <v>126</v>
      </c>
      <c r="B199" s="89" t="s">
        <v>50</v>
      </c>
      <c r="C199" s="85">
        <v>8</v>
      </c>
      <c r="D199" s="85">
        <v>1</v>
      </c>
      <c r="E199" s="89" t="s">
        <v>120</v>
      </c>
      <c r="F199" s="89"/>
      <c r="G199" s="19">
        <f>G200</f>
        <v>8405.5</v>
      </c>
      <c r="H199" s="4"/>
      <c r="I199" s="4"/>
      <c r="J199" s="4"/>
      <c r="K199" s="4"/>
      <c r="L199" s="4"/>
    </row>
    <row r="200" spans="1:12" ht="31.5" x14ac:dyDescent="0.2">
      <c r="A200" s="116" t="s">
        <v>52</v>
      </c>
      <c r="B200" s="124" t="s">
        <v>50</v>
      </c>
      <c r="C200" s="85">
        <v>8</v>
      </c>
      <c r="D200" s="85">
        <v>1</v>
      </c>
      <c r="E200" s="89" t="s">
        <v>120</v>
      </c>
      <c r="F200" s="89" t="s">
        <v>53</v>
      </c>
      <c r="G200" s="19">
        <f>G202</f>
        <v>8405.5</v>
      </c>
      <c r="H200" s="4"/>
    </row>
    <row r="201" spans="1:12" ht="15.75" x14ac:dyDescent="0.2">
      <c r="A201" s="116" t="s">
        <v>54</v>
      </c>
      <c r="B201" s="124" t="s">
        <v>50</v>
      </c>
      <c r="C201" s="85">
        <v>8</v>
      </c>
      <c r="D201" s="85">
        <v>1</v>
      </c>
      <c r="E201" s="89" t="s">
        <v>120</v>
      </c>
      <c r="F201" s="89" t="s">
        <v>55</v>
      </c>
      <c r="G201" s="19">
        <f>G202</f>
        <v>8405.5</v>
      </c>
      <c r="H201" s="4"/>
    </row>
    <row r="202" spans="1:12" ht="63" x14ac:dyDescent="0.2">
      <c r="A202" s="119" t="s">
        <v>65</v>
      </c>
      <c r="B202" s="94" t="s">
        <v>50</v>
      </c>
      <c r="C202" s="135">
        <v>8</v>
      </c>
      <c r="D202" s="135">
        <v>1</v>
      </c>
      <c r="E202" s="135" t="s">
        <v>120</v>
      </c>
      <c r="F202" s="94" t="s">
        <v>34</v>
      </c>
      <c r="G202" s="22">
        <v>8405.5</v>
      </c>
      <c r="H202" s="4"/>
      <c r="I202" s="4"/>
    </row>
    <row r="203" spans="1:12" ht="31.5" x14ac:dyDescent="0.2">
      <c r="A203" s="137" t="s">
        <v>185</v>
      </c>
      <c r="B203" s="124" t="s">
        <v>50</v>
      </c>
      <c r="C203" s="85">
        <v>8</v>
      </c>
      <c r="D203" s="85">
        <v>1</v>
      </c>
      <c r="E203" s="89" t="s">
        <v>183</v>
      </c>
      <c r="F203" s="89"/>
      <c r="G203" s="19">
        <f t="shared" ref="G203" si="73">G204+G208</f>
        <v>1208.3</v>
      </c>
      <c r="H203" s="4"/>
      <c r="I203" s="4"/>
    </row>
    <row r="204" spans="1:12" ht="31.5" x14ac:dyDescent="0.2">
      <c r="A204" s="137" t="s">
        <v>185</v>
      </c>
      <c r="B204" s="124" t="s">
        <v>50</v>
      </c>
      <c r="C204" s="85">
        <v>8</v>
      </c>
      <c r="D204" s="85">
        <v>1</v>
      </c>
      <c r="E204" s="89" t="s">
        <v>184</v>
      </c>
      <c r="F204" s="89"/>
      <c r="G204" s="19">
        <f t="shared" ref="G204:G206" si="74">G205</f>
        <v>258.3</v>
      </c>
      <c r="H204" s="4"/>
      <c r="I204" s="4"/>
    </row>
    <row r="205" spans="1:12" ht="31.5" x14ac:dyDescent="0.2">
      <c r="A205" s="116" t="s">
        <v>52</v>
      </c>
      <c r="B205" s="124" t="s">
        <v>50</v>
      </c>
      <c r="C205" s="85">
        <v>8</v>
      </c>
      <c r="D205" s="85">
        <v>1</v>
      </c>
      <c r="E205" s="89" t="s">
        <v>184</v>
      </c>
      <c r="F205" s="89" t="s">
        <v>53</v>
      </c>
      <c r="G205" s="19">
        <f t="shared" si="74"/>
        <v>258.3</v>
      </c>
      <c r="H205" s="4"/>
      <c r="I205" s="4"/>
    </row>
    <row r="206" spans="1:12" ht="15.75" x14ac:dyDescent="0.2">
      <c r="A206" s="116" t="s">
        <v>54</v>
      </c>
      <c r="B206" s="124" t="s">
        <v>50</v>
      </c>
      <c r="C206" s="85">
        <v>8</v>
      </c>
      <c r="D206" s="85">
        <v>1</v>
      </c>
      <c r="E206" s="89" t="s">
        <v>184</v>
      </c>
      <c r="F206" s="89" t="s">
        <v>55</v>
      </c>
      <c r="G206" s="24">
        <f t="shared" si="74"/>
        <v>258.3</v>
      </c>
      <c r="H206" s="4"/>
      <c r="I206" s="4"/>
    </row>
    <row r="207" spans="1:12" ht="15.75" x14ac:dyDescent="0.2">
      <c r="A207" s="119" t="s">
        <v>122</v>
      </c>
      <c r="B207" s="94" t="s">
        <v>50</v>
      </c>
      <c r="C207" s="135">
        <v>8</v>
      </c>
      <c r="D207" s="135">
        <v>1</v>
      </c>
      <c r="E207" s="135" t="s">
        <v>184</v>
      </c>
      <c r="F207" s="94" t="s">
        <v>123</v>
      </c>
      <c r="G207" s="22">
        <v>258.3</v>
      </c>
      <c r="H207" s="4"/>
      <c r="I207" s="4"/>
    </row>
    <row r="208" spans="1:12" ht="63" x14ac:dyDescent="0.2">
      <c r="A208" s="88" t="s">
        <v>197</v>
      </c>
      <c r="B208" s="89" t="s">
        <v>50</v>
      </c>
      <c r="C208" s="85">
        <v>8</v>
      </c>
      <c r="D208" s="85">
        <v>1</v>
      </c>
      <c r="E208" s="85" t="s">
        <v>196</v>
      </c>
      <c r="F208" s="89"/>
      <c r="G208" s="19">
        <f t="shared" ref="G208" si="75">G209</f>
        <v>950</v>
      </c>
      <c r="H208" s="4"/>
      <c r="I208" s="4"/>
    </row>
    <row r="209" spans="1:11" ht="31.5" x14ac:dyDescent="0.2">
      <c r="A209" s="116" t="s">
        <v>52</v>
      </c>
      <c r="B209" s="89" t="s">
        <v>50</v>
      </c>
      <c r="C209" s="85">
        <v>8</v>
      </c>
      <c r="D209" s="85">
        <v>1</v>
      </c>
      <c r="E209" s="85" t="s">
        <v>196</v>
      </c>
      <c r="F209" s="89" t="s">
        <v>53</v>
      </c>
      <c r="G209" s="19">
        <f t="shared" ref="G209" si="76">G210</f>
        <v>950</v>
      </c>
      <c r="H209" s="4"/>
      <c r="I209" s="4"/>
    </row>
    <row r="210" spans="1:11" ht="15.75" x14ac:dyDescent="0.2">
      <c r="A210" s="116" t="s">
        <v>54</v>
      </c>
      <c r="B210" s="89" t="s">
        <v>50</v>
      </c>
      <c r="C210" s="85">
        <v>8</v>
      </c>
      <c r="D210" s="85">
        <v>1</v>
      </c>
      <c r="E210" s="85" t="s">
        <v>196</v>
      </c>
      <c r="F210" s="89" t="s">
        <v>55</v>
      </c>
      <c r="G210" s="19">
        <f t="shared" ref="G210" si="77">G211</f>
        <v>950</v>
      </c>
      <c r="H210" s="4"/>
      <c r="I210" s="4"/>
    </row>
    <row r="211" spans="1:11" ht="15.75" x14ac:dyDescent="0.2">
      <c r="A211" s="119" t="s">
        <v>122</v>
      </c>
      <c r="B211" s="94" t="s">
        <v>50</v>
      </c>
      <c r="C211" s="135">
        <v>8</v>
      </c>
      <c r="D211" s="135">
        <v>1</v>
      </c>
      <c r="E211" s="135" t="s">
        <v>196</v>
      </c>
      <c r="F211" s="94" t="s">
        <v>123</v>
      </c>
      <c r="G211" s="22">
        <v>950</v>
      </c>
      <c r="H211" s="4"/>
      <c r="I211" s="4"/>
    </row>
    <row r="212" spans="1:11" ht="31.5" x14ac:dyDescent="0.2">
      <c r="A212" s="137" t="s">
        <v>168</v>
      </c>
      <c r="B212" s="124" t="s">
        <v>50</v>
      </c>
      <c r="C212" s="85">
        <v>8</v>
      </c>
      <c r="D212" s="85">
        <v>1</v>
      </c>
      <c r="E212" s="89" t="s">
        <v>152</v>
      </c>
      <c r="F212" s="89"/>
      <c r="G212" s="19">
        <f t="shared" ref="G212" si="78">G213</f>
        <v>158.6</v>
      </c>
      <c r="H212" s="4"/>
      <c r="I212" s="4"/>
    </row>
    <row r="213" spans="1:11" ht="31.5" x14ac:dyDescent="0.2">
      <c r="A213" s="137" t="s">
        <v>124</v>
      </c>
      <c r="B213" s="124" t="s">
        <v>50</v>
      </c>
      <c r="C213" s="85">
        <v>8</v>
      </c>
      <c r="D213" s="85">
        <v>1</v>
      </c>
      <c r="E213" s="89" t="s">
        <v>125</v>
      </c>
      <c r="F213" s="89"/>
      <c r="G213" s="19">
        <f t="shared" ref="G213:G215" si="79">G214</f>
        <v>158.6</v>
      </c>
      <c r="H213" s="4"/>
      <c r="K213" s="4"/>
    </row>
    <row r="214" spans="1:11" ht="31.5" x14ac:dyDescent="0.2">
      <c r="A214" s="116" t="s">
        <v>52</v>
      </c>
      <c r="B214" s="124" t="s">
        <v>50</v>
      </c>
      <c r="C214" s="85">
        <v>8</v>
      </c>
      <c r="D214" s="85">
        <v>1</v>
      </c>
      <c r="E214" s="89" t="s">
        <v>125</v>
      </c>
      <c r="F214" s="89" t="s">
        <v>53</v>
      </c>
      <c r="G214" s="19">
        <f t="shared" si="79"/>
        <v>158.6</v>
      </c>
      <c r="H214" s="4"/>
    </row>
    <row r="215" spans="1:11" ht="15.75" x14ac:dyDescent="0.2">
      <c r="A215" s="116" t="s">
        <v>54</v>
      </c>
      <c r="B215" s="124" t="s">
        <v>50</v>
      </c>
      <c r="C215" s="85">
        <v>8</v>
      </c>
      <c r="D215" s="85">
        <v>1</v>
      </c>
      <c r="E215" s="89" t="s">
        <v>125</v>
      </c>
      <c r="F215" s="89" t="s">
        <v>55</v>
      </c>
      <c r="G215" s="19">
        <f t="shared" si="79"/>
        <v>158.6</v>
      </c>
      <c r="H215" s="4"/>
    </row>
    <row r="216" spans="1:11" ht="15.75" x14ac:dyDescent="0.2">
      <c r="A216" s="119" t="s">
        <v>122</v>
      </c>
      <c r="B216" s="94" t="s">
        <v>50</v>
      </c>
      <c r="C216" s="135">
        <v>8</v>
      </c>
      <c r="D216" s="135">
        <v>1</v>
      </c>
      <c r="E216" s="135" t="s">
        <v>125</v>
      </c>
      <c r="F216" s="94" t="s">
        <v>123</v>
      </c>
      <c r="G216" s="22">
        <v>158.6</v>
      </c>
      <c r="H216" s="4"/>
    </row>
    <row r="217" spans="1:11" ht="31.5" x14ac:dyDescent="0.2">
      <c r="A217" s="137" t="s">
        <v>69</v>
      </c>
      <c r="B217" s="124" t="s">
        <v>50</v>
      </c>
      <c r="C217" s="85">
        <v>8</v>
      </c>
      <c r="D217" s="85">
        <v>1</v>
      </c>
      <c r="E217" s="124" t="s">
        <v>94</v>
      </c>
      <c r="F217" s="89"/>
      <c r="G217" s="19">
        <f t="shared" ref="G217" si="80">G218+G222</f>
        <v>27767.9</v>
      </c>
      <c r="H217" s="4"/>
    </row>
    <row r="218" spans="1:11" ht="31.5" x14ac:dyDescent="0.2">
      <c r="A218" s="137" t="s">
        <v>69</v>
      </c>
      <c r="B218" s="124" t="s">
        <v>50</v>
      </c>
      <c r="C218" s="85">
        <v>8</v>
      </c>
      <c r="D218" s="85">
        <v>1</v>
      </c>
      <c r="E218" s="124" t="s">
        <v>169</v>
      </c>
      <c r="F218" s="89"/>
      <c r="G218" s="19">
        <f t="shared" ref="G218:G220" si="81">G219</f>
        <v>16673.2</v>
      </c>
      <c r="H218" s="4"/>
      <c r="J218" s="4"/>
      <c r="K218" s="4"/>
    </row>
    <row r="219" spans="1:11" ht="31.5" x14ac:dyDescent="0.2">
      <c r="A219" s="116" t="s">
        <v>52</v>
      </c>
      <c r="B219" s="124" t="s">
        <v>50</v>
      </c>
      <c r="C219" s="85">
        <v>8</v>
      </c>
      <c r="D219" s="85">
        <v>1</v>
      </c>
      <c r="E219" s="124" t="s">
        <v>169</v>
      </c>
      <c r="F219" s="89" t="s">
        <v>53</v>
      </c>
      <c r="G219" s="19">
        <f t="shared" si="81"/>
        <v>16673.2</v>
      </c>
      <c r="H219" s="4"/>
    </row>
    <row r="220" spans="1:11" ht="15.75" x14ac:dyDescent="0.2">
      <c r="A220" s="116" t="s">
        <v>54</v>
      </c>
      <c r="B220" s="124" t="s">
        <v>50</v>
      </c>
      <c r="C220" s="85">
        <v>8</v>
      </c>
      <c r="D220" s="85">
        <v>1</v>
      </c>
      <c r="E220" s="124" t="s">
        <v>169</v>
      </c>
      <c r="F220" s="89" t="s">
        <v>55</v>
      </c>
      <c r="G220" s="19">
        <f t="shared" si="81"/>
        <v>16673.2</v>
      </c>
      <c r="H220" s="4"/>
    </row>
    <row r="221" spans="1:11" ht="63" x14ac:dyDescent="0.2">
      <c r="A221" s="119" t="s">
        <v>65</v>
      </c>
      <c r="B221" s="94" t="s">
        <v>50</v>
      </c>
      <c r="C221" s="135">
        <v>8</v>
      </c>
      <c r="D221" s="135">
        <v>1</v>
      </c>
      <c r="E221" s="138" t="s">
        <v>169</v>
      </c>
      <c r="F221" s="94" t="s">
        <v>34</v>
      </c>
      <c r="G221" s="22">
        <v>16673.2</v>
      </c>
      <c r="H221" s="11"/>
      <c r="I221" s="4"/>
    </row>
    <row r="222" spans="1:11" ht="63" x14ac:dyDescent="0.2">
      <c r="A222" s="136" t="s">
        <v>126</v>
      </c>
      <c r="B222" s="89" t="s">
        <v>50</v>
      </c>
      <c r="C222" s="85">
        <v>8</v>
      </c>
      <c r="D222" s="85">
        <v>1</v>
      </c>
      <c r="E222" s="89" t="s">
        <v>121</v>
      </c>
      <c r="F222" s="89"/>
      <c r="G222" s="19">
        <f>G223</f>
        <v>11094.7</v>
      </c>
      <c r="H222" s="4"/>
      <c r="I222" s="4"/>
    </row>
    <row r="223" spans="1:11" ht="31.5" x14ac:dyDescent="0.2">
      <c r="A223" s="116" t="s">
        <v>52</v>
      </c>
      <c r="B223" s="124" t="s">
        <v>50</v>
      </c>
      <c r="C223" s="85">
        <v>8</v>
      </c>
      <c r="D223" s="85">
        <v>1</v>
      </c>
      <c r="E223" s="89" t="s">
        <v>121</v>
      </c>
      <c r="F223" s="89" t="s">
        <v>53</v>
      </c>
      <c r="G223" s="19">
        <f>G225</f>
        <v>11094.7</v>
      </c>
      <c r="H223" s="4"/>
    </row>
    <row r="224" spans="1:11" ht="15.75" x14ac:dyDescent="0.2">
      <c r="A224" s="116" t="s">
        <v>54</v>
      </c>
      <c r="B224" s="124" t="s">
        <v>50</v>
      </c>
      <c r="C224" s="85">
        <v>8</v>
      </c>
      <c r="D224" s="85">
        <v>1</v>
      </c>
      <c r="E224" s="89" t="s">
        <v>121</v>
      </c>
      <c r="F224" s="89" t="s">
        <v>55</v>
      </c>
      <c r="G224" s="19">
        <f>G225</f>
        <v>11094.7</v>
      </c>
      <c r="H224" s="4"/>
    </row>
    <row r="225" spans="1:8" ht="63" x14ac:dyDescent="0.2">
      <c r="A225" s="119" t="s">
        <v>65</v>
      </c>
      <c r="B225" s="94" t="s">
        <v>50</v>
      </c>
      <c r="C225" s="135">
        <v>8</v>
      </c>
      <c r="D225" s="135">
        <v>1</v>
      </c>
      <c r="E225" s="135" t="s">
        <v>121</v>
      </c>
      <c r="F225" s="94" t="s">
        <v>34</v>
      </c>
      <c r="G225" s="22">
        <v>11094.7</v>
      </c>
      <c r="H225" s="4"/>
    </row>
    <row r="226" spans="1:8" ht="31.5" x14ac:dyDescent="0.2">
      <c r="A226" s="88" t="s">
        <v>198</v>
      </c>
      <c r="B226" s="89" t="s">
        <v>50</v>
      </c>
      <c r="C226" s="85">
        <v>8</v>
      </c>
      <c r="D226" s="85">
        <v>1</v>
      </c>
      <c r="E226" s="85" t="s">
        <v>199</v>
      </c>
      <c r="F226" s="89"/>
      <c r="G226" s="19">
        <f t="shared" ref="G226" si="82">G227</f>
        <v>719.7</v>
      </c>
      <c r="H226" s="4"/>
    </row>
    <row r="227" spans="1:8" ht="31.5" x14ac:dyDescent="0.2">
      <c r="A227" s="88" t="s">
        <v>198</v>
      </c>
      <c r="B227" s="89" t="s">
        <v>50</v>
      </c>
      <c r="C227" s="85">
        <v>8</v>
      </c>
      <c r="D227" s="85">
        <v>1</v>
      </c>
      <c r="E227" s="85" t="s">
        <v>200</v>
      </c>
      <c r="F227" s="89"/>
      <c r="G227" s="19">
        <f t="shared" ref="G227" si="83">G228</f>
        <v>719.7</v>
      </c>
      <c r="H227" s="4"/>
    </row>
    <row r="228" spans="1:8" ht="31.5" x14ac:dyDescent="0.2">
      <c r="A228" s="116" t="s">
        <v>52</v>
      </c>
      <c r="B228" s="89" t="s">
        <v>50</v>
      </c>
      <c r="C228" s="85">
        <v>8</v>
      </c>
      <c r="D228" s="85">
        <v>1</v>
      </c>
      <c r="E228" s="85" t="s">
        <v>200</v>
      </c>
      <c r="F228" s="89" t="s">
        <v>53</v>
      </c>
      <c r="G228" s="19">
        <f t="shared" ref="G228" si="84">G229</f>
        <v>719.7</v>
      </c>
      <c r="H228" s="4"/>
    </row>
    <row r="229" spans="1:8" ht="15.75" x14ac:dyDescent="0.2">
      <c r="A229" s="116" t="s">
        <v>54</v>
      </c>
      <c r="B229" s="89" t="s">
        <v>50</v>
      </c>
      <c r="C229" s="85">
        <v>8</v>
      </c>
      <c r="D229" s="85">
        <v>1</v>
      </c>
      <c r="E229" s="85" t="s">
        <v>200</v>
      </c>
      <c r="F229" s="89" t="s">
        <v>55</v>
      </c>
      <c r="G229" s="19">
        <f t="shared" ref="G229" si="85">G230</f>
        <v>719.7</v>
      </c>
      <c r="H229" s="4"/>
    </row>
    <row r="230" spans="1:8" ht="15.75" x14ac:dyDescent="0.2">
      <c r="A230" s="119" t="s">
        <v>122</v>
      </c>
      <c r="B230" s="94" t="s">
        <v>50</v>
      </c>
      <c r="C230" s="135">
        <v>8</v>
      </c>
      <c r="D230" s="135">
        <v>1</v>
      </c>
      <c r="E230" s="135" t="s">
        <v>200</v>
      </c>
      <c r="F230" s="94" t="s">
        <v>123</v>
      </c>
      <c r="G230" s="22">
        <v>719.7</v>
      </c>
      <c r="H230" s="4"/>
    </row>
    <row r="231" spans="1:8" ht="15.75" x14ac:dyDescent="0.2">
      <c r="A231" s="88" t="s">
        <v>211</v>
      </c>
      <c r="B231" s="124" t="s">
        <v>50</v>
      </c>
      <c r="C231" s="85">
        <v>8</v>
      </c>
      <c r="D231" s="85">
        <v>1</v>
      </c>
      <c r="E231" s="85" t="s">
        <v>210</v>
      </c>
      <c r="F231" s="89"/>
      <c r="G231" s="19">
        <f t="shared" ref="G231" si="86">G232+G236</f>
        <v>7551.7000000000007</v>
      </c>
      <c r="H231" s="4"/>
    </row>
    <row r="232" spans="1:8" ht="31.5" x14ac:dyDescent="0.2">
      <c r="A232" s="88" t="s">
        <v>124</v>
      </c>
      <c r="B232" s="124" t="s">
        <v>50</v>
      </c>
      <c r="C232" s="85">
        <v>8</v>
      </c>
      <c r="D232" s="85">
        <v>1</v>
      </c>
      <c r="E232" s="85" t="s">
        <v>208</v>
      </c>
      <c r="F232" s="89"/>
      <c r="G232" s="19">
        <f t="shared" ref="G232:G234" si="87">G233</f>
        <v>2939.1</v>
      </c>
      <c r="H232" s="4"/>
    </row>
    <row r="233" spans="1:8" ht="31.5" x14ac:dyDescent="0.2">
      <c r="A233" s="116" t="s">
        <v>52</v>
      </c>
      <c r="B233" s="124" t="s">
        <v>50</v>
      </c>
      <c r="C233" s="85">
        <v>8</v>
      </c>
      <c r="D233" s="85">
        <v>1</v>
      </c>
      <c r="E233" s="85" t="s">
        <v>208</v>
      </c>
      <c r="F233" s="89" t="s">
        <v>53</v>
      </c>
      <c r="G233" s="19">
        <f t="shared" si="87"/>
        <v>2939.1</v>
      </c>
      <c r="H233" s="4"/>
    </row>
    <row r="234" spans="1:8" ht="15.75" x14ac:dyDescent="0.2">
      <c r="A234" s="116" t="s">
        <v>54</v>
      </c>
      <c r="B234" s="124" t="s">
        <v>50</v>
      </c>
      <c r="C234" s="85">
        <v>8</v>
      </c>
      <c r="D234" s="85">
        <v>1</v>
      </c>
      <c r="E234" s="85" t="s">
        <v>208</v>
      </c>
      <c r="F234" s="89" t="s">
        <v>55</v>
      </c>
      <c r="G234" s="19">
        <f t="shared" si="87"/>
        <v>2939.1</v>
      </c>
      <c r="H234" s="4"/>
    </row>
    <row r="235" spans="1:8" ht="15.75" x14ac:dyDescent="0.2">
      <c r="A235" s="119" t="s">
        <v>122</v>
      </c>
      <c r="B235" s="94" t="s">
        <v>50</v>
      </c>
      <c r="C235" s="135">
        <v>8</v>
      </c>
      <c r="D235" s="135">
        <v>1</v>
      </c>
      <c r="E235" s="139" t="s">
        <v>208</v>
      </c>
      <c r="F235" s="94" t="s">
        <v>123</v>
      </c>
      <c r="G235" s="22">
        <v>2939.1</v>
      </c>
      <c r="H235" s="4"/>
    </row>
    <row r="236" spans="1:8" ht="31.5" x14ac:dyDescent="0.2">
      <c r="A236" s="88" t="s">
        <v>124</v>
      </c>
      <c r="B236" s="124" t="s">
        <v>50</v>
      </c>
      <c r="C236" s="85">
        <v>8</v>
      </c>
      <c r="D236" s="85">
        <v>1</v>
      </c>
      <c r="E236" s="85" t="s">
        <v>209</v>
      </c>
      <c r="F236" s="89"/>
      <c r="G236" s="19">
        <f t="shared" ref="G236:G238" si="88">G237</f>
        <v>4612.6000000000004</v>
      </c>
      <c r="H236" s="4"/>
    </row>
    <row r="237" spans="1:8" ht="31.5" x14ac:dyDescent="0.2">
      <c r="A237" s="116" t="s">
        <v>52</v>
      </c>
      <c r="B237" s="124" t="s">
        <v>50</v>
      </c>
      <c r="C237" s="85">
        <v>8</v>
      </c>
      <c r="D237" s="85">
        <v>1</v>
      </c>
      <c r="E237" s="85" t="s">
        <v>209</v>
      </c>
      <c r="F237" s="89" t="s">
        <v>53</v>
      </c>
      <c r="G237" s="19">
        <f t="shared" si="88"/>
        <v>4612.6000000000004</v>
      </c>
      <c r="H237" s="4"/>
    </row>
    <row r="238" spans="1:8" ht="15.75" x14ac:dyDescent="0.2">
      <c r="A238" s="116" t="s">
        <v>54</v>
      </c>
      <c r="B238" s="124" t="s">
        <v>50</v>
      </c>
      <c r="C238" s="85">
        <v>8</v>
      </c>
      <c r="D238" s="85">
        <v>1</v>
      </c>
      <c r="E238" s="85" t="s">
        <v>209</v>
      </c>
      <c r="F238" s="89" t="s">
        <v>55</v>
      </c>
      <c r="G238" s="19">
        <f t="shared" si="88"/>
        <v>4612.6000000000004</v>
      </c>
      <c r="H238" s="4"/>
    </row>
    <row r="239" spans="1:8" ht="15.75" x14ac:dyDescent="0.2">
      <c r="A239" s="119" t="s">
        <v>122</v>
      </c>
      <c r="B239" s="103" t="s">
        <v>50</v>
      </c>
      <c r="C239" s="139">
        <v>8</v>
      </c>
      <c r="D239" s="139">
        <v>1</v>
      </c>
      <c r="E239" s="139" t="s">
        <v>209</v>
      </c>
      <c r="F239" s="94" t="s">
        <v>123</v>
      </c>
      <c r="G239" s="22">
        <v>4612.6000000000004</v>
      </c>
      <c r="H239" s="4"/>
    </row>
    <row r="240" spans="1:8" ht="15.75" x14ac:dyDescent="0.2">
      <c r="A240" s="109" t="s">
        <v>75</v>
      </c>
      <c r="B240" s="131">
        <v>956</v>
      </c>
      <c r="C240" s="132">
        <v>8</v>
      </c>
      <c r="D240" s="132">
        <v>2</v>
      </c>
      <c r="E240" s="89"/>
      <c r="F240" s="131"/>
      <c r="G240" s="19">
        <f t="shared" ref="G240" si="89">G241</f>
        <v>23479</v>
      </c>
      <c r="H240" s="4"/>
    </row>
    <row r="241" spans="1:9" ht="15.75" x14ac:dyDescent="0.2">
      <c r="A241" s="88" t="s">
        <v>155</v>
      </c>
      <c r="B241" s="89" t="s">
        <v>50</v>
      </c>
      <c r="C241" s="85">
        <v>8</v>
      </c>
      <c r="D241" s="85">
        <v>2</v>
      </c>
      <c r="E241" s="89" t="s">
        <v>92</v>
      </c>
      <c r="F241" s="89"/>
      <c r="G241" s="24">
        <f>G242+G247</f>
        <v>23479</v>
      </c>
      <c r="H241" s="4"/>
    </row>
    <row r="242" spans="1:9" ht="31.5" x14ac:dyDescent="0.2">
      <c r="A242" s="137" t="s">
        <v>168</v>
      </c>
      <c r="B242" s="124" t="s">
        <v>50</v>
      </c>
      <c r="C242" s="85">
        <v>8</v>
      </c>
      <c r="D242" s="85">
        <v>2</v>
      </c>
      <c r="E242" s="89" t="s">
        <v>152</v>
      </c>
      <c r="F242" s="89"/>
      <c r="G242" s="19">
        <f t="shared" ref="G242" si="90">G243</f>
        <v>8065.9</v>
      </c>
      <c r="H242" s="4"/>
      <c r="I242" s="4"/>
    </row>
    <row r="243" spans="1:9" ht="31.5" x14ac:dyDescent="0.2">
      <c r="A243" s="137" t="s">
        <v>124</v>
      </c>
      <c r="B243" s="124" t="s">
        <v>50</v>
      </c>
      <c r="C243" s="85">
        <v>8</v>
      </c>
      <c r="D243" s="85">
        <v>2</v>
      </c>
      <c r="E243" s="89" t="s">
        <v>125</v>
      </c>
      <c r="F243" s="89"/>
      <c r="G243" s="19">
        <f t="shared" ref="G243:G245" si="91">G244</f>
        <v>8065.9</v>
      </c>
      <c r="H243" s="4"/>
      <c r="I243" s="4"/>
    </row>
    <row r="244" spans="1:9" ht="31.5" x14ac:dyDescent="0.2">
      <c r="A244" s="116" t="s">
        <v>52</v>
      </c>
      <c r="B244" s="124" t="s">
        <v>50</v>
      </c>
      <c r="C244" s="85">
        <v>8</v>
      </c>
      <c r="D244" s="85">
        <v>2</v>
      </c>
      <c r="E244" s="89" t="s">
        <v>125</v>
      </c>
      <c r="F244" s="89" t="s">
        <v>53</v>
      </c>
      <c r="G244" s="19">
        <f t="shared" si="91"/>
        <v>8065.9</v>
      </c>
      <c r="H244" s="4"/>
      <c r="I244" s="4"/>
    </row>
    <row r="245" spans="1:9" ht="15.75" x14ac:dyDescent="0.2">
      <c r="A245" s="116" t="s">
        <v>72</v>
      </c>
      <c r="B245" s="124" t="s">
        <v>50</v>
      </c>
      <c r="C245" s="85">
        <v>8</v>
      </c>
      <c r="D245" s="85">
        <v>2</v>
      </c>
      <c r="E245" s="89" t="s">
        <v>125</v>
      </c>
      <c r="F245" s="89" t="s">
        <v>71</v>
      </c>
      <c r="G245" s="24">
        <f t="shared" si="91"/>
        <v>8065.9</v>
      </c>
      <c r="H245" s="4"/>
      <c r="I245" s="4"/>
    </row>
    <row r="246" spans="1:9" ht="15.75" x14ac:dyDescent="0.2">
      <c r="A246" s="119" t="s">
        <v>147</v>
      </c>
      <c r="B246" s="94" t="s">
        <v>50</v>
      </c>
      <c r="C246" s="135">
        <v>8</v>
      </c>
      <c r="D246" s="135">
        <v>2</v>
      </c>
      <c r="E246" s="135" t="s">
        <v>125</v>
      </c>
      <c r="F246" s="94" t="s">
        <v>146</v>
      </c>
      <c r="G246" s="22">
        <v>8065.9</v>
      </c>
      <c r="H246" s="4"/>
      <c r="I246" s="4"/>
    </row>
    <row r="247" spans="1:9" ht="31.5" x14ac:dyDescent="0.2">
      <c r="A247" s="116" t="s">
        <v>69</v>
      </c>
      <c r="B247" s="124" t="s">
        <v>50</v>
      </c>
      <c r="C247" s="132">
        <v>8</v>
      </c>
      <c r="D247" s="132">
        <v>2</v>
      </c>
      <c r="E247" s="124" t="s">
        <v>94</v>
      </c>
      <c r="F247" s="124"/>
      <c r="G247" s="19">
        <f t="shared" ref="G247" si="92">G248+G252</f>
        <v>15413.1</v>
      </c>
      <c r="H247" s="4"/>
      <c r="I247" s="4"/>
    </row>
    <row r="248" spans="1:9" ht="31.5" x14ac:dyDescent="0.2">
      <c r="A248" s="116" t="s">
        <v>69</v>
      </c>
      <c r="B248" s="124" t="s">
        <v>50</v>
      </c>
      <c r="C248" s="132">
        <v>8</v>
      </c>
      <c r="D248" s="132">
        <v>2</v>
      </c>
      <c r="E248" s="124" t="s">
        <v>169</v>
      </c>
      <c r="F248" s="124"/>
      <c r="G248" s="19">
        <f t="shared" ref="G248" si="93">G250</f>
        <v>8804</v>
      </c>
      <c r="H248" s="4"/>
    </row>
    <row r="249" spans="1:9" ht="31.5" x14ac:dyDescent="0.2">
      <c r="A249" s="116" t="s">
        <v>52</v>
      </c>
      <c r="B249" s="124" t="s">
        <v>50</v>
      </c>
      <c r="C249" s="132">
        <v>8</v>
      </c>
      <c r="D249" s="132">
        <v>2</v>
      </c>
      <c r="E249" s="124" t="s">
        <v>169</v>
      </c>
      <c r="F249" s="124" t="s">
        <v>53</v>
      </c>
      <c r="G249" s="19">
        <f t="shared" ref="G249:G250" si="94">G250</f>
        <v>8804</v>
      </c>
      <c r="H249" s="4"/>
    </row>
    <row r="250" spans="1:9" ht="15.75" x14ac:dyDescent="0.2">
      <c r="A250" s="116" t="s">
        <v>72</v>
      </c>
      <c r="B250" s="124" t="s">
        <v>50</v>
      </c>
      <c r="C250" s="85">
        <v>8</v>
      </c>
      <c r="D250" s="85">
        <v>2</v>
      </c>
      <c r="E250" s="124" t="s">
        <v>169</v>
      </c>
      <c r="F250" s="89" t="s">
        <v>71</v>
      </c>
      <c r="G250" s="19">
        <f t="shared" si="94"/>
        <v>8804</v>
      </c>
      <c r="H250" s="4"/>
    </row>
    <row r="251" spans="1:9" ht="63" x14ac:dyDescent="0.2">
      <c r="A251" s="119" t="s">
        <v>74</v>
      </c>
      <c r="B251" s="94" t="s">
        <v>50</v>
      </c>
      <c r="C251" s="135">
        <v>8</v>
      </c>
      <c r="D251" s="135">
        <v>2</v>
      </c>
      <c r="E251" s="94" t="s">
        <v>169</v>
      </c>
      <c r="F251" s="94" t="s">
        <v>73</v>
      </c>
      <c r="G251" s="22">
        <v>8804</v>
      </c>
      <c r="H251" s="4"/>
    </row>
    <row r="252" spans="1:9" ht="63" x14ac:dyDescent="0.2">
      <c r="A252" s="136" t="s">
        <v>126</v>
      </c>
      <c r="B252" s="84" t="s">
        <v>50</v>
      </c>
      <c r="C252" s="140">
        <v>8</v>
      </c>
      <c r="D252" s="140">
        <v>2</v>
      </c>
      <c r="E252" s="84" t="s">
        <v>121</v>
      </c>
      <c r="F252" s="84"/>
      <c r="G252" s="19">
        <f>G253</f>
        <v>6609.1</v>
      </c>
      <c r="H252" s="4"/>
    </row>
    <row r="253" spans="1:9" ht="31.5" x14ac:dyDescent="0.2">
      <c r="A253" s="116" t="s">
        <v>52</v>
      </c>
      <c r="B253" s="124" t="s">
        <v>50</v>
      </c>
      <c r="C253" s="140">
        <v>8</v>
      </c>
      <c r="D253" s="140">
        <v>2</v>
      </c>
      <c r="E253" s="84" t="s">
        <v>121</v>
      </c>
      <c r="F253" s="84" t="s">
        <v>53</v>
      </c>
      <c r="G253" s="17">
        <f>G255</f>
        <v>6609.1</v>
      </c>
      <c r="H253" s="4"/>
    </row>
    <row r="254" spans="1:9" ht="15.75" x14ac:dyDescent="0.2">
      <c r="A254" s="116" t="s">
        <v>72</v>
      </c>
      <c r="B254" s="124" t="s">
        <v>50</v>
      </c>
      <c r="C254" s="140">
        <v>8</v>
      </c>
      <c r="D254" s="140">
        <v>2</v>
      </c>
      <c r="E254" s="84" t="s">
        <v>121</v>
      </c>
      <c r="F254" s="84" t="s">
        <v>71</v>
      </c>
      <c r="G254" s="17">
        <f>G255</f>
        <v>6609.1</v>
      </c>
      <c r="H254" s="4"/>
    </row>
    <row r="255" spans="1:9" ht="65.25" customHeight="1" x14ac:dyDescent="0.2">
      <c r="A255" s="143" t="s">
        <v>156</v>
      </c>
      <c r="B255" s="94" t="s">
        <v>50</v>
      </c>
      <c r="C255" s="135">
        <v>8</v>
      </c>
      <c r="D255" s="135">
        <v>2</v>
      </c>
      <c r="E255" s="135" t="s">
        <v>121</v>
      </c>
      <c r="F255" s="94" t="s">
        <v>73</v>
      </c>
      <c r="G255" s="22">
        <v>6609.1</v>
      </c>
      <c r="H255" s="4"/>
    </row>
    <row r="256" spans="1:9" ht="31.5" x14ac:dyDescent="0.2">
      <c r="A256" s="125" t="s">
        <v>216</v>
      </c>
      <c r="B256" s="126" t="s">
        <v>217</v>
      </c>
      <c r="C256" s="127"/>
      <c r="D256" s="127"/>
      <c r="E256" s="126"/>
      <c r="F256" s="126" t="s">
        <v>7</v>
      </c>
      <c r="G256" s="15">
        <f t="shared" ref="G256" si="95">G257</f>
        <v>746.6</v>
      </c>
    </row>
    <row r="257" spans="1:7" ht="15.75" x14ac:dyDescent="0.2">
      <c r="A257" s="81" t="s">
        <v>8</v>
      </c>
      <c r="B257" s="82" t="s">
        <v>217</v>
      </c>
      <c r="C257" s="82" t="s">
        <v>9</v>
      </c>
      <c r="D257" s="82" t="s">
        <v>25</v>
      </c>
      <c r="E257" s="82" t="s">
        <v>7</v>
      </c>
      <c r="F257" s="82" t="s">
        <v>7</v>
      </c>
      <c r="G257" s="16">
        <f t="shared" ref="G257" si="96">G258</f>
        <v>746.6</v>
      </c>
    </row>
    <row r="258" spans="1:7" ht="15.75" x14ac:dyDescent="0.2">
      <c r="A258" s="88" t="s">
        <v>37</v>
      </c>
      <c r="B258" s="97" t="s">
        <v>217</v>
      </c>
      <c r="C258" s="100" t="s">
        <v>9</v>
      </c>
      <c r="D258" s="100" t="s">
        <v>28</v>
      </c>
      <c r="E258" s="89" t="s">
        <v>81</v>
      </c>
      <c r="F258" s="89"/>
      <c r="G258" s="21">
        <f t="shared" ref="G258:G259" si="97">G259</f>
        <v>746.6</v>
      </c>
    </row>
    <row r="259" spans="1:7" ht="31.5" x14ac:dyDescent="0.2">
      <c r="A259" s="88" t="s">
        <v>131</v>
      </c>
      <c r="B259" s="97" t="s">
        <v>217</v>
      </c>
      <c r="C259" s="100" t="s">
        <v>9</v>
      </c>
      <c r="D259" s="100" t="s">
        <v>28</v>
      </c>
      <c r="E259" s="92" t="s">
        <v>130</v>
      </c>
      <c r="F259" s="89"/>
      <c r="G259" s="21">
        <f t="shared" si="97"/>
        <v>746.6</v>
      </c>
    </row>
    <row r="260" spans="1:7" ht="15.75" x14ac:dyDescent="0.2">
      <c r="A260" s="91" t="s">
        <v>41</v>
      </c>
      <c r="B260" s="97" t="s">
        <v>217</v>
      </c>
      <c r="C260" s="100" t="s">
        <v>9</v>
      </c>
      <c r="D260" s="100" t="s">
        <v>28</v>
      </c>
      <c r="E260" s="92" t="s">
        <v>130</v>
      </c>
      <c r="F260" s="89" t="s">
        <v>42</v>
      </c>
      <c r="G260" s="21">
        <f t="shared" ref="G260" si="98">G263+G261</f>
        <v>746.6</v>
      </c>
    </row>
    <row r="261" spans="1:7" ht="15.75" x14ac:dyDescent="0.2">
      <c r="A261" s="91" t="s">
        <v>172</v>
      </c>
      <c r="B261" s="97" t="s">
        <v>217</v>
      </c>
      <c r="C261" s="100" t="s">
        <v>9</v>
      </c>
      <c r="D261" s="100" t="s">
        <v>28</v>
      </c>
      <c r="E261" s="92" t="s">
        <v>130</v>
      </c>
      <c r="F261" s="89" t="s">
        <v>170</v>
      </c>
      <c r="G261" s="21">
        <f t="shared" ref="G261" si="99">G262</f>
        <v>746.6</v>
      </c>
    </row>
    <row r="262" spans="1:7" ht="31.5" x14ac:dyDescent="0.2">
      <c r="A262" s="101" t="s">
        <v>173</v>
      </c>
      <c r="B262" s="99" t="s">
        <v>217</v>
      </c>
      <c r="C262" s="102" t="s">
        <v>9</v>
      </c>
      <c r="D262" s="102" t="s">
        <v>28</v>
      </c>
      <c r="E262" s="99" t="s">
        <v>130</v>
      </c>
      <c r="F262" s="103" t="s">
        <v>171</v>
      </c>
      <c r="G262" s="20">
        <v>746.6</v>
      </c>
    </row>
  </sheetData>
  <autoFilter ref="A10:L262"/>
  <customSheetViews>
    <customSheetView guid="{C0DCEFD6-4378-4196-8A52-BBAE8937CBA3}" showPageBreaks="1" showGridLines="0" printArea="1" showAutoFilter="1" view="pageBreakPreview" showRuler="0">
      <selection activeCell="H13" sqref="H13"/>
      <pageMargins left="0.9055118110236221" right="0.39370078740157483" top="0.39370078740157483" bottom="0.35433070866141736" header="0.35433070866141736" footer="0.19685039370078741"/>
      <pageSetup paperSize="9" scale="73" orientation="portrait" r:id="rId1"/>
      <headerFooter alignWithMargins="0">
        <oddFooter>&amp;C&amp;P</oddFooter>
      </headerFooter>
      <autoFilter ref="A10:L262"/>
    </customSheetView>
    <customSheetView guid="{4CB2AD8A-1395-4EEB-B6E5-ACA1429CF0DB}" showPageBreaks="1" showGridLines="0" printArea="1" showAutoFilter="1" showRuler="0">
      <selection activeCell="H282" sqref="H282"/>
      <pageMargins left="0.9055118110236221" right="0.39370078740157483" top="0.39370078740157483" bottom="0.35433070866141736" header="0.35433070866141736" footer="0.19685039370078741"/>
      <pageSetup paperSize="9" scale="58" orientation="portrait" r:id="rId2"/>
      <headerFooter alignWithMargins="0">
        <oddFooter>&amp;C&amp;P</oddFooter>
      </headerFooter>
      <autoFilter ref="A12:F291"/>
    </customSheetView>
    <customSheetView guid="{8E0CAC60-CC3F-47CB-9EF3-039342AC9535}" showPageBreaks="1" showGridLines="0" showAutoFilter="1" view="pageBreakPreview" showRuler="0">
      <pane ySplit="3" topLeftCell="A4" activePane="bottomLeft" state="frozenSplit"/>
      <selection pane="bottomLeft" activeCell="G96" sqref="G96"/>
      <pageMargins left="0.70866141732283472" right="0.19685039370078741" top="0.19685039370078741" bottom="0.15748031496062992" header="0.15748031496062992" footer="0.19685039370078741"/>
      <pageSetup paperSize="9" scale="94" orientation="portrait" r:id="rId3"/>
      <headerFooter alignWithMargins="0">
        <oddFooter>&amp;C&amp;P</oddFooter>
      </headerFooter>
      <autoFilter ref="A6:F211"/>
    </customSheetView>
    <customSheetView guid="{2547B61A-57D8-45C6-87E4-2B595BD241A2}" showPageBreaks="1" showGridLines="0" printArea="1" showAutoFilter="1" view="pageBreakPreview" showRuler="0" topLeftCell="A8">
      <selection activeCell="H26" sqref="H26"/>
      <pageMargins left="0.9" right="0.41" top="0.39370078740157483" bottom="0.37" header="0.35433070866141736" footer="0.19685039370078741"/>
      <pageSetup paperSize="9" scale="90" orientation="portrait" r:id="rId4"/>
      <headerFooter alignWithMargins="0">
        <oddFooter>&amp;C&amp;P</oddFooter>
      </headerFooter>
      <autoFilter ref="B1:G1"/>
    </customSheetView>
    <customSheetView guid="{A79CDC70-8466-49CB-8C49-C52C08F5C2C3}" showPageBreaks="1" showGridLines="0" printArea="1" showAutoFilter="1" showRuler="0">
      <pane ySplit="8" topLeftCell="A63" activePane="bottomLeft" state="frozenSplit"/>
      <selection pane="bottomLeft" activeCell="G75" sqref="G75"/>
      <pageMargins left="0.9" right="0.41" top="0.39370078740157483" bottom="0.37" header="0.35433070866141736" footer="0.19685039370078741"/>
      <pageSetup paperSize="9" scale="74" orientation="portrait" r:id="rId5"/>
      <headerFooter alignWithMargins="0">
        <oddFooter>&amp;C&amp;P</oddFooter>
      </headerFooter>
      <autoFilter ref="B1:G1"/>
    </customSheetView>
    <customSheetView guid="{949DCF8A-4B6C-48DC-A0AF-1508759F4E2C}" showPageBreaks="1" showGridLines="0" showAutoFilter="1" view="pageBreakPreview" showRuler="0">
      <pane ySplit="7" topLeftCell="A8" activePane="bottomLeft" state="frozenSplit"/>
      <selection pane="bottomLeft" activeCell="F7" sqref="F7:F8"/>
      <rowBreaks count="1" manualBreakCount="1">
        <brk id="38" max="6" man="1"/>
      </rowBreaks>
      <pageMargins left="0.9" right="0.41" top="0.39370078740157483" bottom="0.37" header="0.35433070866141736" footer="0.19685039370078741"/>
      <pageSetup paperSize="9" scale="86" orientation="portrait" r:id="rId6"/>
      <headerFooter alignWithMargins="0">
        <oddFooter>&amp;C&amp;P</oddFooter>
      </headerFooter>
      <autoFilter ref="B1:G1"/>
    </customSheetView>
    <customSheetView guid="{B3397BCA-1277-4868-806F-2E68EFD73FCF}" showPageBreaks="1" showGridLines="0" printArea="1" showAutoFilter="1" hiddenColumns="1" showRuler="0">
      <pane ySplit="7" topLeftCell="A48" activePane="bottomLeft" state="frozenSplit"/>
      <selection pane="bottomLeft" activeCell="B71" sqref="B71"/>
      <pageMargins left="0.9" right="0.41" top="0.39370078740157483" bottom="0.37" header="0.35433070866141736" footer="0.19685039370078741"/>
      <pageSetup paperSize="9" scale="90" orientation="portrait" r:id="rId7"/>
      <headerFooter alignWithMargins="0">
        <oddFooter>&amp;C&amp;P</oddFooter>
      </headerFooter>
      <autoFilter ref="B1:H1"/>
    </customSheetView>
    <customSheetView guid="{E73FB2C8-8889-4BC1-B42C-BB4285892FAC}" showGridLines="0" showAutoFilter="1" hiddenColumns="1" showRuler="0">
      <pane ySplit="7" topLeftCell="A8" activePane="bottomLeft" state="frozenSplit"/>
      <selection pane="bottomLeft" activeCell="G67" sqref="G67"/>
      <pageMargins left="0.9" right="0.41" top="0.39370078740157483" bottom="0.37" header="0.35433070866141736" footer="0.19685039370078741"/>
      <pageSetup paperSize="9" scale="90" orientation="portrait" r:id="rId8"/>
      <headerFooter alignWithMargins="0">
        <oddFooter>&amp;C&amp;P</oddFooter>
      </headerFooter>
      <autoFilter ref="B1:H1"/>
    </customSheetView>
    <customSheetView guid="{599A55F8-3816-4A95-B2A0-7EE8B30830DF}" showPageBreaks="1" showGridLines="0" printArea="1" showAutoFilter="1" view="pageBreakPreview" showRuler="0">
      <pane ySplit="7" topLeftCell="A8" activePane="bottomLeft" state="frozenSplit"/>
      <selection pane="bottomLeft" activeCell="G60" sqref="G60"/>
      <pageMargins left="0.9" right="0.41" top="0.39370078740157483" bottom="0.37" header="0.35433070866141736" footer="0.19685039370078741"/>
      <pageSetup paperSize="9" scale="88" orientation="portrait" r:id="rId9"/>
      <headerFooter alignWithMargins="0">
        <oddFooter>&amp;C&amp;P</oddFooter>
      </headerFooter>
      <autoFilter ref="B1:G1"/>
    </customSheetView>
    <customSheetView guid="{184D3176-FFF6-4E91-A7DC-D63418B7D0F5}" showPageBreaks="1" showGridLines="0" showAutoFilter="1" showRuler="0">
      <pane ySplit="7" topLeftCell="A65" activePane="bottomLeft" state="frozenSplit"/>
      <selection pane="bottomLeft" activeCell="K83" sqref="K83"/>
      <pageMargins left="0.9" right="0.41" top="0.39370078740157483" bottom="0.37" header="0.35433070866141736" footer="0.19685039370078741"/>
      <pageSetup paperSize="9" scale="90" orientation="portrait" r:id="rId10"/>
      <headerFooter alignWithMargins="0">
        <oddFooter>&amp;C&amp;P</oddFooter>
      </headerFooter>
      <autoFilter ref="B1:G1"/>
    </customSheetView>
    <customSheetView guid="{5271CAE7-4D6C-40AB-9A03-5EFB6EFB80FA}" showPageBreaks="1" showGridLines="0" printArea="1" showAutoFilter="1" hiddenColumns="1" view="pageBreakPreview">
      <selection activeCell="E6" sqref="E6"/>
      <pageMargins left="0.9055118110236221" right="0.39370078740157483" top="0.39370078740157483" bottom="0.35433070866141736" header="0.35433070866141736" footer="0.19685039370078741"/>
      <pageSetup paperSize="9" scale="74" orientation="portrait" r:id="rId11"/>
      <headerFooter alignWithMargins="0">
        <oddFooter>&amp;C&amp;P</oddFooter>
      </headerFooter>
      <autoFilter ref="A6:F107"/>
    </customSheetView>
    <customSheetView guid="{62BA1D30-83D4-405C-B38E-4A6036DCDF7D}" showPageBreaks="1" showGridLines="0" printArea="1" showAutoFilter="1" hiddenColumns="1" view="pageBreakPreview" showRuler="0">
      <pane ySplit="7" topLeftCell="A14" activePane="bottomLeft" state="frozenSplit"/>
      <selection pane="bottomLeft" activeCell="D3" sqref="D3:I3"/>
      <colBreaks count="1" manualBreakCount="1">
        <brk id="9" max="1048575" man="1"/>
      </colBreaks>
      <pageMargins left="0.9055118110236221" right="0.39370078740157483" top="0.39370078740157483" bottom="0.35433070866141736" header="0.35433070866141736" footer="0.19685039370078741"/>
      <pageSetup paperSize="9" scale="72" orientation="portrait" r:id="rId12"/>
      <headerFooter alignWithMargins="0">
        <oddFooter>&amp;C&amp;P</oddFooter>
      </headerFooter>
      <autoFilter ref="A6:F107"/>
    </customSheetView>
    <customSheetView guid="{E021FB0C-A711-4509-BC26-BEE4D6D0121D}" scale="90" showPageBreaks="1" showGridLines="0" printArea="1" showAutoFilter="1" view="pageBreakPreview" showRuler="0">
      <pane ySplit="7" topLeftCell="A170" activePane="bottomLeft" state="frozenSplit"/>
      <selection pane="bottomLeft" activeCell="I3" sqref="I3"/>
      <pageMargins left="0.9055118110236221" right="0.39370078740157483" top="0.39370078740157483" bottom="0.35433070866141736" header="0.35433070866141736" footer="0.19685039370078741"/>
      <pageSetup paperSize="9" scale="89" orientation="portrait" r:id="rId13"/>
      <headerFooter alignWithMargins="0">
        <oddFooter>&amp;C&amp;P</oddFooter>
      </headerFooter>
      <autoFilter ref="A6:F185"/>
    </customSheetView>
    <customSheetView guid="{D5451C69-6188-4AB8-99E1-04D2A5F2965F}" scale="90" showPageBreaks="1" showGridLines="0" printArea="1" showAutoFilter="1" view="pageBreakPreview" showRuler="0">
      <pane ySplit="8" topLeftCell="A9" activePane="bottomLeft" state="frozenSplit"/>
      <selection pane="bottomLeft" activeCell="I216" sqref="I216"/>
      <pageMargins left="0.9055118110236221" right="0.39370078740157483" top="0.39370078740157483" bottom="0.35433070866141736" header="0.35433070866141736" footer="0.19685039370078741"/>
      <pageSetup paperSize="9" scale="83" orientation="portrait" r:id="rId14"/>
      <headerFooter alignWithMargins="0">
        <oddFooter>&amp;C&amp;P</oddFooter>
      </headerFooter>
      <autoFilter ref="A6:F215"/>
    </customSheetView>
    <customSheetView guid="{9AE4E90B-95AD-4E92-80AE-724EF4B3642C}" showPageBreaks="1" showGridLines="0" printArea="1" showAutoFilter="1" hiddenRows="1" showRuler="0" topLeftCell="A133">
      <selection activeCell="H137" sqref="H137:I137"/>
      <pageMargins left="0.59055118110236227" right="0.19685039370078741" top="0.39370078740157483" bottom="0.35433070866141736" header="0.35433070866141736" footer="0.19685039370078741"/>
      <pageSetup paperSize="9" scale="94" orientation="portrait" r:id="rId15"/>
      <headerFooter alignWithMargins="0">
        <oddFooter>&amp;C&amp;P</oddFooter>
      </headerFooter>
      <autoFilter ref="A6:F166"/>
    </customSheetView>
    <customSheetView guid="{265E4B74-F87F-4C11-8F36-BD3184BC15DF}" showPageBreaks="1" showGridLines="0" printArea="1" showAutoFilter="1" view="pageBreakPreview" showRuler="0">
      <pane ySplit="7" topLeftCell="A104" activePane="bottomLeft" state="frozenSplit"/>
      <selection pane="bottomLeft" activeCell="A106" sqref="A106"/>
      <colBreaks count="1" manualBreakCount="1">
        <brk id="9" max="1048575" man="1"/>
      </colBreaks>
      <pageMargins left="0.9055118110236221" right="0" top="0.27559055118110237" bottom="0" header="0.35433070866141736" footer="0.19685039370078741"/>
      <pageSetup paperSize="9" scale="75" orientation="portrait" r:id="rId16"/>
      <headerFooter alignWithMargins="0">
        <oddFooter>&amp;C&amp;P</oddFooter>
      </headerFooter>
      <autoFilter ref="A6:F152"/>
    </customSheetView>
    <customSheetView guid="{9984B0C7-561F-4358-8088-AD0C38B83804}" showPageBreaks="1" showGridLines="0" printArea="1" showAutoFilter="1" view="pageBreakPreview" showRuler="0" topLeftCell="A85">
      <selection activeCell="A92" sqref="A92"/>
      <pageMargins left="0.9055118110236221" right="0.39370078740157483" top="0.39370078740157483" bottom="0.35433070866141736" header="0.35433070866141736" footer="0.19685039370078741"/>
      <pageSetup paperSize="9" scale="58" orientation="portrait" r:id="rId17"/>
      <headerFooter alignWithMargins="0">
        <oddFooter>&amp;C&amp;P</oddFooter>
      </headerFooter>
      <autoFilter ref="A8:F234"/>
    </customSheetView>
  </customSheetViews>
  <mergeCells count="10">
    <mergeCell ref="A6:G6"/>
    <mergeCell ref="D1:G1"/>
    <mergeCell ref="E3:G3"/>
    <mergeCell ref="G9:G10"/>
    <mergeCell ref="A9:A10"/>
    <mergeCell ref="B9:B10"/>
    <mergeCell ref="C9:D9"/>
    <mergeCell ref="E9:E10"/>
    <mergeCell ref="F9:F10"/>
    <mergeCell ref="B2:G2"/>
  </mergeCells>
  <phoneticPr fontId="1" type="noConversion"/>
  <pageMargins left="0.9055118110236221" right="0.39370078740157483" top="0.39370078740157483" bottom="0.35433070866141736" header="0.35433070866141736" footer="0.19685039370078741"/>
  <pageSetup paperSize="9" scale="73" orientation="portrait" r:id="rId18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BreakPreview" zoomScale="98" zoomScaleNormal="100" zoomScaleSheetLayoutView="98" workbookViewId="0">
      <selection activeCell="B4" sqref="B4"/>
    </sheetView>
  </sheetViews>
  <sheetFormatPr defaultRowHeight="12.75" x14ac:dyDescent="0.2"/>
  <cols>
    <col min="1" max="1" width="63.5703125" customWidth="1"/>
    <col min="2" max="2" width="10.42578125" customWidth="1"/>
    <col min="3" max="3" width="9.7109375" customWidth="1"/>
    <col min="4" max="4" width="15.28515625" customWidth="1"/>
    <col min="5" max="5" width="10.28515625" hidden="1" customWidth="1"/>
  </cols>
  <sheetData>
    <row r="1" spans="1:5" ht="15.75" x14ac:dyDescent="0.25">
      <c r="A1" s="28"/>
      <c r="B1" s="148" t="s">
        <v>222</v>
      </c>
      <c r="C1" s="148"/>
      <c r="D1" s="148"/>
    </row>
    <row r="2" spans="1:5" ht="15.75" customHeight="1" x14ac:dyDescent="0.25">
      <c r="A2" s="149" t="s">
        <v>223</v>
      </c>
      <c r="B2" s="149"/>
      <c r="C2" s="149"/>
      <c r="D2" s="149"/>
    </row>
    <row r="3" spans="1:5" ht="15.75" customHeight="1" x14ac:dyDescent="0.25">
      <c r="A3" s="29"/>
      <c r="B3" s="149" t="s">
        <v>236</v>
      </c>
      <c r="C3" s="149"/>
      <c r="D3" s="149"/>
    </row>
    <row r="4" spans="1:5" ht="15.75" x14ac:dyDescent="0.25">
      <c r="A4" s="29"/>
      <c r="B4" s="30"/>
      <c r="C4" s="154"/>
      <c r="D4" s="154"/>
    </row>
    <row r="5" spans="1:5" ht="15.75" x14ac:dyDescent="0.25">
      <c r="A5" s="29"/>
      <c r="B5" s="30"/>
      <c r="C5" s="30"/>
      <c r="D5" s="30"/>
    </row>
    <row r="6" spans="1:5" ht="55.5" customHeight="1" x14ac:dyDescent="0.2">
      <c r="A6" s="155" t="s">
        <v>233</v>
      </c>
      <c r="B6" s="155"/>
      <c r="C6" s="155"/>
      <c r="D6" s="155"/>
    </row>
    <row r="7" spans="1:5" ht="15.75" x14ac:dyDescent="0.25">
      <c r="A7" s="31"/>
      <c r="B7" s="32"/>
      <c r="C7" s="33"/>
      <c r="D7" s="144" t="s">
        <v>224</v>
      </c>
    </row>
    <row r="8" spans="1:5" ht="31.5" x14ac:dyDescent="0.2">
      <c r="A8" s="34" t="s">
        <v>0</v>
      </c>
      <c r="B8" s="35" t="s">
        <v>225</v>
      </c>
      <c r="C8" s="34" t="s">
        <v>226</v>
      </c>
      <c r="D8" s="36" t="s">
        <v>221</v>
      </c>
    </row>
    <row r="9" spans="1:5" ht="15.75" x14ac:dyDescent="0.2">
      <c r="A9" s="145">
        <v>1</v>
      </c>
      <c r="B9" s="145">
        <v>2</v>
      </c>
      <c r="C9" s="145">
        <v>3</v>
      </c>
      <c r="D9" s="146">
        <v>4</v>
      </c>
    </row>
    <row r="10" spans="1:5" ht="15.75" x14ac:dyDescent="0.2">
      <c r="A10" s="37"/>
      <c r="B10" s="38"/>
      <c r="C10" s="39"/>
      <c r="D10" s="40"/>
    </row>
    <row r="11" spans="1:5" ht="15.75" x14ac:dyDescent="0.2">
      <c r="A11" s="41" t="s">
        <v>227</v>
      </c>
      <c r="B11" s="42"/>
      <c r="C11" s="42"/>
      <c r="D11" s="43">
        <f>D13+D17+D20+D25+D30+D34</f>
        <v>235037.1</v>
      </c>
      <c r="E11" s="44" t="e">
        <f>D11/#REF!*100</f>
        <v>#REF!</v>
      </c>
    </row>
    <row r="12" spans="1:5" ht="15.75" x14ac:dyDescent="0.2">
      <c r="A12" s="45"/>
      <c r="B12" s="46"/>
      <c r="C12" s="46"/>
      <c r="D12" s="47"/>
      <c r="E12" s="44" t="e">
        <f>D12/#REF!*100</f>
        <v>#REF!</v>
      </c>
    </row>
    <row r="13" spans="1:5" ht="15.75" x14ac:dyDescent="0.25">
      <c r="A13" s="48" t="s">
        <v>8</v>
      </c>
      <c r="B13" s="49">
        <v>1</v>
      </c>
      <c r="C13" s="49"/>
      <c r="D13" s="50">
        <f>D14+D15</f>
        <v>5651.3000000000011</v>
      </c>
      <c r="E13" s="44" t="e">
        <f>D13/#REF!*100</f>
        <v>#REF!</v>
      </c>
    </row>
    <row r="14" spans="1:5" ht="47.25" x14ac:dyDescent="0.2">
      <c r="A14" s="51" t="s">
        <v>15</v>
      </c>
      <c r="B14" s="52">
        <v>1</v>
      </c>
      <c r="C14" s="52">
        <v>3</v>
      </c>
      <c r="D14" s="53">
        <f>'приложение 2'!G15</f>
        <v>299.10000000000002</v>
      </c>
      <c r="E14" s="44" t="e">
        <f>D14/#REF!*100</f>
        <v>#REF!</v>
      </c>
    </row>
    <row r="15" spans="1:5" ht="15.75" x14ac:dyDescent="0.25">
      <c r="A15" s="54" t="s">
        <v>27</v>
      </c>
      <c r="B15" s="55">
        <v>1</v>
      </c>
      <c r="C15" s="55">
        <v>13</v>
      </c>
      <c r="D15" s="56">
        <f>'приложение 2'!G21+'приложение 2'!G258</f>
        <v>5352.2000000000007</v>
      </c>
      <c r="E15" s="44" t="e">
        <f>D15/#REF!*100</f>
        <v>#REF!</v>
      </c>
    </row>
    <row r="16" spans="1:5" ht="15.75" x14ac:dyDescent="0.2">
      <c r="A16" s="51"/>
      <c r="B16" s="55"/>
      <c r="C16" s="55"/>
      <c r="D16" s="57"/>
      <c r="E16" s="44" t="e">
        <f>D16/#REF!*100</f>
        <v>#REF!</v>
      </c>
    </row>
    <row r="17" spans="1:5" ht="31.5" x14ac:dyDescent="0.25">
      <c r="A17" s="58" t="s">
        <v>228</v>
      </c>
      <c r="B17" s="59">
        <v>3</v>
      </c>
      <c r="C17" s="59"/>
      <c r="D17" s="60">
        <f>D18</f>
        <v>849.9</v>
      </c>
      <c r="E17" s="44" t="e">
        <f>D17/#REF!*100</f>
        <v>#REF!</v>
      </c>
    </row>
    <row r="18" spans="1:5" ht="36" customHeight="1" x14ac:dyDescent="0.2">
      <c r="A18" s="54" t="s">
        <v>129</v>
      </c>
      <c r="B18" s="52">
        <v>3</v>
      </c>
      <c r="C18" s="52">
        <v>10</v>
      </c>
      <c r="D18" s="53">
        <f>'приложение 2'!G39</f>
        <v>849.9</v>
      </c>
      <c r="E18" s="44" t="e">
        <f>D18/#REF!*100</f>
        <v>#REF!</v>
      </c>
    </row>
    <row r="19" spans="1:5" ht="15.75" x14ac:dyDescent="0.25">
      <c r="A19" s="54"/>
      <c r="B19" s="55"/>
      <c r="C19" s="55"/>
      <c r="D19" s="56"/>
      <c r="E19" s="44" t="e">
        <f>D19/#REF!*100</f>
        <v>#REF!</v>
      </c>
    </row>
    <row r="20" spans="1:5" ht="15.75" x14ac:dyDescent="0.25">
      <c r="A20" s="61" t="s">
        <v>229</v>
      </c>
      <c r="B20" s="59">
        <v>4</v>
      </c>
      <c r="C20" s="55"/>
      <c r="D20" s="62">
        <f>SUM(D21:D23)</f>
        <v>7414</v>
      </c>
      <c r="E20" s="44" t="e">
        <f>D20/#REF!*100</f>
        <v>#REF!</v>
      </c>
    </row>
    <row r="21" spans="1:5" ht="15.75" x14ac:dyDescent="0.25">
      <c r="A21" s="63" t="s">
        <v>102</v>
      </c>
      <c r="B21" s="64">
        <v>4</v>
      </c>
      <c r="C21" s="55">
        <v>8</v>
      </c>
      <c r="D21" s="65">
        <f>'приложение 2'!G50</f>
        <v>278.39999999999998</v>
      </c>
      <c r="E21" s="44" t="e">
        <f>D21/#REF!*100</f>
        <v>#REF!</v>
      </c>
    </row>
    <row r="22" spans="1:5" ht="15.75" x14ac:dyDescent="0.25">
      <c r="A22" s="66" t="s">
        <v>30</v>
      </c>
      <c r="B22" s="55">
        <v>4</v>
      </c>
      <c r="C22" s="55">
        <v>9</v>
      </c>
      <c r="D22" s="56">
        <f>'приложение 2'!G58</f>
        <v>6317.6</v>
      </c>
      <c r="E22" s="44" t="e">
        <f>D22/#REF!*100</f>
        <v>#REF!</v>
      </c>
    </row>
    <row r="23" spans="1:5" ht="15.75" x14ac:dyDescent="0.2">
      <c r="A23" s="66" t="s">
        <v>97</v>
      </c>
      <c r="B23" s="55">
        <v>4</v>
      </c>
      <c r="C23" s="55">
        <v>12</v>
      </c>
      <c r="D23" s="67">
        <f>'приложение 2'!G70</f>
        <v>818</v>
      </c>
      <c r="E23" s="44" t="e">
        <f>D23/#REF!*100</f>
        <v>#REF!</v>
      </c>
    </row>
    <row r="24" spans="1:5" ht="15.75" x14ac:dyDescent="0.25">
      <c r="A24" s="51"/>
      <c r="B24" s="55"/>
      <c r="C24" s="55"/>
      <c r="D24" s="56"/>
      <c r="E24" s="44" t="e">
        <f>D24/#REF!*100</f>
        <v>#REF!</v>
      </c>
    </row>
    <row r="25" spans="1:5" ht="15.75" x14ac:dyDescent="0.25">
      <c r="A25" s="48" t="s">
        <v>230</v>
      </c>
      <c r="B25" s="49">
        <v>5</v>
      </c>
      <c r="C25" s="49"/>
      <c r="D25" s="50">
        <f>D27+D28+D26</f>
        <v>140839.20000000001</v>
      </c>
      <c r="E25" s="44" t="e">
        <f>D25/#REF!*100</f>
        <v>#REF!</v>
      </c>
    </row>
    <row r="26" spans="1:5" ht="15.75" x14ac:dyDescent="0.25">
      <c r="A26" s="68" t="s">
        <v>133</v>
      </c>
      <c r="B26" s="64">
        <v>5</v>
      </c>
      <c r="C26" s="64">
        <v>1</v>
      </c>
      <c r="D26" s="65">
        <f>'приложение 2'!G79</f>
        <v>179</v>
      </c>
      <c r="E26" s="44" t="e">
        <f>D26/#REF!*100</f>
        <v>#REF!</v>
      </c>
    </row>
    <row r="27" spans="1:5" ht="15.75" x14ac:dyDescent="0.25">
      <c r="A27" s="69" t="str">
        <f>'[1]Ведомственная Приложение 3'!A57</f>
        <v>Коммунальное хозяйство</v>
      </c>
      <c r="B27" s="64">
        <v>5</v>
      </c>
      <c r="C27" s="64">
        <v>2</v>
      </c>
      <c r="D27" s="65">
        <f>'приложение 2'!G87</f>
        <v>556.9</v>
      </c>
      <c r="E27" s="44" t="e">
        <f>D27/#REF!*100</f>
        <v>#REF!</v>
      </c>
    </row>
    <row r="28" spans="1:5" ht="15.75" x14ac:dyDescent="0.25">
      <c r="A28" s="70" t="s">
        <v>16</v>
      </c>
      <c r="B28" s="55">
        <v>5</v>
      </c>
      <c r="C28" s="55">
        <v>3</v>
      </c>
      <c r="D28" s="56">
        <f>'приложение 2'!G96</f>
        <v>140103.30000000002</v>
      </c>
      <c r="E28" s="44" t="e">
        <f>D28/#REF!*100</f>
        <v>#REF!</v>
      </c>
    </row>
    <row r="29" spans="1:5" ht="15.75" x14ac:dyDescent="0.25">
      <c r="A29" s="71"/>
      <c r="B29" s="55"/>
      <c r="C29" s="55"/>
      <c r="D29" s="56"/>
      <c r="E29" s="44" t="e">
        <f>D29/#REF!*100</f>
        <v>#REF!</v>
      </c>
    </row>
    <row r="30" spans="1:5" ht="15.75" x14ac:dyDescent="0.25">
      <c r="A30" s="48" t="s">
        <v>231</v>
      </c>
      <c r="B30" s="59">
        <v>8</v>
      </c>
      <c r="C30" s="59"/>
      <c r="D30" s="62">
        <f>SUM(D31:D33)</f>
        <v>79313.399999999994</v>
      </c>
      <c r="E30" s="44" t="e">
        <f>D30/#REF!*100</f>
        <v>#REF!</v>
      </c>
    </row>
    <row r="31" spans="1:5" ht="15.75" x14ac:dyDescent="0.25">
      <c r="A31" s="51" t="s">
        <v>21</v>
      </c>
      <c r="B31" s="55">
        <v>8</v>
      </c>
      <c r="C31" s="55">
        <v>1</v>
      </c>
      <c r="D31" s="56">
        <f>'приложение 2'!G192</f>
        <v>55834.399999999994</v>
      </c>
      <c r="E31" s="44" t="e">
        <f>D31/#REF!*100</f>
        <v>#REF!</v>
      </c>
    </row>
    <row r="32" spans="1:5" ht="15.75" x14ac:dyDescent="0.25">
      <c r="A32" s="51" t="s">
        <v>75</v>
      </c>
      <c r="B32" s="55">
        <v>8</v>
      </c>
      <c r="C32" s="55">
        <v>2</v>
      </c>
      <c r="D32" s="56">
        <f>'приложение 2'!G240</f>
        <v>23479</v>
      </c>
      <c r="E32" s="44" t="e">
        <f>D32/#REF!*100</f>
        <v>#REF!</v>
      </c>
    </row>
    <row r="33" spans="1:5" ht="15.75" x14ac:dyDescent="0.25">
      <c r="A33" s="51"/>
      <c r="B33" s="55"/>
      <c r="C33" s="55"/>
      <c r="D33" s="56"/>
      <c r="E33" s="44" t="e">
        <f>D33/#REF!*100</f>
        <v>#REF!</v>
      </c>
    </row>
    <row r="34" spans="1:5" ht="15.75" x14ac:dyDescent="0.25">
      <c r="A34" s="72" t="s">
        <v>232</v>
      </c>
      <c r="B34" s="59">
        <v>10</v>
      </c>
      <c r="C34" s="59"/>
      <c r="D34" s="62">
        <f>D35+D36</f>
        <v>969.30000000000007</v>
      </c>
      <c r="E34" s="44" t="e">
        <f>D34/#REF!*100</f>
        <v>#REF!</v>
      </c>
    </row>
    <row r="35" spans="1:5" ht="15.75" x14ac:dyDescent="0.25">
      <c r="A35" s="73" t="s">
        <v>26</v>
      </c>
      <c r="B35" s="55">
        <v>10</v>
      </c>
      <c r="C35" s="55">
        <v>1</v>
      </c>
      <c r="D35" s="56">
        <f>'приложение 2'!G170</f>
        <v>585.70000000000005</v>
      </c>
      <c r="E35" s="44" t="e">
        <f>D35/#REF!*100</f>
        <v>#REF!</v>
      </c>
    </row>
    <row r="36" spans="1:5" ht="15.75" x14ac:dyDescent="0.25">
      <c r="A36" s="74" t="s">
        <v>29</v>
      </c>
      <c r="B36" s="55">
        <v>10</v>
      </c>
      <c r="C36" s="55">
        <v>3</v>
      </c>
      <c r="D36" s="56">
        <f>'приложение 2'!G176</f>
        <v>383.6</v>
      </c>
      <c r="E36" s="44" t="e">
        <f>D36/#REF!*100</f>
        <v>#REF!</v>
      </c>
    </row>
  </sheetData>
  <customSheetViews>
    <customSheetView guid="{C0DCEFD6-4378-4196-8A52-BBAE8937CBA3}" scale="98" showPageBreaks="1" printArea="1" hiddenColumns="1" view="pageBreakPreview">
      <selection activeCell="B4" sqref="B4"/>
      <pageMargins left="0.7" right="0.7" top="0.75" bottom="0.75" header="0.3" footer="0.3"/>
      <pageSetup paperSize="9" scale="87" orientation="portrait" horizontalDpi="0" verticalDpi="0" r:id="rId1"/>
    </customSheetView>
  </customSheetViews>
  <mergeCells count="5">
    <mergeCell ref="B1:D1"/>
    <mergeCell ref="A2:D2"/>
    <mergeCell ref="B3:D3"/>
    <mergeCell ref="C4:D4"/>
    <mergeCell ref="A6:D6"/>
  </mergeCells>
  <pageMargins left="0.7" right="0.7" top="0.75" bottom="0.75" header="0.3" footer="0.3"/>
  <pageSetup paperSize="9" scale="87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3</vt:lpstr>
      <vt:lpstr>'приложение 2'!Заголовки_для_печати</vt:lpstr>
      <vt:lpstr>'приложение 2'!Область_печати</vt:lpstr>
      <vt:lpstr>'приложение 3'!Область_печати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Администратор</cp:lastModifiedBy>
  <cp:lastPrinted>2024-03-29T09:04:24Z</cp:lastPrinted>
  <dcterms:created xsi:type="dcterms:W3CDTF">2003-12-05T21:14:57Z</dcterms:created>
  <dcterms:modified xsi:type="dcterms:W3CDTF">2024-05-20T08:19:31Z</dcterms:modified>
</cp:coreProperties>
</file>