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20" windowWidth="15480" windowHeight="4215"/>
  </bookViews>
  <sheets>
    <sheet name="Реестр" sheetId="4" r:id="rId1"/>
  </sheets>
  <definedNames>
    <definedName name="_xlnm.Print_Area" localSheetId="0">Реестр!$A$1:$I$154</definedName>
  </definedNames>
  <calcPr calcId="145621"/>
</workbook>
</file>

<file path=xl/calcChain.xml><?xml version="1.0" encoding="utf-8"?>
<calcChain xmlns="http://schemas.openxmlformats.org/spreadsheetml/2006/main">
  <c r="E125" i="4" l="1"/>
  <c r="F125" i="4"/>
  <c r="G125" i="4"/>
  <c r="H125" i="4"/>
  <c r="I125" i="4"/>
  <c r="D125" i="4"/>
  <c r="F96" i="4" l="1"/>
  <c r="I127" i="4"/>
  <c r="H127" i="4"/>
  <c r="E98" i="4" l="1"/>
  <c r="F98" i="4"/>
  <c r="G98" i="4"/>
  <c r="H98" i="4"/>
  <c r="I98" i="4"/>
  <c r="I95" i="4" s="1"/>
  <c r="I94" i="4" s="1"/>
  <c r="E96" i="4"/>
  <c r="G96" i="4"/>
  <c r="H96" i="4"/>
  <c r="I96" i="4"/>
  <c r="E95" i="4"/>
  <c r="E94" i="4" s="1"/>
  <c r="D95" i="4"/>
  <c r="D94" i="4" s="1"/>
  <c r="D96" i="4"/>
  <c r="D98" i="4"/>
  <c r="G95" i="4" l="1"/>
  <c r="G94" i="4" s="1"/>
  <c r="F95" i="4"/>
  <c r="F94" i="4" s="1"/>
  <c r="H95" i="4"/>
  <c r="H94" i="4" s="1"/>
  <c r="I119" i="4" l="1"/>
  <c r="G119" i="4"/>
  <c r="F119" i="4"/>
  <c r="E119" i="4"/>
  <c r="D119" i="4"/>
  <c r="E84" i="4"/>
  <c r="E86" i="4" l="1"/>
  <c r="F86" i="4"/>
  <c r="G86" i="4"/>
  <c r="H86" i="4"/>
  <c r="I86" i="4"/>
  <c r="D86" i="4"/>
  <c r="E121" i="4" l="1"/>
  <c r="F121" i="4"/>
  <c r="G121" i="4"/>
  <c r="H121" i="4"/>
  <c r="I121" i="4"/>
  <c r="D121" i="4"/>
  <c r="E16" i="4" l="1"/>
  <c r="F16" i="4"/>
  <c r="G16" i="4"/>
  <c r="H16" i="4"/>
  <c r="I16" i="4"/>
  <c r="D16" i="4"/>
  <c r="E68" i="4"/>
  <c r="F68" i="4"/>
  <c r="G68" i="4"/>
  <c r="H68" i="4"/>
  <c r="I68" i="4"/>
  <c r="D68" i="4"/>
  <c r="I84" i="4" l="1"/>
  <c r="I83" i="4" s="1"/>
  <c r="H84" i="4"/>
  <c r="H83" i="4" s="1"/>
  <c r="G84" i="4"/>
  <c r="G83" i="4" s="1"/>
  <c r="F84" i="4"/>
  <c r="F83" i="4" s="1"/>
  <c r="D92" i="4" l="1"/>
  <c r="D91" i="4" s="1"/>
  <c r="E92" i="4"/>
  <c r="E91" i="4" s="1"/>
  <c r="F92" i="4"/>
  <c r="F91" i="4" s="1"/>
  <c r="G92" i="4"/>
  <c r="G91" i="4" s="1"/>
  <c r="H92" i="4"/>
  <c r="H91" i="4" s="1"/>
  <c r="I92" i="4"/>
  <c r="I91" i="4" s="1"/>
  <c r="D65" i="4"/>
  <c r="D64" i="4" s="1"/>
  <c r="E117" i="4" l="1"/>
  <c r="F117" i="4"/>
  <c r="G117" i="4"/>
  <c r="H117" i="4"/>
  <c r="I117" i="4"/>
  <c r="D117" i="4"/>
  <c r="E89" i="4"/>
  <c r="F89" i="4"/>
  <c r="F88" i="4" s="1"/>
  <c r="G89" i="4"/>
  <c r="H89" i="4"/>
  <c r="I89" i="4"/>
  <c r="I88" i="4" s="1"/>
  <c r="E88" i="4"/>
  <c r="G88" i="4"/>
  <c r="H88" i="4"/>
  <c r="D89" i="4"/>
  <c r="D88" i="4" s="1"/>
  <c r="E123" i="4" l="1"/>
  <c r="H32" i="4" l="1"/>
  <c r="I106" i="4" l="1"/>
  <c r="H106" i="4"/>
  <c r="I146" i="4"/>
  <c r="I145" i="4" s="1"/>
  <c r="H146" i="4"/>
  <c r="H145" i="4" s="1"/>
  <c r="I65" i="4"/>
  <c r="I64" i="4" s="1"/>
  <c r="H65" i="4"/>
  <c r="H64" i="4" s="1"/>
  <c r="I51" i="4"/>
  <c r="I50" i="4" s="1"/>
  <c r="I49" i="4" s="1"/>
  <c r="H51" i="4"/>
  <c r="H50" i="4" s="1"/>
  <c r="H49" i="4" s="1"/>
  <c r="G51" i="4"/>
  <c r="G50" i="4" s="1"/>
  <c r="G49" i="4" s="1"/>
  <c r="F51" i="4"/>
  <c r="F50" i="4" s="1"/>
  <c r="F49" i="4" s="1"/>
  <c r="D106" i="4" l="1"/>
  <c r="D51" i="4"/>
  <c r="D50" i="4" s="1"/>
  <c r="D49" i="4" s="1"/>
  <c r="E51" i="4"/>
  <c r="E50" i="4" s="1"/>
  <c r="E49" i="4" s="1"/>
  <c r="E106" i="4"/>
  <c r="E83" i="4"/>
  <c r="E65" i="4"/>
  <c r="E64" i="4" s="1"/>
  <c r="G65" i="4" l="1"/>
  <c r="G64" i="4" s="1"/>
  <c r="F146" i="4"/>
  <c r="F145" i="4" s="1"/>
  <c r="E146" i="4"/>
  <c r="E145" i="4" s="1"/>
  <c r="D146" i="4"/>
  <c r="D145" i="4" s="1"/>
  <c r="F106" i="4"/>
  <c r="F65" i="4" l="1"/>
  <c r="F64" i="4" s="1"/>
  <c r="E137" i="4" l="1"/>
  <c r="E132" i="4" s="1"/>
  <c r="F137" i="4"/>
  <c r="F132" i="4" s="1"/>
  <c r="G26" i="4"/>
  <c r="D137" i="4"/>
  <c r="D132" i="4" s="1"/>
  <c r="F123" i="4" l="1"/>
  <c r="G123" i="4"/>
  <c r="H123" i="4"/>
  <c r="I123" i="4"/>
  <c r="D123" i="4"/>
  <c r="D143" i="4" l="1"/>
  <c r="D142" i="4" s="1"/>
  <c r="E143" i="4"/>
  <c r="E142" i="4" s="1"/>
  <c r="F143" i="4"/>
  <c r="F142" i="4" s="1"/>
  <c r="E140" i="4"/>
  <c r="E139" i="4" s="1"/>
  <c r="F140" i="4"/>
  <c r="F139" i="4" s="1"/>
  <c r="G140" i="4"/>
  <c r="G139" i="4" s="1"/>
  <c r="H140" i="4"/>
  <c r="H139" i="4" s="1"/>
  <c r="I140" i="4"/>
  <c r="I139" i="4" s="1"/>
  <c r="D140" i="4"/>
  <c r="D139" i="4" s="1"/>
  <c r="E111" i="4"/>
  <c r="F111" i="4"/>
  <c r="G111" i="4"/>
  <c r="H111" i="4"/>
  <c r="I111" i="4"/>
  <c r="D111" i="4"/>
  <c r="E35" i="4" l="1"/>
  <c r="E34" i="4" s="1"/>
  <c r="F35" i="4"/>
  <c r="F34" i="4" s="1"/>
  <c r="G35" i="4"/>
  <c r="G34" i="4" s="1"/>
  <c r="H35" i="4"/>
  <c r="H34" i="4" s="1"/>
  <c r="I35" i="4"/>
  <c r="I34" i="4" s="1"/>
  <c r="D35" i="4"/>
  <c r="D34" i="4" s="1"/>
  <c r="E32" i="4"/>
  <c r="F32" i="4"/>
  <c r="G32" i="4"/>
  <c r="I32" i="4"/>
  <c r="D32" i="4"/>
  <c r="E30" i="4"/>
  <c r="F30" i="4"/>
  <c r="G30" i="4"/>
  <c r="H30" i="4"/>
  <c r="I30" i="4"/>
  <c r="D30" i="4"/>
  <c r="E28" i="4"/>
  <c r="F28" i="4"/>
  <c r="G28" i="4"/>
  <c r="H28" i="4"/>
  <c r="I28" i="4"/>
  <c r="D28" i="4"/>
  <c r="E26" i="4"/>
  <c r="F26" i="4"/>
  <c r="H26" i="4"/>
  <c r="I26" i="4"/>
  <c r="D26" i="4"/>
  <c r="D116" i="4" l="1"/>
  <c r="E116" i="4"/>
  <c r="F116" i="4"/>
  <c r="D72" i="4" l="1"/>
  <c r="D71" i="4" s="1"/>
  <c r="E72" i="4"/>
  <c r="E71" i="4" s="1"/>
  <c r="F72" i="4"/>
  <c r="F71" i="4" s="1"/>
  <c r="D75" i="4"/>
  <c r="E75" i="4"/>
  <c r="F75" i="4"/>
  <c r="D77" i="4"/>
  <c r="E77" i="4"/>
  <c r="F77" i="4"/>
  <c r="D62" i="4"/>
  <c r="D61" i="4" s="1"/>
  <c r="E62" i="4"/>
  <c r="E61" i="4" s="1"/>
  <c r="F62" i="4"/>
  <c r="F61" i="4" s="1"/>
  <c r="D57" i="4"/>
  <c r="E57" i="4"/>
  <c r="F57" i="4"/>
  <c r="D74" i="4" l="1"/>
  <c r="D70" i="4" s="1"/>
  <c r="F74" i="4"/>
  <c r="F70" i="4" s="1"/>
  <c r="E74" i="4"/>
  <c r="E70" i="4" s="1"/>
  <c r="D47" i="4"/>
  <c r="D46" i="4" s="1"/>
  <c r="D45" i="4" s="1"/>
  <c r="E47" i="4"/>
  <c r="E46" i="4" s="1"/>
  <c r="E45" i="4" s="1"/>
  <c r="F47" i="4"/>
  <c r="F46" i="4" s="1"/>
  <c r="F45" i="4" s="1"/>
  <c r="D110" i="4"/>
  <c r="D109" i="4" s="1"/>
  <c r="D108" i="4" s="1"/>
  <c r="E110" i="4"/>
  <c r="E109" i="4" s="1"/>
  <c r="E108" i="4" s="1"/>
  <c r="F110" i="4"/>
  <c r="F109" i="4" s="1"/>
  <c r="F108" i="4" s="1"/>
  <c r="D104" i="4"/>
  <c r="D103" i="4" s="1"/>
  <c r="E104" i="4"/>
  <c r="E103" i="4" s="1"/>
  <c r="F104" i="4"/>
  <c r="F103" i="4" s="1"/>
  <c r="D81" i="4"/>
  <c r="D80" i="4" s="1"/>
  <c r="E81" i="4"/>
  <c r="E80" i="4" s="1"/>
  <c r="F81" i="4"/>
  <c r="F80" i="4" s="1"/>
  <c r="D84" i="4"/>
  <c r="D83" i="4" s="1"/>
  <c r="D59" i="4"/>
  <c r="E59" i="4"/>
  <c r="F59" i="4"/>
  <c r="D55" i="4"/>
  <c r="E55" i="4"/>
  <c r="F55" i="4"/>
  <c r="D43" i="4"/>
  <c r="E43" i="4"/>
  <c r="F43" i="4"/>
  <c r="D41" i="4"/>
  <c r="E41" i="4"/>
  <c r="F41" i="4"/>
  <c r="D38" i="4"/>
  <c r="E38" i="4"/>
  <c r="F38" i="4"/>
  <c r="D25" i="4"/>
  <c r="D24" i="4" s="1"/>
  <c r="E25" i="4"/>
  <c r="E24" i="4" s="1"/>
  <c r="F25" i="4"/>
  <c r="F24" i="4" s="1"/>
  <c r="D15" i="4"/>
  <c r="E15" i="4"/>
  <c r="F15" i="4"/>
  <c r="D79" i="4" l="1"/>
  <c r="F79" i="4"/>
  <c r="E79" i="4"/>
  <c r="F40" i="4"/>
  <c r="F37" i="4" s="1"/>
  <c r="E40" i="4"/>
  <c r="E37" i="4" s="1"/>
  <c r="D40" i="4"/>
  <c r="D37" i="4" s="1"/>
  <c r="E54" i="4"/>
  <c r="E53" i="4" s="1"/>
  <c r="D54" i="4"/>
  <c r="D53" i="4" s="1"/>
  <c r="F54" i="4"/>
  <c r="F53" i="4" s="1"/>
  <c r="I15" i="4"/>
  <c r="I25" i="4"/>
  <c r="I24" i="4" s="1"/>
  <c r="I38" i="4"/>
  <c r="I41" i="4"/>
  <c r="I43" i="4"/>
  <c r="I47" i="4"/>
  <c r="I46" i="4" s="1"/>
  <c r="I45" i="4" s="1"/>
  <c r="I55" i="4"/>
  <c r="I57" i="4"/>
  <c r="I59" i="4"/>
  <c r="I62" i="4"/>
  <c r="I61" i="4" s="1"/>
  <c r="I72" i="4"/>
  <c r="I71" i="4" s="1"/>
  <c r="I75" i="4"/>
  <c r="I77" i="4"/>
  <c r="I81" i="4"/>
  <c r="I80" i="4" s="1"/>
  <c r="I104" i="4"/>
  <c r="I103" i="4" s="1"/>
  <c r="I116" i="4"/>
  <c r="I130" i="4"/>
  <c r="I129" i="4" s="1"/>
  <c r="I133" i="4"/>
  <c r="I135" i="4"/>
  <c r="I137" i="4"/>
  <c r="I143" i="4"/>
  <c r="I142" i="4" s="1"/>
  <c r="H15" i="4"/>
  <c r="H25" i="4"/>
  <c r="H24" i="4" s="1"/>
  <c r="H38" i="4"/>
  <c r="H41" i="4"/>
  <c r="H43" i="4"/>
  <c r="H47" i="4"/>
  <c r="H46" i="4" s="1"/>
  <c r="H45" i="4" s="1"/>
  <c r="H55" i="4"/>
  <c r="H57" i="4"/>
  <c r="H59" i="4"/>
  <c r="H62" i="4"/>
  <c r="H61" i="4" s="1"/>
  <c r="H72" i="4"/>
  <c r="H71" i="4" s="1"/>
  <c r="H75" i="4"/>
  <c r="H77" i="4"/>
  <c r="H81" i="4"/>
  <c r="H80" i="4" s="1"/>
  <c r="H104" i="4"/>
  <c r="H103" i="4" s="1"/>
  <c r="H116" i="4"/>
  <c r="H130" i="4"/>
  <c r="H129" i="4" s="1"/>
  <c r="H133" i="4"/>
  <c r="H135" i="4"/>
  <c r="H137" i="4"/>
  <c r="H143" i="4"/>
  <c r="H142" i="4" s="1"/>
  <c r="H132" i="4" l="1"/>
  <c r="I132" i="4"/>
  <c r="E14" i="4"/>
  <c r="E13" i="4" s="1"/>
  <c r="F14" i="4"/>
  <c r="F13" i="4" s="1"/>
  <c r="H79" i="4"/>
  <c r="I79" i="4"/>
  <c r="D14" i="4"/>
  <c r="D13" i="4" s="1"/>
  <c r="H40" i="4"/>
  <c r="H37" i="4" s="1"/>
  <c r="I74" i="4"/>
  <c r="I70" i="4" s="1"/>
  <c r="H74" i="4"/>
  <c r="H70" i="4" s="1"/>
  <c r="H54" i="4"/>
  <c r="H53" i="4" s="1"/>
  <c r="H110" i="4"/>
  <c r="I110" i="4"/>
  <c r="I40" i="4"/>
  <c r="I37" i="4" s="1"/>
  <c r="I54" i="4"/>
  <c r="I53" i="4" s="1"/>
  <c r="I14" i="4" l="1"/>
  <c r="H14" i="4"/>
  <c r="H109" i="4"/>
  <c r="H108" i="4" s="1"/>
  <c r="I109" i="4"/>
  <c r="I108" i="4" s="1"/>
  <c r="H13" i="4" l="1"/>
  <c r="I13" i="4"/>
  <c r="G59" i="4"/>
  <c r="G62" i="4" l="1"/>
  <c r="G61" i="4" s="1"/>
  <c r="G104" i="4" l="1"/>
  <c r="G103" i="4" s="1"/>
  <c r="G143" i="4" l="1"/>
  <c r="G137" i="4" l="1"/>
  <c r="G135" i="4"/>
  <c r="G25" i="4" l="1"/>
  <c r="G81" i="4" l="1"/>
  <c r="G80" i="4" l="1"/>
  <c r="G57" i="4" l="1"/>
  <c r="G130" i="4" l="1"/>
  <c r="G129" i="4" l="1"/>
  <c r="G24" i="4" l="1"/>
  <c r="G47" i="4" l="1"/>
  <c r="G38" i="4"/>
  <c r="G41" i="4"/>
  <c r="G43" i="4"/>
  <c r="G55" i="4"/>
  <c r="G54" i="4" s="1"/>
  <c r="G53" i="4" s="1"/>
  <c r="G72" i="4"/>
  <c r="G77" i="4"/>
  <c r="G75" i="4"/>
  <c r="G133" i="4"/>
  <c r="G132" i="4" s="1"/>
  <c r="G142" i="4"/>
  <c r="G145" i="4"/>
  <c r="G79" i="4" l="1"/>
  <c r="G46" i="4"/>
  <c r="G71" i="4"/>
  <c r="G15" i="4"/>
  <c r="G116" i="4"/>
  <c r="G110" i="4"/>
  <c r="G74" i="4"/>
  <c r="G40" i="4"/>
  <c r="G109" i="4" l="1"/>
  <c r="G108" i="4" s="1"/>
  <c r="G45" i="4"/>
  <c r="G70" i="4"/>
  <c r="G37" i="4"/>
  <c r="G14" i="4" l="1"/>
  <c r="G13" i="4" s="1"/>
</calcChain>
</file>

<file path=xl/sharedStrings.xml><?xml version="1.0" encoding="utf-8"?>
<sst xmlns="http://schemas.openxmlformats.org/spreadsheetml/2006/main" count="338" uniqueCount="284">
  <si>
    <t>Налог на доходы физических лиц</t>
  </si>
  <si>
    <t>НАЛОГИ  НА  СОВОКУПНЫЙ  ДОХОД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</si>
  <si>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</si>
  <si>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</si>
  <si>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</si>
  <si>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</si>
  <si>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</si>
  <si>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000 2 02 01003 00 0000 151</t>
  </si>
  <si>
    <t>Дотации бюджетам на поддержку мер по обеспечению сбалансированности бюджетов</t>
  </si>
  <si>
    <t>Доходы от продажи земельных участков, государственная собственность на которые не разграничена</t>
  </si>
  <si>
    <t>НАЛОГОВЫЕ И НЕНАЛОГОВЫЕ ДОХОДЫ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</si>
  <si>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</si>
  <si>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соглашениями</t>
  </si>
  <si>
    <t>000 2 02 04014 00 0000 151</t>
  </si>
  <si>
    <t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</si>
  <si>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субсидии</t>
  </si>
  <si>
    <t xml:space="preserve">Доходы от оказания платных услуг (работ) </t>
  </si>
  <si>
    <t>Прочие доходы от оказания платных услуг (работ)</t>
  </si>
  <si>
    <t>Доходы от компенсации затрат государства</t>
  </si>
  <si>
    <t xml:space="preserve">Прочие доходы от компенсации затрат государства </t>
  </si>
  <si>
    <t>Налог  на   доходы   физических   лиц   в   виде фиксированных  авансовых  платежей  с   доходов, 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</si>
  <si>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ШТРАФЫ, САНКЦИИ, ВОЗМЕЩЕНИЕ УЩЕРБА</t>
  </si>
  <si>
    <t>ПРОЧИЕ БЕЗВОЗМЕЗДНЫЕ ПОСТУПЛЕНИЯ</t>
  </si>
  <si>
    <t xml:space="preserve">000 2 19 00000 00 0000 000 </t>
  </si>
  <si>
    <t>ВОЗВРАТ ОСТАТКОВ СУБСИДИЙ,  СУБВЕНЦИЙ  И ИНЫХ МЕЖБЮДЖЕТНЫХ  ТРАНСФЕРТОВ,  ИМЕЮЩИХ ЦЕЛЕВОЕ НАЗНАЧЕНИЕ, ПРОШЛЫХ ЛЕТ</t>
  </si>
  <si>
    <t>Доходы, поступающие в порядке возмещения расходов, понесенных в связи с эксплуатацией имущества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</si>
  <si>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</si>
  <si>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</si>
  <si>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</si>
  <si>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</si>
  <si>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</si>
  <si>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</si>
  <si>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</si>
  <si>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</si>
  <si>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</si>
  <si>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</si>
  <si>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</si>
  <si>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субъектов Российской Федерации и муниципальных образований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</si>
  <si>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</si>
  <si>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</si>
  <si>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</si>
  <si>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</si>
  <si>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</si>
  <si>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000 2 02 04056 00 0000 151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</si>
  <si>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</si>
  <si>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000 1 14 02000 00 0000 000</t>
  </si>
  <si>
    <t>Межбюджетные трансферты, передаваемые бюджетам городских поселений на финансовое обеспечение дорожной деятельности в отношении автомобильных дорог общего пользования местного значения</t>
  </si>
  <si>
    <t>Субвенции бюджетам городских поселений на выполнение передаваемых полномочий субъектов Российской Федерации</t>
  </si>
  <si>
    <t>000 2 02 03024 13 0000 151</t>
  </si>
  <si>
    <t>Прочие субсидии бюджетам городских поселений</t>
  </si>
  <si>
    <t>БЕЗВОЗМЕЗДНЫЕ ПОСТУПЛЕНИЯ ОТ ДРУГИХ БЮДЖЕТОВ БЮДЖЕТНОЙ СИСТЕМЫ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</si>
  <si>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</si>
  <si>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</si>
  <si>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</si>
  <si>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</si>
  <si>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</si>
  <si>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</si>
  <si>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</si>
  <si>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</si>
  <si>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</si>
  <si>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</si>
  <si>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</si>
  <si>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</si>
  <si>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Прочие межбюджетные трансферты, передаваемые бюджетам городских поселений</t>
  </si>
  <si>
    <t>Прочие безвозмездные поступления в бюджеты городских поселений</t>
  </si>
  <si>
    <t>000 2 02 01003 13 0000 151</t>
  </si>
  <si>
    <t>Дотации бюджетам городских поселений на поддержку мер по обеспечению сбалансированности бюджетов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</si>
  <si>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</si>
  <si>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</si>
  <si>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000 2 02 04056 13 0000 151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</si>
  <si>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</si>
  <si>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</si>
  <si>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</si>
  <si>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</si>
  <si>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</si>
  <si>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</si>
  <si>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</si>
  <si>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</si>
  <si>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</si>
  <si>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</si>
  <si>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</si>
  <si>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</si>
  <si>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НАЛОГИ НА ПРИБЫЛЬ, ДОХОДЫ</t>
  </si>
  <si>
    <t>000 2 02 04014 13 0000 151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</si>
  <si>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</si>
  <si>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бюджетной системы Российской Федерации</t>
  </si>
  <si>
    <t>1 11 05030 00 0000 120</t>
  </si>
  <si>
    <t>1 11 07000 00 0000 120</t>
  </si>
  <si>
    <t>1 11 07010 00 0000 120</t>
  </si>
  <si>
    <t>1 11 07015 13 0000 120</t>
  </si>
  <si>
    <t>1 17 00000 00 0000 000</t>
  </si>
  <si>
    <t>1 17 05000 00 0000 180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</si>
  <si>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</si>
  <si>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</si>
  <si>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Классификация доходов бюджетов</t>
  </si>
  <si>
    <t>Наименование главного администратора доходов бюджета</t>
  </si>
  <si>
    <t xml:space="preserve">Прогноз доходов бюджета </t>
  </si>
  <si>
    <t>182 1 01 02010 01 0000 110</t>
  </si>
  <si>
    <t>182 1 01 02020 01 0000 110</t>
  </si>
  <si>
    <t>182 1 01 02030 01 0000 110</t>
  </si>
  <si>
    <t>Федеральная налоговая служба</t>
  </si>
  <si>
    <t>Управление финансов муниципального района "Печора"</t>
  </si>
  <si>
    <t>Администрация муниципального района "Печора"</t>
  </si>
  <si>
    <t>963 1 14 06013 13 0000 430</t>
  </si>
  <si>
    <t>Комитет по управлению муниципальной собственностью муниципального района "Печора"</t>
  </si>
  <si>
    <t>963 1 11 05075 13 0000 120</t>
  </si>
  <si>
    <t>963 1 11 05013 13 0000 120</t>
  </si>
  <si>
    <t>182 1 06 06043 13 0000 110</t>
  </si>
  <si>
    <t>182 1 06 06033 13 0000 110</t>
  </si>
  <si>
    <t>182 1 06 01030 13 0000 110</t>
  </si>
  <si>
    <t>920 1 17 05050 13 0000 180</t>
  </si>
  <si>
    <t>963 1 11 05035 13 0000 120</t>
  </si>
  <si>
    <t>920 1 13 02995 13 0000 130</t>
  </si>
  <si>
    <t>Федеральная служба по ветеринарному и фитосанитарному надзору</t>
  </si>
  <si>
    <t>Управление культуры и туризма муниципального района "Печора"</t>
  </si>
  <si>
    <t>Реестр источников доходов</t>
  </si>
  <si>
    <t>бюджета муниципального образования городского поселения "Печора"</t>
  </si>
  <si>
    <t>код</t>
  </si>
  <si>
    <t>наименование</t>
  </si>
  <si>
    <t>Единица измерения: тыс. руб.</t>
  </si>
  <si>
    <r>
      <t xml:space="preserve">Наименование финансового органа </t>
    </r>
    <r>
      <rPr>
        <u/>
        <sz val="12"/>
        <rFont val="Times New Roman"/>
        <family val="1"/>
      </rPr>
      <t>Управление финансов муниципального района "Печора"</t>
    </r>
  </si>
  <si>
    <t>Руководитель</t>
  </si>
  <si>
    <r>
      <t xml:space="preserve">(уполномоченное лицо) </t>
    </r>
    <r>
      <rPr>
        <u/>
        <sz val="12"/>
        <rFont val="Times New Roman"/>
        <family val="1"/>
        <charset val="204"/>
      </rPr>
      <t>начальник УФ МР "Печора</t>
    </r>
    <r>
      <rPr>
        <sz val="12"/>
        <rFont val="Times New Roman"/>
        <family val="1"/>
      </rPr>
      <t xml:space="preserve">    __________________           </t>
    </r>
    <r>
      <rPr>
        <u/>
        <sz val="12"/>
        <rFont val="Times New Roman"/>
        <family val="1"/>
        <charset val="204"/>
      </rPr>
      <t>И.А. Угловская</t>
    </r>
  </si>
  <si>
    <t xml:space="preserve">                                                      (должность)                          (подпись)             (расшифровка подписи)  </t>
  </si>
  <si>
    <r>
      <t xml:space="preserve">Наименование публично-правового образования </t>
    </r>
    <r>
      <rPr>
        <u/>
        <sz val="12"/>
        <rFont val="Times New Roman"/>
        <family val="1"/>
      </rPr>
      <t>Муниципальное образование городское поселение "Печора"</t>
    </r>
  </si>
  <si>
    <t>Доходы 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</si>
  <si>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182 1 01 02040 01 0000 110</t>
  </si>
  <si>
    <t>182 1 05 03010 01 0000 110</t>
  </si>
  <si>
    <t>920 1 08 07175 01 0000 110</t>
  </si>
  <si>
    <t>ДОХОДЫ ОТ ОКАЗАНИЯ ПЛАТНЫХ УСЛУГ И КОМПЕНСАЦИИ ЗАТРАТ ГОСУДАРСТВА</t>
  </si>
  <si>
    <t>Прочие доходы от компенсации затрат бюджетов городских поселений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</si>
  <si>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</si>
  <si>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</si>
  <si>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</si>
  <si>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920 1 11 09045 13 0000 120</t>
  </si>
  <si>
    <t>Субсидии бюджетам на реализацию программ формирования современной городской среды</t>
  </si>
  <si>
    <t>Субсидии бюджетам городских поселений на реализацию программ формирования современной городской среды</t>
  </si>
  <si>
    <t>920 2 02 25555 13 0000 150</t>
  </si>
  <si>
    <t>2 02 29999 13 0000 150</t>
  </si>
  <si>
    <t>920 2 02 29999 13 0000 150</t>
  </si>
  <si>
    <t>956 2 02 29999 13 0000 150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</si>
  <si>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</si>
  <si>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поселений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</si>
  <si>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</si>
  <si>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>920 2 04 05020 13 0000 150</t>
  </si>
  <si>
    <t>2 07 00000 00 0000 000</t>
  </si>
  <si>
    <t>2 07 05000 13 0000 150</t>
  </si>
  <si>
    <t>2 02 29900 00 0000 150</t>
  </si>
  <si>
    <t>Субсидии из местных бюджетов</t>
  </si>
  <si>
    <t>Субсидии бюджетам городских поселений из местных бюджетов</t>
  </si>
  <si>
    <t>920 2 02 29900 13 0000 150</t>
  </si>
  <si>
    <t>081 1 16 10123 01 0000140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</si>
  <si>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</si>
  <si>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182 116 10123 01 0000 140</t>
  </si>
  <si>
    <t>920 1 16 10123 01 0000 140</t>
  </si>
  <si>
    <t>920 116 07010 13 0000 140</t>
  </si>
  <si>
    <t>920 2 02 16001 13 0000 150</t>
  </si>
  <si>
    <t>920 2 07 05020 13 0000 150</t>
  </si>
  <si>
    <t>920 2 02 49999 13 0000 150</t>
  </si>
  <si>
    <t>992 2 02 16001 13 0000 150</t>
  </si>
  <si>
    <t>182 1 01 02080 01 0000 110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</si>
  <si>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поселений
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</si>
  <si>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</si>
  <si>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</si>
  <si>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</si>
  <si>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</si>
  <si>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963 1 11 09045 13 0000 120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</si>
  <si>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</si>
  <si>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963 1 14 06313 13 0000 430</t>
  </si>
  <si>
    <t>920 1 17 15030 13 0000 150</t>
  </si>
  <si>
    <t>Инициативные платежи, зачисляемые в бюджеты городских поселений</t>
  </si>
  <si>
    <t>1 17 15000 00 0000 150</t>
  </si>
  <si>
    <t xml:space="preserve">Инициативные платежи </t>
  </si>
  <si>
    <t>2 19 00000 13 0000 150</t>
  </si>
  <si>
    <t>Возврат 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</si>
  <si>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</si>
  <si>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</si>
  <si>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поселений</t>
  </si>
  <si>
    <t>ЗАДОЛЖЕННОСТЬ И ПЕРЕРАСЧЕТЫ ПО ОТМЕНЕННЫМ НАЛОГАМ, СБОРАМ И ИНЫМ ОБЯЗАТЕЛЬНЫМ ПЛАТЕЖАМ</t>
  </si>
  <si>
    <t>182 1 09 04053 13 0000 110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</si>
  <si>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</si>
  <si>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>920 2 19 60010 13 0000 150</t>
  </si>
  <si>
    <t>Дотации бюджетам городских поселений на выравнивание бюджетной обеспеченности из бюджетов муниципальных районов</t>
  </si>
  <si>
    <t>963 1 14 02053 13 0000 410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</si>
  <si>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</si>
  <si>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Инициативные платежи</t>
  </si>
  <si>
    <t>920 2 02 25467 13 0000 150</t>
  </si>
  <si>
    <t>2 02 25467 00 0000 150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</si>
  <si>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</si>
  <si>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</si>
  <si>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на 2024 год и плановый период 2025 и 2026 годов</t>
  </si>
  <si>
    <t xml:space="preserve">«____»_______________2023 г. </t>
  </si>
  <si>
    <t>182 1 03 02231 01 0000 110</t>
  </si>
  <si>
    <t>182 1 03 02241 01 0000 110</t>
  </si>
  <si>
    <t>182 1 03 02251 01 0000 110</t>
  </si>
  <si>
    <t>182 1 03 02261 01 0000 110</t>
  </si>
  <si>
    <t>920 1 11 09080 13 0000 120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</si>
  <si>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</si>
  <si>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</si>
  <si>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</si>
  <si>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</si>
  <si>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182 1 01 02140 01 0000 110
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</si>
  <si>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</si>
  <si>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920 2 02 25597 13 0000 150</t>
  </si>
  <si>
    <t>Субсидии бюджетам городских поселений на реконструкцию и капитальный ремонт региональных и муниципальных музеев</t>
  </si>
  <si>
    <t>Субсидии бюджетам на реконструкцию и капитальный ремонт региональных и муниципальных музеев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</si>
  <si>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</si>
  <si>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</si>
  <si>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920 1 13 02065 13 0000 130</t>
  </si>
  <si>
    <t xml:space="preserve"> 1 13 01000 00 0000 130</t>
  </si>
  <si>
    <t xml:space="preserve"> 1 13 01990 00 0000 130</t>
  </si>
  <si>
    <t>Доходы от продажи земельных участков, государственная собственность на которые не разграничена (за исключением земельных участков бюджетных и автономных учреждений)</t>
  </si>
  <si>
    <t>963 1 14 06025 13 0000 430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</si>
  <si>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</si>
  <si>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920 1 16 07090 13 0000 140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</si>
  <si>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</si>
  <si>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ВСЕГО ДОХОДЫ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</si>
  <si>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</si>
  <si>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</si>
  <si>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</si>
  <si>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Прогноз доходов бюджета на 2023 г. (текущий финансовый год)</t>
  </si>
  <si>
    <t>Кассовые поступления в текущем финансовом году (по состоянию на "01" октября 2023 г.)</t>
  </si>
  <si>
    <t>Оценка исполнения 2023 г. (текущий финансовый год)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</si>
  <si>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</si>
  <si>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</si>
  <si>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</si>
  <si>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</si>
  <si>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</si>
  <si>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Прочие межбюджетные трансферты, передаваемые бюджетам
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</si>
  <si>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</si>
  <si>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</si>
  <si>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</si>
  <si>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</si>
  <si>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</si>
  <si>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</si>
  <si>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</si>
  <si>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</si>
  <si>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</si>
  <si>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 xml:space="preserve">000 1 05 00000 00 0000 000 </t>
  </si>
  <si>
    <t>000 1 05 03000 01 0000 110</t>
  </si>
  <si>
    <t>000 1 06 00000 00 0000 000</t>
  </si>
  <si>
    <t>000 1 06 01000 00 0000 110</t>
  </si>
  <si>
    <t>000 1 06 06000 00 0000 110</t>
  </si>
  <si>
    <t>000 1 06 06030 00 0000 110</t>
  </si>
  <si>
    <t>000 1 06 06040 00 0000 110</t>
  </si>
  <si>
    <t>000 1 08 00000 00 0000 000</t>
  </si>
  <si>
    <t>000 1 08 07000 01 0000 110</t>
  </si>
  <si>
    <t>000 1 08 07170 01 0000 110</t>
  </si>
  <si>
    <t xml:space="preserve"> 000 1 09 00000 00 00000 00</t>
  </si>
  <si>
    <t>000 1 09 04000 00 0000 110</t>
  </si>
  <si>
    <t xml:space="preserve"> 000 1 09 04050 00 0000 110</t>
  </si>
  <si>
    <t>000 1 11 00000 00 0000 000</t>
  </si>
  <si>
    <t>000 1 11 05000 00 0000 120</t>
  </si>
  <si>
    <t>000 1 11 05010 00 0000 120</t>
  </si>
  <si>
    <t>000 1 11 05070 00 0000 120</t>
  </si>
  <si>
    <t>000 1 11 09000 00 0000 120</t>
  </si>
  <si>
    <t>000 1 11 09040 00 0000 120</t>
  </si>
  <si>
    <t>000 1 11 09080 00 0000 120</t>
  </si>
  <si>
    <t>000 1 13 00000 00 0000 000</t>
  </si>
  <si>
    <t>000 1 13 02000 00 0000 130</t>
  </si>
  <si>
    <t xml:space="preserve"> 000 1 13 02060 00 0000 130</t>
  </si>
  <si>
    <t>000 1 13 02990 00 0000 130</t>
  </si>
  <si>
    <t>000 1 14 00000 00 0000 000</t>
  </si>
  <si>
    <t>000 1 14 06000 00 0000 430</t>
  </si>
  <si>
    <t>000 1 14 06010 00 0000 430</t>
  </si>
  <si>
    <t>000 114 06020 00 0000 430</t>
  </si>
  <si>
    <t>000 1 14 06300 00 0000 430</t>
  </si>
  <si>
    <t>000 1 14 06310 00 0000 430</t>
  </si>
  <si>
    <t>000 1 16 00000 00 0000 000</t>
  </si>
  <si>
    <t xml:space="preserve">000 1 16 07000 00 0000 140
</t>
  </si>
  <si>
    <t xml:space="preserve">000 1 16 07010 00 0000 140
</t>
  </si>
  <si>
    <t>000 1 16 07090 00 0000 140</t>
  </si>
  <si>
    <t>000 2 00 00000 00 0000 000</t>
  </si>
  <si>
    <t>000 2 02 00000 00 0000 000</t>
  </si>
  <si>
    <t>000 2 02 10000 00 0000 150</t>
  </si>
  <si>
    <t>000 2 02 16001 00 0000 150</t>
  </si>
  <si>
    <t>000 2 02 20000 00 0000 150</t>
  </si>
  <si>
    <t>000 2 02 25555 00 0000 150</t>
  </si>
  <si>
    <t>000 2 02 25597 00 0000 150</t>
  </si>
  <si>
    <t>000 2 02 29999 00 0000 150</t>
  </si>
  <si>
    <t xml:space="preserve"> 000 2 02 40000 00 0000 150</t>
  </si>
  <si>
    <t xml:space="preserve">000 2 02 49999 00 0000 150
</t>
  </si>
  <si>
    <t>000 2 04 00000 00 0000 000</t>
  </si>
  <si>
    <t>000 2 04 05000 13 0000 150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</si>
</sst>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#,##0.0"/>
    <numFmt numFmtId="166" formatCode="#,##0.000"/>
  </numFmts>
  <fonts count="17" x14ac:knownFonts="1">
    <font>
      <sz val="10"/>
      <name val="Arial"/>
    </font>
    <font>
      <sz val="10"/>
      <name val="Tahoma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</font>
    <font>
      <sz val="10"/>
      <color rgb="FF000000"/>
      <name val="Arial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  <fill>
      <patternFill patternType="solid">
        <fgColor rgb="FFDCE6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9" fontId="9" fillId="4" borderId="6">
      <alignment horizontal="center" vertical="top" shrinkToFit="1"/>
    </xf>
    <xf numFmtId="49" fontId="10" fillId="0" borderId="6">
      <alignment horizontal="center" vertical="top" shrinkToFit="1"/>
    </xf>
    <xf numFmtId="49" fontId="10" fillId="0" borderId="6">
      <alignment horizontal="center" vertical="top" shrinkToFit="1"/>
    </xf>
    <xf numFmtId="49" fontId="9" fillId="5" borderId="7">
      <alignment horizontal="center" vertical="top" shrinkToFit="1"/>
    </xf>
    <xf numFmtId="0" fontId="9" fillId="5" borderId="7">
      <alignment horizontal="left" vertical="top" wrapText="1"/>
    </xf>
  </cellStyleXfs>
  <cellXfs count="14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6" fontId="3" fillId="0" borderId="0" xfId="0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Fill="1" applyBorder="1"/>
    <xf numFmtId="0" fontId="3" fillId="3" borderId="0" xfId="0" applyFont="1" applyFill="1" applyBorder="1"/>
    <xf numFmtId="49" fontId="12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vertical="top" wrapText="1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vertical="top" wrapText="1"/>
    </xf>
    <xf numFmtId="0" fontId="12" fillId="0" borderId="1" xfId="2" applyFont="1" applyFill="1" applyBorder="1" applyAlignment="1">
      <alignment horizontal="left" vertical="top" wrapText="1"/>
    </xf>
    <xf numFmtId="0" fontId="11" fillId="0" borderId="1" xfId="2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1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left" vertical="center" wrapText="1"/>
    </xf>
    <xf numFmtId="165" fontId="11" fillId="2" borderId="1" xfId="1" applyNumberFormat="1" applyFont="1" applyFill="1" applyBorder="1" applyAlignment="1">
      <alignment vertical="top" wrapText="1"/>
    </xf>
    <xf numFmtId="165" fontId="12" fillId="2" borderId="1" xfId="0" applyNumberFormat="1" applyFont="1" applyFill="1" applyBorder="1" applyAlignment="1">
      <alignment horizontal="left" vertical="top" wrapText="1"/>
    </xf>
    <xf numFmtId="49" fontId="12" fillId="2" borderId="1" xfId="1" applyNumberFormat="1" applyFont="1" applyFill="1" applyBorder="1" applyAlignment="1">
      <alignment horizontal="left" vertical="top" wrapText="1"/>
    </xf>
    <xf numFmtId="49" fontId="12" fillId="3" borderId="1" xfId="1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top" wrapText="1"/>
    </xf>
    <xf numFmtId="49" fontId="11" fillId="3" borderId="1" xfId="1" applyNumberFormat="1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right" vertical="top"/>
    </xf>
    <xf numFmtId="165" fontId="12" fillId="0" borderId="1" xfId="0" applyNumberFormat="1" applyFont="1" applyFill="1" applyBorder="1" applyAlignment="1">
      <alignment horizontal="right" vertical="top"/>
    </xf>
    <xf numFmtId="165" fontId="12" fillId="0" borderId="1" xfId="1" applyNumberFormat="1" applyFont="1" applyFill="1" applyBorder="1" applyAlignment="1">
      <alignment horizontal="right" vertical="top" wrapText="1"/>
    </xf>
    <xf numFmtId="165" fontId="11" fillId="0" borderId="1" xfId="1" applyNumberFormat="1" applyFont="1" applyFill="1" applyBorder="1" applyAlignment="1">
      <alignment horizontal="right" vertical="top" wrapText="1"/>
    </xf>
    <xf numFmtId="165" fontId="12" fillId="0" borderId="1" xfId="2" applyNumberFormat="1" applyFont="1" applyFill="1" applyBorder="1" applyAlignment="1">
      <alignment horizontal="right" vertical="top" wrapText="1"/>
    </xf>
    <xf numFmtId="165" fontId="11" fillId="0" borderId="1" xfId="2" applyNumberFormat="1" applyFont="1" applyFill="1" applyBorder="1" applyAlignment="1">
      <alignment horizontal="right" vertical="top" wrapText="1"/>
    </xf>
    <xf numFmtId="165" fontId="12" fillId="0" borderId="1" xfId="0" applyNumberFormat="1" applyFont="1" applyFill="1" applyBorder="1" applyAlignment="1">
      <alignment horizontal="right" vertical="top" wrapText="1"/>
    </xf>
    <xf numFmtId="165" fontId="12" fillId="3" borderId="1" xfId="0" applyNumberFormat="1" applyFont="1" applyFill="1" applyBorder="1" applyAlignment="1">
      <alignment horizontal="right" vertical="top" wrapText="1"/>
    </xf>
    <xf numFmtId="165" fontId="13" fillId="0" borderId="1" xfId="0" applyNumberFormat="1" applyFont="1" applyFill="1" applyBorder="1" applyAlignment="1">
      <alignment horizontal="right" vertical="top" wrapText="1"/>
    </xf>
    <xf numFmtId="165" fontId="14" fillId="0" borderId="1" xfId="0" applyNumberFormat="1" applyFont="1" applyFill="1" applyBorder="1" applyAlignment="1">
      <alignment horizontal="right" vertical="top"/>
    </xf>
    <xf numFmtId="165" fontId="13" fillId="0" borderId="1" xfId="0" applyNumberFormat="1" applyFont="1" applyFill="1" applyBorder="1" applyAlignment="1">
      <alignment horizontal="right" vertical="top"/>
    </xf>
    <xf numFmtId="165" fontId="11" fillId="2" borderId="1" xfId="1" applyNumberFormat="1" applyFont="1" applyFill="1" applyBorder="1" applyAlignment="1">
      <alignment horizontal="right" vertical="top" wrapText="1"/>
    </xf>
    <xf numFmtId="165" fontId="11" fillId="2" borderId="1" xfId="0" applyNumberFormat="1" applyFont="1" applyFill="1" applyBorder="1" applyAlignment="1">
      <alignment horizontal="right" vertical="top"/>
    </xf>
    <xf numFmtId="165" fontId="12" fillId="2" borderId="1" xfId="0" applyNumberFormat="1" applyFont="1" applyFill="1" applyBorder="1" applyAlignment="1">
      <alignment horizontal="right" vertical="top" wrapText="1"/>
    </xf>
    <xf numFmtId="165" fontId="12" fillId="2" borderId="1" xfId="0" applyNumberFormat="1" applyFont="1" applyFill="1" applyBorder="1" applyAlignment="1">
      <alignment horizontal="right" vertical="top"/>
    </xf>
    <xf numFmtId="165" fontId="11" fillId="3" borderId="1" xfId="1" applyNumberFormat="1" applyFont="1" applyFill="1" applyBorder="1" applyAlignment="1">
      <alignment horizontal="right" vertical="top" wrapText="1"/>
    </xf>
    <xf numFmtId="165" fontId="12" fillId="2" borderId="1" xfId="1" applyNumberFormat="1" applyFont="1" applyFill="1" applyBorder="1" applyAlignment="1">
      <alignment horizontal="right" vertical="top" wrapText="1"/>
    </xf>
    <xf numFmtId="165" fontId="12" fillId="3" borderId="1" xfId="1" applyNumberFormat="1" applyFont="1" applyFill="1" applyBorder="1" applyAlignment="1">
      <alignment horizontal="right" vertical="top" wrapText="1"/>
    </xf>
    <xf numFmtId="165" fontId="12" fillId="3" borderId="1" xfId="0" applyNumberFormat="1" applyFont="1" applyFill="1" applyBorder="1" applyAlignment="1">
      <alignment horizontal="right" vertical="top"/>
    </xf>
    <xf numFmtId="165" fontId="11" fillId="0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5" fontId="11" fillId="2" borderId="1" xfId="1" applyNumberFormat="1" applyFont="1" applyFill="1" applyBorder="1" applyAlignment="1">
      <alignment horizontal="center" vertical="top" wrapText="1"/>
    </xf>
    <xf numFmtId="49" fontId="11" fillId="3" borderId="1" xfId="1" applyNumberFormat="1" applyFont="1" applyFill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49" fontId="12" fillId="3" borderId="1" xfId="1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12" fillId="0" borderId="1" xfId="2" applyFont="1" applyFill="1" applyBorder="1" applyAlignment="1">
      <alignment vertical="top" wrapText="1"/>
    </xf>
    <xf numFmtId="0" fontId="11" fillId="0" borderId="1" xfId="2" applyNumberFormat="1" applyFont="1" applyFill="1" applyBorder="1" applyAlignment="1">
      <alignment vertical="top" wrapText="1"/>
    </xf>
    <xf numFmtId="49" fontId="12" fillId="0" borderId="1" xfId="1" applyNumberFormat="1" applyFont="1" applyFill="1" applyBorder="1" applyAlignment="1">
      <alignment vertical="top" wrapText="1"/>
    </xf>
    <xf numFmtId="165" fontId="13" fillId="0" borderId="1" xfId="0" applyNumberFormat="1" applyFont="1" applyFill="1" applyBorder="1" applyAlignment="1">
      <alignment vertical="top" wrapText="1"/>
    </xf>
    <xf numFmtId="165" fontId="12" fillId="0" borderId="1" xfId="0" applyNumberFormat="1" applyFont="1" applyFill="1" applyBorder="1" applyAlignment="1">
      <alignment vertical="top" wrapText="1"/>
    </xf>
    <xf numFmtId="165" fontId="12" fillId="2" borderId="1" xfId="0" applyNumberFormat="1" applyFont="1" applyFill="1" applyBorder="1" applyAlignment="1">
      <alignment vertical="top" wrapText="1"/>
    </xf>
    <xf numFmtId="49" fontId="11" fillId="3" borderId="1" xfId="1" applyNumberFormat="1" applyFont="1" applyFill="1" applyBorder="1" applyAlignment="1">
      <alignment vertical="top" wrapText="1"/>
    </xf>
    <xf numFmtId="49" fontId="12" fillId="2" borderId="1" xfId="1" applyNumberFormat="1" applyFont="1" applyFill="1" applyBorder="1" applyAlignment="1">
      <alignment vertical="top" wrapText="1"/>
    </xf>
    <xf numFmtId="49" fontId="12" fillId="3" borderId="1" xfId="1" applyNumberFormat="1" applyFont="1" applyFill="1" applyBorder="1" applyAlignment="1">
      <alignment vertical="top" wrapText="1"/>
    </xf>
    <xf numFmtId="49" fontId="11" fillId="0" borderId="1" xfId="1" applyNumberFormat="1" applyFont="1" applyFill="1" applyBorder="1" applyAlignment="1">
      <alignment vertical="top" wrapText="1"/>
    </xf>
    <xf numFmtId="164" fontId="11" fillId="0" borderId="1" xfId="1" applyNumberFormat="1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>
      <alignment horizontal="center" vertical="top"/>
    </xf>
    <xf numFmtId="49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49" fontId="12" fillId="0" borderId="1" xfId="2" applyNumberFormat="1" applyFont="1" applyFill="1" applyBorder="1" applyAlignment="1">
      <alignment horizontal="center" vertical="top" wrapText="1"/>
    </xf>
    <xf numFmtId="165" fontId="11" fillId="0" borderId="1" xfId="2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4" fillId="0" borderId="1" xfId="1" applyNumberFormat="1" applyFont="1" applyFill="1" applyBorder="1" applyAlignment="1">
      <alignment horizontal="center" vertical="top" wrapText="1"/>
    </xf>
    <xf numFmtId="165" fontId="13" fillId="0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Fill="1" applyBorder="1" applyAlignment="1">
      <alignment horizontal="center" vertical="top" wrapText="1"/>
    </xf>
    <xf numFmtId="165" fontId="12" fillId="2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vertical="top" wrapText="1"/>
    </xf>
    <xf numFmtId="165" fontId="11" fillId="2" borderId="1" xfId="1" applyNumberFormat="1" applyFont="1" applyFill="1" applyBorder="1" applyAlignment="1">
      <alignment horizontal="left" vertical="top" wrapText="1"/>
    </xf>
    <xf numFmtId="49" fontId="13" fillId="0" borderId="1" xfId="1" applyNumberFormat="1" applyFont="1" applyFill="1" applyBorder="1" applyAlignment="1">
      <alignment horizontal="center" vertical="top"/>
    </xf>
    <xf numFmtId="0" fontId="13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vertical="top" wrapText="1"/>
    </xf>
    <xf numFmtId="1" fontId="13" fillId="0" borderId="2" xfId="1" applyNumberFormat="1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left" vertical="top" wrapText="1"/>
    </xf>
    <xf numFmtId="1" fontId="13" fillId="0" borderId="5" xfId="1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165" fontId="15" fillId="0" borderId="5" xfId="0" applyNumberFormat="1" applyFont="1" applyBorder="1" applyAlignment="1">
      <alignment horizontal="right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165" fontId="13" fillId="0" borderId="1" xfId="1" applyNumberFormat="1" applyFont="1" applyFill="1" applyBorder="1" applyAlignment="1">
      <alignment horizontal="right" vertical="top" wrapText="1"/>
    </xf>
    <xf numFmtId="49" fontId="13" fillId="0" borderId="1" xfId="2" applyNumberFormat="1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left" vertical="top" wrapText="1"/>
    </xf>
    <xf numFmtId="0" fontId="13" fillId="0" borderId="1" xfId="2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165" fontId="13" fillId="0" borderId="1" xfId="2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vertical="top"/>
    </xf>
    <xf numFmtId="49" fontId="13" fillId="0" borderId="1" xfId="1" applyNumberFormat="1" applyFont="1" applyFill="1" applyBorder="1" applyAlignment="1">
      <alignment horizontal="left" vertical="top" wrapText="1"/>
    </xf>
    <xf numFmtId="49" fontId="13" fillId="0" borderId="1" xfId="1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6" fillId="0" borderId="0" xfId="0" applyFont="1" applyFill="1" applyBorder="1"/>
    <xf numFmtId="0" fontId="14" fillId="0" borderId="1" xfId="0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" fontId="3" fillId="0" borderId="3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8">
    <cellStyle name="ex66" xfId="6"/>
    <cellStyle name="ex67" xfId="7"/>
    <cellStyle name="ex71" xfId="3"/>
    <cellStyle name="ex76" xfId="4"/>
    <cellStyle name="ex81" xfId="5"/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tabSelected="1" view="pageBreakPreview" zoomScaleSheetLayoutView="100" workbookViewId="0">
      <selection activeCell="C149" sqref="C149"/>
    </sheetView>
  </sheetViews>
  <sheetFormatPr defaultColWidth="9" defaultRowHeight="15.75" x14ac:dyDescent="0.25"/>
  <cols>
    <col min="1" max="1" width="32.140625" style="6" customWidth="1"/>
    <col min="2" max="2" width="112" style="6" customWidth="1"/>
    <col min="3" max="3" width="38.140625" style="6" customWidth="1"/>
    <col min="4" max="4" width="16.42578125" style="6" customWidth="1"/>
    <col min="5" max="5" width="17.28515625" style="6" customWidth="1"/>
    <col min="6" max="6" width="16.42578125" style="6" customWidth="1"/>
    <col min="7" max="7" width="16.42578125" style="14" customWidth="1"/>
    <col min="8" max="9" width="16.42578125" style="6" customWidth="1"/>
    <col min="10" max="16384" width="9" style="6"/>
  </cols>
  <sheetData>
    <row r="1" spans="1:9" s="1" customFormat="1" x14ac:dyDescent="0.2">
      <c r="B1" s="2"/>
      <c r="C1" s="2"/>
      <c r="D1" s="2"/>
      <c r="E1" s="2"/>
      <c r="F1" s="2"/>
      <c r="G1" s="3"/>
    </row>
    <row r="2" spans="1:9" s="1" customFormat="1" x14ac:dyDescent="0.2">
      <c r="A2" s="141" t="s">
        <v>115</v>
      </c>
      <c r="B2" s="141"/>
      <c r="C2" s="141"/>
      <c r="D2" s="141"/>
      <c r="E2" s="141"/>
      <c r="F2" s="141"/>
      <c r="G2" s="141"/>
      <c r="H2" s="141"/>
      <c r="I2" s="141"/>
    </row>
    <row r="3" spans="1:9" s="1" customFormat="1" x14ac:dyDescent="0.2">
      <c r="A3" s="141" t="s">
        <v>116</v>
      </c>
      <c r="B3" s="141"/>
      <c r="C3" s="141"/>
      <c r="D3" s="141"/>
      <c r="E3" s="141"/>
      <c r="F3" s="141"/>
      <c r="G3" s="141"/>
      <c r="H3" s="141"/>
      <c r="I3" s="141"/>
    </row>
    <row r="4" spans="1:9" s="1" customFormat="1" x14ac:dyDescent="0.2">
      <c r="A4" s="141" t="s">
        <v>190</v>
      </c>
      <c r="B4" s="141"/>
      <c r="C4" s="141"/>
      <c r="D4" s="141"/>
      <c r="E4" s="141"/>
      <c r="F4" s="141"/>
      <c r="G4" s="141"/>
      <c r="H4" s="141"/>
      <c r="I4" s="141"/>
    </row>
    <row r="5" spans="1:9" s="1" customFormat="1" x14ac:dyDescent="0.2">
      <c r="A5" s="141"/>
      <c r="B5" s="141"/>
      <c r="C5" s="141"/>
      <c r="D5" s="141"/>
      <c r="E5" s="141"/>
      <c r="F5" s="141"/>
      <c r="G5" s="141"/>
      <c r="H5" s="141"/>
      <c r="I5" s="141"/>
    </row>
    <row r="6" spans="1:9" s="1" customForma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1" customFormat="1" x14ac:dyDescent="0.2">
      <c r="A7" s="16" t="s">
        <v>120</v>
      </c>
      <c r="B7" s="15"/>
      <c r="C7" s="15"/>
      <c r="D7" s="15"/>
      <c r="E7" s="15"/>
      <c r="F7" s="15"/>
      <c r="G7" s="15"/>
      <c r="H7" s="15"/>
      <c r="I7" s="15"/>
    </row>
    <row r="8" spans="1:9" s="1" customFormat="1" x14ac:dyDescent="0.2">
      <c r="A8" s="16" t="s">
        <v>124</v>
      </c>
      <c r="B8" s="15"/>
      <c r="C8" s="15"/>
      <c r="D8" s="15"/>
      <c r="E8" s="15"/>
      <c r="F8" s="15"/>
      <c r="G8" s="15"/>
      <c r="H8" s="15"/>
      <c r="I8" s="15"/>
    </row>
    <row r="9" spans="1:9" s="1" customFormat="1" x14ac:dyDescent="0.2">
      <c r="A9" s="16" t="s">
        <v>119</v>
      </c>
      <c r="B9" s="4"/>
      <c r="C9" s="4"/>
      <c r="D9" s="4"/>
      <c r="E9" s="4"/>
      <c r="F9" s="4"/>
      <c r="G9" s="5"/>
      <c r="I9" s="2"/>
    </row>
    <row r="10" spans="1:9" ht="33.75" customHeight="1" x14ac:dyDescent="0.25">
      <c r="A10" s="136" t="s">
        <v>94</v>
      </c>
      <c r="B10" s="137"/>
      <c r="C10" s="138" t="s">
        <v>95</v>
      </c>
      <c r="D10" s="142" t="s">
        <v>220</v>
      </c>
      <c r="E10" s="144" t="s">
        <v>221</v>
      </c>
      <c r="F10" s="142" t="s">
        <v>222</v>
      </c>
      <c r="G10" s="140" t="s">
        <v>96</v>
      </c>
      <c r="H10" s="140"/>
      <c r="I10" s="140"/>
    </row>
    <row r="11" spans="1:9" ht="87.75" customHeight="1" x14ac:dyDescent="0.25">
      <c r="A11" s="7" t="s">
        <v>117</v>
      </c>
      <c r="B11" s="8" t="s">
        <v>118</v>
      </c>
      <c r="C11" s="139"/>
      <c r="D11" s="143"/>
      <c r="E11" s="145"/>
      <c r="F11" s="143"/>
      <c r="G11" s="9" t="s">
        <v>223</v>
      </c>
      <c r="H11" s="9" t="s">
        <v>224</v>
      </c>
      <c r="I11" s="9" t="s">
        <v>225</v>
      </c>
    </row>
    <row r="12" spans="1:9" x14ac:dyDescent="0.25">
      <c r="A12" s="7">
        <v>1</v>
      </c>
      <c r="B12" s="8">
        <v>2</v>
      </c>
      <c r="C12" s="10">
        <v>3</v>
      </c>
      <c r="D12" s="11">
        <v>4</v>
      </c>
      <c r="E12" s="12">
        <v>5</v>
      </c>
      <c r="F12" s="11">
        <v>6</v>
      </c>
      <c r="G12" s="9">
        <v>7</v>
      </c>
      <c r="H12" s="9">
        <v>8</v>
      </c>
      <c r="I12" s="9">
        <v>9</v>
      </c>
    </row>
    <row r="13" spans="1:9" s="118" customFormat="1" ht="16.5" x14ac:dyDescent="0.2">
      <c r="A13" s="115"/>
      <c r="B13" s="116" t="s">
        <v>216</v>
      </c>
      <c r="C13" s="117"/>
      <c r="D13" s="119">
        <f>D14+D108</f>
        <v>243854</v>
      </c>
      <c r="E13" s="119">
        <f t="shared" ref="E13:I13" si="0">E14+E108</f>
        <v>159736.00000000003</v>
      </c>
      <c r="F13" s="119">
        <f t="shared" si="0"/>
        <v>243451</v>
      </c>
      <c r="G13" s="119">
        <f t="shared" si="0"/>
        <v>220054.8</v>
      </c>
      <c r="H13" s="119">
        <f t="shared" si="0"/>
        <v>217250.4</v>
      </c>
      <c r="I13" s="119">
        <f t="shared" si="0"/>
        <v>223104.6</v>
      </c>
    </row>
    <row r="14" spans="1:9" ht="16.5" x14ac:dyDescent="0.25">
      <c r="A14" s="94" t="s">
        <v>229</v>
      </c>
      <c r="B14" s="29" t="s">
        <v>10</v>
      </c>
      <c r="C14" s="30"/>
      <c r="D14" s="56">
        <f>D15+D34+D24+D37+D45+D53+D79+D94+D70+D103+D91</f>
        <v>179791</v>
      </c>
      <c r="E14" s="56">
        <f>E15+E34+E24+E37+E45+E53+E79+E94+E70+E103+E49</f>
        <v>113087.00000000001</v>
      </c>
      <c r="F14" s="56">
        <f>F15+F34+F24+F37+F45+F53+F79+F94+F70+F103+F91</f>
        <v>179388</v>
      </c>
      <c r="G14" s="56">
        <f>G15+G34+G24+G37+G45+G53+G79+G94+G70+G103+G91</f>
        <v>180752</v>
      </c>
      <c r="H14" s="56">
        <f>H15+H34+H24+H37+H45+H53+H79+H94+H70+H103+H91</f>
        <v>185481</v>
      </c>
      <c r="I14" s="56">
        <f>I15+I34+I24+I37+I45+I53+I79+I94+I70+I103+I91</f>
        <v>190805</v>
      </c>
    </row>
    <row r="15" spans="1:9" ht="16.5" x14ac:dyDescent="0.25">
      <c r="A15" s="95" t="s">
        <v>230</v>
      </c>
      <c r="B15" s="29" t="s">
        <v>82</v>
      </c>
      <c r="C15" s="30"/>
      <c r="D15" s="56">
        <f t="shared" ref="D15:F15" si="1">D16</f>
        <v>132620</v>
      </c>
      <c r="E15" s="56">
        <f t="shared" si="1"/>
        <v>93470.200000000012</v>
      </c>
      <c r="F15" s="56">
        <f t="shared" si="1"/>
        <v>133149</v>
      </c>
      <c r="G15" s="56">
        <f>G16</f>
        <v>137528</v>
      </c>
      <c r="H15" s="56">
        <f>H16</f>
        <v>141299</v>
      </c>
      <c r="I15" s="56">
        <f>I16</f>
        <v>145586</v>
      </c>
    </row>
    <row r="16" spans="1:9" s="20" customFormat="1" ht="16.5" x14ac:dyDescent="0.25">
      <c r="A16" s="112" t="s">
        <v>231</v>
      </c>
      <c r="B16" s="113" t="s">
        <v>0</v>
      </c>
      <c r="C16" s="114"/>
      <c r="D16" s="66">
        <f>D17+D18+D19+D20+D21+D22+D23</f>
        <v>132620</v>
      </c>
      <c r="E16" s="66">
        <f t="shared" ref="E16:I16" si="2">E17+E18+E19+E20+E21+E22+E23</f>
        <v>93470.200000000012</v>
      </c>
      <c r="F16" s="66">
        <f t="shared" si="2"/>
        <v>133149</v>
      </c>
      <c r="G16" s="66">
        <f t="shared" si="2"/>
        <v>137528</v>
      </c>
      <c r="H16" s="66">
        <f t="shared" si="2"/>
        <v>141299</v>
      </c>
      <c r="I16" s="66">
        <f t="shared" si="2"/>
        <v>145586</v>
      </c>
    </row>
    <row r="17" spans="1:9" ht="66.75" customHeight="1" x14ac:dyDescent="0.25">
      <c r="A17" s="26" t="s">
        <v>97</v>
      </c>
      <c r="B17" s="31" t="s">
        <v>206</v>
      </c>
      <c r="C17" s="32" t="s">
        <v>100</v>
      </c>
      <c r="D17" s="58">
        <v>129500</v>
      </c>
      <c r="E17" s="58">
        <v>90955.3</v>
      </c>
      <c r="F17" s="58">
        <v>129800</v>
      </c>
      <c r="G17" s="57">
        <v>134000</v>
      </c>
      <c r="H17" s="57">
        <v>137600</v>
      </c>
      <c r="I17" s="57">
        <v>141800</v>
      </c>
    </row>
    <row r="18" spans="1:9" ht="68.25" customHeight="1" x14ac:dyDescent="0.25">
      <c r="A18" s="26" t="s">
        <v>98</v>
      </c>
      <c r="B18" s="31" t="s">
        <v>70</v>
      </c>
      <c r="C18" s="32" t="s">
        <v>100</v>
      </c>
      <c r="D18" s="58">
        <v>380</v>
      </c>
      <c r="E18" s="58">
        <v>226.1</v>
      </c>
      <c r="F18" s="58">
        <v>380</v>
      </c>
      <c r="G18" s="57">
        <v>390</v>
      </c>
      <c r="H18" s="57">
        <v>400</v>
      </c>
      <c r="I18" s="57">
        <v>405</v>
      </c>
    </row>
    <row r="19" spans="1:9" ht="33" x14ac:dyDescent="0.25">
      <c r="A19" s="26" t="s">
        <v>99</v>
      </c>
      <c r="B19" s="31" t="s">
        <v>75</v>
      </c>
      <c r="C19" s="32" t="s">
        <v>100</v>
      </c>
      <c r="D19" s="58">
        <v>820</v>
      </c>
      <c r="E19" s="58">
        <v>587.5</v>
      </c>
      <c r="F19" s="58">
        <v>820</v>
      </c>
      <c r="G19" s="57">
        <v>910</v>
      </c>
      <c r="H19" s="57">
        <v>930</v>
      </c>
      <c r="I19" s="57">
        <v>940</v>
      </c>
    </row>
    <row r="20" spans="1:9" ht="66" hidden="1" x14ac:dyDescent="0.25">
      <c r="A20" s="26" t="s">
        <v>126</v>
      </c>
      <c r="B20" s="31" t="s">
        <v>20</v>
      </c>
      <c r="C20" s="32" t="s">
        <v>100</v>
      </c>
      <c r="D20" s="58">
        <v>0</v>
      </c>
      <c r="E20" s="58">
        <v>0</v>
      </c>
      <c r="F20" s="58"/>
      <c r="G20" s="57"/>
      <c r="H20" s="57"/>
      <c r="I20" s="57"/>
    </row>
    <row r="21" spans="1:9" ht="84.75" customHeight="1" x14ac:dyDescent="0.25">
      <c r="A21" s="26" t="s">
        <v>160</v>
      </c>
      <c r="B21" s="31" t="s">
        <v>207</v>
      </c>
      <c r="C21" s="32" t="s">
        <v>100</v>
      </c>
      <c r="D21" s="58">
        <v>720</v>
      </c>
      <c r="E21" s="58">
        <v>295.3</v>
      </c>
      <c r="F21" s="58">
        <v>559</v>
      </c>
      <c r="G21" s="57">
        <v>600</v>
      </c>
      <c r="H21" s="57">
        <v>690</v>
      </c>
      <c r="I21" s="57">
        <v>720</v>
      </c>
    </row>
    <row r="22" spans="1:9" ht="36" customHeight="1" x14ac:dyDescent="0.25">
      <c r="A22" s="26" t="s">
        <v>199</v>
      </c>
      <c r="B22" s="31" t="s">
        <v>200</v>
      </c>
      <c r="C22" s="32" t="s">
        <v>100</v>
      </c>
      <c r="D22" s="58">
        <v>500</v>
      </c>
      <c r="E22" s="58">
        <v>583.4</v>
      </c>
      <c r="F22" s="58">
        <v>600</v>
      </c>
      <c r="G22" s="57">
        <v>620</v>
      </c>
      <c r="H22" s="57">
        <v>635</v>
      </c>
      <c r="I22" s="57">
        <v>650</v>
      </c>
    </row>
    <row r="23" spans="1:9" ht="37.5" customHeight="1" x14ac:dyDescent="0.25">
      <c r="A23" s="26" t="s">
        <v>201</v>
      </c>
      <c r="B23" s="31" t="s">
        <v>202</v>
      </c>
      <c r="C23" s="32" t="s">
        <v>100</v>
      </c>
      <c r="D23" s="58">
        <v>700</v>
      </c>
      <c r="E23" s="58">
        <v>822.6</v>
      </c>
      <c r="F23" s="58">
        <v>990</v>
      </c>
      <c r="G23" s="57">
        <v>1008</v>
      </c>
      <c r="H23" s="57">
        <v>1044</v>
      </c>
      <c r="I23" s="57">
        <v>1071</v>
      </c>
    </row>
    <row r="24" spans="1:9" ht="33" x14ac:dyDescent="0.25">
      <c r="A24" s="96" t="s">
        <v>232</v>
      </c>
      <c r="B24" s="29" t="s">
        <v>30</v>
      </c>
      <c r="C24" s="30"/>
      <c r="D24" s="56">
        <f t="shared" ref="D24:F24" si="3">D25</f>
        <v>1488</v>
      </c>
      <c r="E24" s="56">
        <f t="shared" si="3"/>
        <v>1165.7</v>
      </c>
      <c r="F24" s="56">
        <f t="shared" si="3"/>
        <v>1564</v>
      </c>
      <c r="G24" s="56">
        <f>G25</f>
        <v>1570</v>
      </c>
      <c r="H24" s="56">
        <f>H25</f>
        <v>1637</v>
      </c>
      <c r="I24" s="56">
        <f>I25</f>
        <v>1682</v>
      </c>
    </row>
    <row r="25" spans="1:9" s="20" customFormat="1" ht="18.75" customHeight="1" x14ac:dyDescent="0.25">
      <c r="A25" s="120" t="s">
        <v>233</v>
      </c>
      <c r="B25" s="113" t="s">
        <v>31</v>
      </c>
      <c r="C25" s="114"/>
      <c r="D25" s="66">
        <f t="shared" ref="D25:F25" si="4">D30+D26+D28+D32</f>
        <v>1488</v>
      </c>
      <c r="E25" s="66">
        <f t="shared" si="4"/>
        <v>1165.7</v>
      </c>
      <c r="F25" s="66">
        <f t="shared" si="4"/>
        <v>1564</v>
      </c>
      <c r="G25" s="66">
        <f>G30+G26+G28+G32</f>
        <v>1570</v>
      </c>
      <c r="H25" s="66">
        <f>H30+H26+H28+H32</f>
        <v>1637</v>
      </c>
      <c r="I25" s="66">
        <f>I30+I26+I28+I32</f>
        <v>1682</v>
      </c>
    </row>
    <row r="26" spans="1:9" ht="49.5" hidden="1" x14ac:dyDescent="0.25">
      <c r="A26" s="97" t="s">
        <v>234</v>
      </c>
      <c r="B26" s="31" t="s">
        <v>32</v>
      </c>
      <c r="C26" s="83"/>
      <c r="D26" s="58">
        <f>D27</f>
        <v>750</v>
      </c>
      <c r="E26" s="58">
        <f t="shared" ref="E26:I26" si="5">E27</f>
        <v>597.1</v>
      </c>
      <c r="F26" s="58">
        <f t="shared" si="5"/>
        <v>800</v>
      </c>
      <c r="G26" s="58">
        <f t="shared" si="5"/>
        <v>819</v>
      </c>
      <c r="H26" s="58">
        <f t="shared" si="5"/>
        <v>852</v>
      </c>
      <c r="I26" s="58">
        <f t="shared" si="5"/>
        <v>876</v>
      </c>
    </row>
    <row r="27" spans="1:9" ht="68.25" customHeight="1" x14ac:dyDescent="0.25">
      <c r="A27" s="97" t="s">
        <v>192</v>
      </c>
      <c r="B27" s="31" t="s">
        <v>162</v>
      </c>
      <c r="C27" s="32" t="s">
        <v>100</v>
      </c>
      <c r="D27" s="58">
        <v>750</v>
      </c>
      <c r="E27" s="58">
        <v>597.1</v>
      </c>
      <c r="F27" s="58">
        <v>800</v>
      </c>
      <c r="G27" s="57">
        <v>819</v>
      </c>
      <c r="H27" s="57">
        <v>852</v>
      </c>
      <c r="I27" s="57">
        <v>876</v>
      </c>
    </row>
    <row r="28" spans="1:9" ht="54" hidden="1" customHeight="1" x14ac:dyDescent="0.25">
      <c r="A28" s="97" t="s">
        <v>235</v>
      </c>
      <c r="B28" s="31" t="s">
        <v>33</v>
      </c>
      <c r="C28" s="83"/>
      <c r="D28" s="58">
        <f>D29</f>
        <v>4.5</v>
      </c>
      <c r="E28" s="58">
        <f t="shared" ref="E28:I28" si="6">E29</f>
        <v>3.2</v>
      </c>
      <c r="F28" s="58">
        <f t="shared" si="6"/>
        <v>4</v>
      </c>
      <c r="G28" s="58">
        <f t="shared" si="6"/>
        <v>4</v>
      </c>
      <c r="H28" s="58">
        <f t="shared" si="6"/>
        <v>4</v>
      </c>
      <c r="I28" s="58">
        <f t="shared" si="6"/>
        <v>5</v>
      </c>
    </row>
    <row r="29" spans="1:9" ht="84.75" customHeight="1" x14ac:dyDescent="0.25">
      <c r="A29" s="97" t="s">
        <v>193</v>
      </c>
      <c r="B29" s="31" t="s">
        <v>163</v>
      </c>
      <c r="C29" s="32" t="s">
        <v>100</v>
      </c>
      <c r="D29" s="58">
        <v>4.5</v>
      </c>
      <c r="E29" s="58">
        <v>3.2</v>
      </c>
      <c r="F29" s="58">
        <v>4</v>
      </c>
      <c r="G29" s="57">
        <v>4</v>
      </c>
      <c r="H29" s="57">
        <v>4</v>
      </c>
      <c r="I29" s="57">
        <v>5</v>
      </c>
    </row>
    <row r="30" spans="1:9" ht="52.5" hidden="1" customHeight="1" x14ac:dyDescent="0.25">
      <c r="A30" s="97" t="s">
        <v>236</v>
      </c>
      <c r="B30" s="31" t="s">
        <v>125</v>
      </c>
      <c r="C30" s="127"/>
      <c r="D30" s="58">
        <f>D31</f>
        <v>820</v>
      </c>
      <c r="E30" s="58">
        <f t="shared" ref="E30:I30" si="7">E31</f>
        <v>635.4</v>
      </c>
      <c r="F30" s="58">
        <f t="shared" si="7"/>
        <v>850</v>
      </c>
      <c r="G30" s="58">
        <f t="shared" si="7"/>
        <v>849</v>
      </c>
      <c r="H30" s="58">
        <f t="shared" si="7"/>
        <v>887</v>
      </c>
      <c r="I30" s="58">
        <f t="shared" si="7"/>
        <v>912</v>
      </c>
    </row>
    <row r="31" spans="1:9" ht="68.25" customHeight="1" x14ac:dyDescent="0.25">
      <c r="A31" s="97" t="s">
        <v>194</v>
      </c>
      <c r="B31" s="31" t="s">
        <v>164</v>
      </c>
      <c r="C31" s="32" t="s">
        <v>100</v>
      </c>
      <c r="D31" s="58">
        <v>820</v>
      </c>
      <c r="E31" s="58">
        <v>635.4</v>
      </c>
      <c r="F31" s="58">
        <v>850</v>
      </c>
      <c r="G31" s="57">
        <v>849</v>
      </c>
      <c r="H31" s="57">
        <v>887</v>
      </c>
      <c r="I31" s="57">
        <v>912</v>
      </c>
    </row>
    <row r="32" spans="1:9" ht="49.5" hidden="1" customHeight="1" x14ac:dyDescent="0.25">
      <c r="A32" s="97" t="s">
        <v>237</v>
      </c>
      <c r="B32" s="31" t="s">
        <v>34</v>
      </c>
      <c r="C32" s="83"/>
      <c r="D32" s="58">
        <f>D33</f>
        <v>-86.5</v>
      </c>
      <c r="E32" s="58">
        <f t="shared" ref="E32:I32" si="8">E33</f>
        <v>-70</v>
      </c>
      <c r="F32" s="58">
        <f t="shared" si="8"/>
        <v>-90</v>
      </c>
      <c r="G32" s="58">
        <f t="shared" si="8"/>
        <v>-102</v>
      </c>
      <c r="H32" s="58">
        <f>H33</f>
        <v>-106</v>
      </c>
      <c r="I32" s="58">
        <f t="shared" si="8"/>
        <v>-111</v>
      </c>
    </row>
    <row r="33" spans="1:9" ht="67.5" customHeight="1" x14ac:dyDescent="0.25">
      <c r="A33" s="97" t="s">
        <v>195</v>
      </c>
      <c r="B33" s="31" t="s">
        <v>165</v>
      </c>
      <c r="C33" s="32" t="s">
        <v>100</v>
      </c>
      <c r="D33" s="58">
        <v>-86.5</v>
      </c>
      <c r="E33" s="58">
        <v>-70</v>
      </c>
      <c r="F33" s="58">
        <v>-90</v>
      </c>
      <c r="G33" s="57">
        <v>-102</v>
      </c>
      <c r="H33" s="57">
        <v>-106</v>
      </c>
      <c r="I33" s="57">
        <v>-111</v>
      </c>
    </row>
    <row r="34" spans="1:9" ht="16.5" x14ac:dyDescent="0.25">
      <c r="A34" s="96" t="s">
        <v>238</v>
      </c>
      <c r="B34" s="29" t="s">
        <v>1</v>
      </c>
      <c r="C34" s="30"/>
      <c r="D34" s="59">
        <f>D35</f>
        <v>8</v>
      </c>
      <c r="E34" s="59">
        <f t="shared" ref="E34:I35" si="9">E35</f>
        <v>8</v>
      </c>
      <c r="F34" s="59">
        <f t="shared" si="9"/>
        <v>8</v>
      </c>
      <c r="G34" s="59">
        <f t="shared" si="9"/>
        <v>8</v>
      </c>
      <c r="H34" s="59">
        <f t="shared" si="9"/>
        <v>8</v>
      </c>
      <c r="I34" s="59">
        <f t="shared" si="9"/>
        <v>8</v>
      </c>
    </row>
    <row r="35" spans="1:9" s="20" customFormat="1" ht="18" customHeight="1" x14ac:dyDescent="0.25">
      <c r="A35" s="112" t="s">
        <v>239</v>
      </c>
      <c r="B35" s="113" t="s">
        <v>2</v>
      </c>
      <c r="C35" s="114"/>
      <c r="D35" s="121">
        <f>D36</f>
        <v>8</v>
      </c>
      <c r="E35" s="121">
        <f t="shared" si="9"/>
        <v>8</v>
      </c>
      <c r="F35" s="121">
        <f t="shared" si="9"/>
        <v>8</v>
      </c>
      <c r="G35" s="121">
        <f t="shared" si="9"/>
        <v>8</v>
      </c>
      <c r="H35" s="121">
        <f t="shared" si="9"/>
        <v>8</v>
      </c>
      <c r="I35" s="121">
        <f t="shared" si="9"/>
        <v>8</v>
      </c>
    </row>
    <row r="36" spans="1:9" ht="22.5" customHeight="1" x14ac:dyDescent="0.25">
      <c r="A36" s="24" t="s">
        <v>127</v>
      </c>
      <c r="B36" s="31" t="s">
        <v>2</v>
      </c>
      <c r="C36" s="32" t="s">
        <v>100</v>
      </c>
      <c r="D36" s="58">
        <v>8</v>
      </c>
      <c r="E36" s="58">
        <v>8</v>
      </c>
      <c r="F36" s="58">
        <v>8</v>
      </c>
      <c r="G36" s="57">
        <v>8</v>
      </c>
      <c r="H36" s="57">
        <v>8</v>
      </c>
      <c r="I36" s="57">
        <v>8</v>
      </c>
    </row>
    <row r="37" spans="1:9" ht="16.5" x14ac:dyDescent="0.25">
      <c r="A37" s="96" t="s">
        <v>240</v>
      </c>
      <c r="B37" s="29" t="s">
        <v>81</v>
      </c>
      <c r="C37" s="30"/>
      <c r="D37" s="56">
        <f t="shared" ref="D37:F37" si="10">D38+D40</f>
        <v>38200</v>
      </c>
      <c r="E37" s="56">
        <f t="shared" si="10"/>
        <v>13197.600000000002</v>
      </c>
      <c r="F37" s="56">
        <f t="shared" si="10"/>
        <v>37300</v>
      </c>
      <c r="G37" s="56">
        <f>G38+G40</f>
        <v>34800</v>
      </c>
      <c r="H37" s="56">
        <f>H38+H40</f>
        <v>35550</v>
      </c>
      <c r="I37" s="56">
        <f>I38+I40</f>
        <v>36400</v>
      </c>
    </row>
    <row r="38" spans="1:9" s="20" customFormat="1" ht="20.25" customHeight="1" x14ac:dyDescent="0.25">
      <c r="A38" s="122" t="s">
        <v>241</v>
      </c>
      <c r="B38" s="123" t="s">
        <v>3</v>
      </c>
      <c r="C38" s="124"/>
      <c r="D38" s="66">
        <f t="shared" ref="D38:F38" si="11">D39</f>
        <v>23100</v>
      </c>
      <c r="E38" s="66">
        <f t="shared" si="11"/>
        <v>2792.3</v>
      </c>
      <c r="F38" s="66">
        <f t="shared" si="11"/>
        <v>23200</v>
      </c>
      <c r="G38" s="66">
        <f>G39</f>
        <v>23900</v>
      </c>
      <c r="H38" s="66">
        <f>H39</f>
        <v>24600</v>
      </c>
      <c r="I38" s="66">
        <f>I39</f>
        <v>25400</v>
      </c>
    </row>
    <row r="39" spans="1:9" ht="36" customHeight="1" x14ac:dyDescent="0.25">
      <c r="A39" s="98" t="s">
        <v>109</v>
      </c>
      <c r="B39" s="33" t="s">
        <v>58</v>
      </c>
      <c r="C39" s="32" t="s">
        <v>100</v>
      </c>
      <c r="D39" s="60">
        <v>23100</v>
      </c>
      <c r="E39" s="60">
        <v>2792.3</v>
      </c>
      <c r="F39" s="60">
        <v>23200</v>
      </c>
      <c r="G39" s="57">
        <v>23900</v>
      </c>
      <c r="H39" s="57">
        <v>24600</v>
      </c>
      <c r="I39" s="57">
        <v>25400</v>
      </c>
    </row>
    <row r="40" spans="1:9" s="20" customFormat="1" ht="21" customHeight="1" x14ac:dyDescent="0.25">
      <c r="A40" s="122" t="s">
        <v>242</v>
      </c>
      <c r="B40" s="123" t="s">
        <v>4</v>
      </c>
      <c r="C40" s="124"/>
      <c r="D40" s="66">
        <f t="shared" ref="D40:F40" si="12">D41+D43</f>
        <v>15100</v>
      </c>
      <c r="E40" s="66">
        <f t="shared" si="12"/>
        <v>10405.300000000001</v>
      </c>
      <c r="F40" s="66">
        <f t="shared" si="12"/>
        <v>14100</v>
      </c>
      <c r="G40" s="66">
        <f>G41+G43</f>
        <v>10900</v>
      </c>
      <c r="H40" s="66">
        <f>H41+H43</f>
        <v>10950</v>
      </c>
      <c r="I40" s="66">
        <f>I41+I43</f>
        <v>11000</v>
      </c>
    </row>
    <row r="41" spans="1:9" ht="16.5" hidden="1" x14ac:dyDescent="0.25">
      <c r="A41" s="98" t="s">
        <v>243</v>
      </c>
      <c r="B41" s="33" t="s">
        <v>59</v>
      </c>
      <c r="C41" s="84"/>
      <c r="D41" s="57">
        <f t="shared" ref="D41:F41" si="13">D42</f>
        <v>12000</v>
      </c>
      <c r="E41" s="57">
        <f t="shared" si="13"/>
        <v>10195.200000000001</v>
      </c>
      <c r="F41" s="57">
        <f t="shared" si="13"/>
        <v>11000</v>
      </c>
      <c r="G41" s="57">
        <f>G42</f>
        <v>7800</v>
      </c>
      <c r="H41" s="57">
        <f>H42</f>
        <v>7800</v>
      </c>
      <c r="I41" s="57">
        <f>I42</f>
        <v>7800</v>
      </c>
    </row>
    <row r="42" spans="1:9" ht="36" customHeight="1" x14ac:dyDescent="0.25">
      <c r="A42" s="98" t="s">
        <v>108</v>
      </c>
      <c r="B42" s="33" t="s">
        <v>60</v>
      </c>
      <c r="C42" s="32" t="s">
        <v>100</v>
      </c>
      <c r="D42" s="60">
        <v>12000</v>
      </c>
      <c r="E42" s="60">
        <v>10195.200000000001</v>
      </c>
      <c r="F42" s="60">
        <v>11000</v>
      </c>
      <c r="G42" s="57">
        <v>7800</v>
      </c>
      <c r="H42" s="57">
        <v>7800</v>
      </c>
      <c r="I42" s="57">
        <v>7800</v>
      </c>
    </row>
    <row r="43" spans="1:9" ht="16.5" hidden="1" x14ac:dyDescent="0.25">
      <c r="A43" s="98" t="s">
        <v>244</v>
      </c>
      <c r="B43" s="33" t="s">
        <v>61</v>
      </c>
      <c r="C43" s="84"/>
      <c r="D43" s="57">
        <f t="shared" ref="D43:F43" si="14">D44</f>
        <v>3100</v>
      </c>
      <c r="E43" s="57">
        <f t="shared" si="14"/>
        <v>210.1</v>
      </c>
      <c r="F43" s="57">
        <f t="shared" si="14"/>
        <v>3100</v>
      </c>
      <c r="G43" s="57">
        <f>G44</f>
        <v>3100</v>
      </c>
      <c r="H43" s="57">
        <f>H44</f>
        <v>3150</v>
      </c>
      <c r="I43" s="57">
        <f>I44</f>
        <v>3200</v>
      </c>
    </row>
    <row r="44" spans="1:9" ht="36" customHeight="1" x14ac:dyDescent="0.25">
      <c r="A44" s="98" t="s">
        <v>107</v>
      </c>
      <c r="B44" s="33" t="s">
        <v>62</v>
      </c>
      <c r="C44" s="32" t="s">
        <v>100</v>
      </c>
      <c r="D44" s="60">
        <v>3100</v>
      </c>
      <c r="E44" s="60">
        <v>210.1</v>
      </c>
      <c r="F44" s="60">
        <v>3100</v>
      </c>
      <c r="G44" s="57">
        <v>3100</v>
      </c>
      <c r="H44" s="57">
        <v>3150</v>
      </c>
      <c r="I44" s="57">
        <v>3200</v>
      </c>
    </row>
    <row r="45" spans="1:9" ht="16.5" x14ac:dyDescent="0.25">
      <c r="A45" s="99" t="s">
        <v>245</v>
      </c>
      <c r="B45" s="34" t="s">
        <v>26</v>
      </c>
      <c r="C45" s="85"/>
      <c r="D45" s="56">
        <f t="shared" ref="D45:F46" si="15">D46</f>
        <v>82</v>
      </c>
      <c r="E45" s="56">
        <f t="shared" si="15"/>
        <v>92.8</v>
      </c>
      <c r="F45" s="56">
        <f>F46</f>
        <v>100</v>
      </c>
      <c r="G45" s="56">
        <f t="shared" ref="G45:I46" si="16">G46</f>
        <v>95</v>
      </c>
      <c r="H45" s="56">
        <f t="shared" si="16"/>
        <v>95</v>
      </c>
      <c r="I45" s="56">
        <f t="shared" si="16"/>
        <v>95</v>
      </c>
    </row>
    <row r="46" spans="1:9" s="20" customFormat="1" ht="33" x14ac:dyDescent="0.25">
      <c r="A46" s="112" t="s">
        <v>246</v>
      </c>
      <c r="B46" s="123" t="s">
        <v>27</v>
      </c>
      <c r="C46" s="124"/>
      <c r="D46" s="66">
        <f t="shared" si="15"/>
        <v>82</v>
      </c>
      <c r="E46" s="66">
        <f t="shared" si="15"/>
        <v>92.8</v>
      </c>
      <c r="F46" s="66">
        <f t="shared" si="15"/>
        <v>100</v>
      </c>
      <c r="G46" s="66">
        <f t="shared" si="16"/>
        <v>95</v>
      </c>
      <c r="H46" s="66">
        <f t="shared" si="16"/>
        <v>95</v>
      </c>
      <c r="I46" s="66">
        <f t="shared" si="16"/>
        <v>95</v>
      </c>
    </row>
    <row r="47" spans="1:9" ht="39.75" hidden="1" customHeight="1" x14ac:dyDescent="0.25">
      <c r="A47" s="24" t="s">
        <v>247</v>
      </c>
      <c r="B47" s="33" t="s">
        <v>28</v>
      </c>
      <c r="C47" s="84"/>
      <c r="D47" s="57">
        <f t="shared" ref="D47:I47" si="17">D48</f>
        <v>82</v>
      </c>
      <c r="E47" s="57">
        <f t="shared" si="17"/>
        <v>92.8</v>
      </c>
      <c r="F47" s="57">
        <f t="shared" si="17"/>
        <v>100</v>
      </c>
      <c r="G47" s="57">
        <f t="shared" si="17"/>
        <v>95</v>
      </c>
      <c r="H47" s="57">
        <f t="shared" si="17"/>
        <v>95</v>
      </c>
      <c r="I47" s="57">
        <f t="shared" si="17"/>
        <v>95</v>
      </c>
    </row>
    <row r="48" spans="1:9" ht="54" customHeight="1" x14ac:dyDescent="0.25">
      <c r="A48" s="24" t="s">
        <v>128</v>
      </c>
      <c r="B48" s="33" t="s">
        <v>29</v>
      </c>
      <c r="C48" s="37" t="s">
        <v>102</v>
      </c>
      <c r="D48" s="60">
        <v>82</v>
      </c>
      <c r="E48" s="60">
        <v>92.8</v>
      </c>
      <c r="F48" s="60">
        <v>100</v>
      </c>
      <c r="G48" s="57">
        <v>95</v>
      </c>
      <c r="H48" s="57">
        <v>95</v>
      </c>
      <c r="I48" s="57">
        <v>95</v>
      </c>
    </row>
    <row r="49" spans="1:9" ht="33" x14ac:dyDescent="0.25">
      <c r="A49" s="95" t="s">
        <v>248</v>
      </c>
      <c r="B49" s="36" t="s">
        <v>178</v>
      </c>
      <c r="C49" s="37"/>
      <c r="D49" s="61">
        <f t="shared" ref="D49:I51" si="18">D50</f>
        <v>0</v>
      </c>
      <c r="E49" s="61">
        <f t="shared" si="18"/>
        <v>0.1</v>
      </c>
      <c r="F49" s="61">
        <f t="shared" si="18"/>
        <v>0</v>
      </c>
      <c r="G49" s="56">
        <f t="shared" si="18"/>
        <v>0</v>
      </c>
      <c r="H49" s="56">
        <f t="shared" si="18"/>
        <v>0</v>
      </c>
      <c r="I49" s="56">
        <f t="shared" si="18"/>
        <v>0</v>
      </c>
    </row>
    <row r="50" spans="1:9" s="20" customFormat="1" ht="20.25" customHeight="1" x14ac:dyDescent="0.25">
      <c r="A50" s="112" t="s">
        <v>249</v>
      </c>
      <c r="B50" s="123" t="s">
        <v>175</v>
      </c>
      <c r="C50" s="125"/>
      <c r="D50" s="126">
        <f t="shared" si="18"/>
        <v>0</v>
      </c>
      <c r="E50" s="126">
        <f t="shared" si="18"/>
        <v>0.1</v>
      </c>
      <c r="F50" s="126">
        <f t="shared" si="18"/>
        <v>0</v>
      </c>
      <c r="G50" s="66">
        <f t="shared" si="18"/>
        <v>0</v>
      </c>
      <c r="H50" s="66">
        <f t="shared" si="18"/>
        <v>0</v>
      </c>
      <c r="I50" s="66">
        <f t="shared" si="18"/>
        <v>0</v>
      </c>
    </row>
    <row r="51" spans="1:9" ht="18.75" hidden="1" customHeight="1" x14ac:dyDescent="0.25">
      <c r="A51" s="24" t="s">
        <v>250</v>
      </c>
      <c r="B51" s="33" t="s">
        <v>176</v>
      </c>
      <c r="C51" s="37"/>
      <c r="D51" s="60">
        <f t="shared" si="18"/>
        <v>0</v>
      </c>
      <c r="E51" s="60">
        <f t="shared" si="18"/>
        <v>0.1</v>
      </c>
      <c r="F51" s="60">
        <f t="shared" si="18"/>
        <v>0</v>
      </c>
      <c r="G51" s="57">
        <f t="shared" si="18"/>
        <v>0</v>
      </c>
      <c r="H51" s="57">
        <f t="shared" si="18"/>
        <v>0</v>
      </c>
      <c r="I51" s="57">
        <f t="shared" si="18"/>
        <v>0</v>
      </c>
    </row>
    <row r="52" spans="1:9" ht="34.5" customHeight="1" x14ac:dyDescent="0.25">
      <c r="A52" s="24" t="s">
        <v>179</v>
      </c>
      <c r="B52" s="33" t="s">
        <v>177</v>
      </c>
      <c r="C52" s="37" t="s">
        <v>100</v>
      </c>
      <c r="D52" s="60">
        <v>0</v>
      </c>
      <c r="E52" s="60">
        <v>0.1</v>
      </c>
      <c r="F52" s="60">
        <v>0</v>
      </c>
      <c r="G52" s="57">
        <v>0</v>
      </c>
      <c r="H52" s="57">
        <v>0</v>
      </c>
      <c r="I52" s="57">
        <v>0</v>
      </c>
    </row>
    <row r="53" spans="1:9" ht="39.75" customHeight="1" x14ac:dyDescent="0.25">
      <c r="A53" s="96" t="s">
        <v>251</v>
      </c>
      <c r="B53" s="29" t="s">
        <v>80</v>
      </c>
      <c r="C53" s="30"/>
      <c r="D53" s="56">
        <f>D54+D61+D64</f>
        <v>6285</v>
      </c>
      <c r="E53" s="56">
        <f t="shared" ref="E53:I53" si="19">E54+E61+E64</f>
        <v>4321</v>
      </c>
      <c r="F53" s="56">
        <f t="shared" si="19"/>
        <v>6285</v>
      </c>
      <c r="G53" s="56">
        <f t="shared" si="19"/>
        <v>6127</v>
      </c>
      <c r="H53" s="56">
        <f t="shared" si="19"/>
        <v>6268</v>
      </c>
      <c r="I53" s="56">
        <f t="shared" si="19"/>
        <v>6410</v>
      </c>
    </row>
    <row r="54" spans="1:9" s="20" customFormat="1" ht="71.25" customHeight="1" x14ac:dyDescent="0.25">
      <c r="A54" s="120" t="s">
        <v>252</v>
      </c>
      <c r="B54" s="108" t="s">
        <v>14</v>
      </c>
      <c r="C54" s="125"/>
      <c r="D54" s="66">
        <f t="shared" ref="D54:F54" si="20">D55+D57+D59</f>
        <v>5268</v>
      </c>
      <c r="E54" s="66">
        <f t="shared" si="20"/>
        <v>3557.3</v>
      </c>
      <c r="F54" s="66">
        <f t="shared" si="20"/>
        <v>5268</v>
      </c>
      <c r="G54" s="66">
        <f>G55+G57+G59</f>
        <v>5310</v>
      </c>
      <c r="H54" s="66">
        <f>H55+H57+H59</f>
        <v>5451</v>
      </c>
      <c r="I54" s="66">
        <f>I55+I57+I59</f>
        <v>5593</v>
      </c>
    </row>
    <row r="55" spans="1:9" ht="52.5" hidden="1" customHeight="1" x14ac:dyDescent="0.25">
      <c r="A55" s="26" t="s">
        <v>253</v>
      </c>
      <c r="B55" s="107" t="s">
        <v>6</v>
      </c>
      <c r="C55" s="37"/>
      <c r="D55" s="57">
        <f t="shared" ref="D55:F55" si="21">D56</f>
        <v>2768</v>
      </c>
      <c r="E55" s="57">
        <f t="shared" si="21"/>
        <v>1694.5</v>
      </c>
      <c r="F55" s="57">
        <f t="shared" si="21"/>
        <v>2768</v>
      </c>
      <c r="G55" s="57">
        <f t="shared" ref="G55:I55" si="22">G56</f>
        <v>2810</v>
      </c>
      <c r="H55" s="57">
        <f t="shared" si="22"/>
        <v>2851</v>
      </c>
      <c r="I55" s="57">
        <f t="shared" si="22"/>
        <v>2893</v>
      </c>
    </row>
    <row r="56" spans="1:9" ht="51" customHeight="1" x14ac:dyDescent="0.25">
      <c r="A56" s="26" t="s">
        <v>106</v>
      </c>
      <c r="B56" s="107" t="s">
        <v>57</v>
      </c>
      <c r="C56" s="37" t="s">
        <v>104</v>
      </c>
      <c r="D56" s="62">
        <v>2768</v>
      </c>
      <c r="E56" s="62">
        <v>1694.5</v>
      </c>
      <c r="F56" s="62">
        <v>2768</v>
      </c>
      <c r="G56" s="74">
        <v>2810</v>
      </c>
      <c r="H56" s="57">
        <v>2851</v>
      </c>
      <c r="I56" s="57">
        <v>2893</v>
      </c>
    </row>
    <row r="57" spans="1:9" ht="49.5" hidden="1" x14ac:dyDescent="0.25">
      <c r="A57" s="26" t="s">
        <v>86</v>
      </c>
      <c r="B57" s="107" t="s">
        <v>40</v>
      </c>
      <c r="C57" s="37"/>
      <c r="D57" s="57">
        <f t="shared" ref="D57:F57" si="23">D58</f>
        <v>0</v>
      </c>
      <c r="E57" s="57">
        <f t="shared" si="23"/>
        <v>0</v>
      </c>
      <c r="F57" s="57">
        <f t="shared" si="23"/>
        <v>0</v>
      </c>
      <c r="G57" s="57">
        <f>G58</f>
        <v>0</v>
      </c>
      <c r="H57" s="57">
        <f>H58</f>
        <v>0</v>
      </c>
      <c r="I57" s="57">
        <f>I58</f>
        <v>0</v>
      </c>
    </row>
    <row r="58" spans="1:9" ht="49.5" hidden="1" x14ac:dyDescent="0.25">
      <c r="A58" s="26" t="s">
        <v>111</v>
      </c>
      <c r="B58" s="107" t="s">
        <v>56</v>
      </c>
      <c r="C58" s="37" t="s">
        <v>104</v>
      </c>
      <c r="D58" s="62"/>
      <c r="E58" s="62"/>
      <c r="F58" s="62"/>
      <c r="G58" s="57"/>
      <c r="H58" s="57"/>
      <c r="I58" s="57"/>
    </row>
    <row r="59" spans="1:9" ht="36.75" hidden="1" customHeight="1" x14ac:dyDescent="0.25">
      <c r="A59" s="26" t="s">
        <v>254</v>
      </c>
      <c r="B59" s="107" t="s">
        <v>92</v>
      </c>
      <c r="C59" s="37"/>
      <c r="D59" s="57">
        <f t="shared" ref="D59:F59" si="24">D60</f>
        <v>2500</v>
      </c>
      <c r="E59" s="57">
        <f t="shared" si="24"/>
        <v>1862.8</v>
      </c>
      <c r="F59" s="57">
        <f t="shared" si="24"/>
        <v>2500</v>
      </c>
      <c r="G59" s="57">
        <f>G60</f>
        <v>2500</v>
      </c>
      <c r="H59" s="57">
        <f>H60</f>
        <v>2600</v>
      </c>
      <c r="I59" s="57">
        <f>I60</f>
        <v>2700</v>
      </c>
    </row>
    <row r="60" spans="1:9" ht="54" customHeight="1" x14ac:dyDescent="0.25">
      <c r="A60" s="26" t="s">
        <v>105</v>
      </c>
      <c r="B60" s="107" t="s">
        <v>93</v>
      </c>
      <c r="C60" s="37" t="s">
        <v>104</v>
      </c>
      <c r="D60" s="62">
        <v>2500</v>
      </c>
      <c r="E60" s="62">
        <v>1862.8</v>
      </c>
      <c r="F60" s="62">
        <v>2500</v>
      </c>
      <c r="G60" s="57">
        <v>2500</v>
      </c>
      <c r="H60" s="57">
        <v>2600</v>
      </c>
      <c r="I60" s="57">
        <v>2700</v>
      </c>
    </row>
    <row r="61" spans="1:9" ht="16.5" hidden="1" x14ac:dyDescent="0.25">
      <c r="A61" s="26" t="s">
        <v>87</v>
      </c>
      <c r="B61" s="107" t="s">
        <v>76</v>
      </c>
      <c r="C61" s="37"/>
      <c r="D61" s="57">
        <f t="shared" ref="D61:D62" si="25">D62</f>
        <v>0</v>
      </c>
      <c r="E61" s="57">
        <f t="shared" ref="E61:E62" si="26">E62</f>
        <v>0</v>
      </c>
      <c r="F61" s="57">
        <f t="shared" ref="F61:F62" si="27">F62</f>
        <v>0</v>
      </c>
      <c r="G61" s="57">
        <f t="shared" ref="G61:I62" si="28">G62</f>
        <v>0</v>
      </c>
      <c r="H61" s="57">
        <f t="shared" si="28"/>
        <v>0</v>
      </c>
      <c r="I61" s="57">
        <f t="shared" si="28"/>
        <v>0</v>
      </c>
    </row>
    <row r="62" spans="1:9" ht="33" hidden="1" x14ac:dyDescent="0.25">
      <c r="A62" s="26" t="s">
        <v>88</v>
      </c>
      <c r="B62" s="107" t="s">
        <v>77</v>
      </c>
      <c r="C62" s="37"/>
      <c r="D62" s="57">
        <f t="shared" si="25"/>
        <v>0</v>
      </c>
      <c r="E62" s="57">
        <f t="shared" si="26"/>
        <v>0</v>
      </c>
      <c r="F62" s="57">
        <f t="shared" si="27"/>
        <v>0</v>
      </c>
      <c r="G62" s="57">
        <f t="shared" si="28"/>
        <v>0</v>
      </c>
      <c r="H62" s="57">
        <f t="shared" si="28"/>
        <v>0</v>
      </c>
      <c r="I62" s="57">
        <f t="shared" si="28"/>
        <v>0</v>
      </c>
    </row>
    <row r="63" spans="1:9" ht="33" hidden="1" x14ac:dyDescent="0.25">
      <c r="A63" s="26" t="s">
        <v>89</v>
      </c>
      <c r="B63" s="107" t="s">
        <v>78</v>
      </c>
      <c r="C63" s="37"/>
      <c r="D63" s="62"/>
      <c r="E63" s="62"/>
      <c r="F63" s="62"/>
      <c r="G63" s="57"/>
      <c r="H63" s="57"/>
      <c r="I63" s="57"/>
    </row>
    <row r="64" spans="1:9" s="20" customFormat="1" ht="68.25" customHeight="1" x14ac:dyDescent="0.25">
      <c r="A64" s="112" t="s">
        <v>255</v>
      </c>
      <c r="B64" s="108" t="s">
        <v>131</v>
      </c>
      <c r="C64" s="125"/>
      <c r="D64" s="64">
        <f>D65+D68</f>
        <v>1017</v>
      </c>
      <c r="E64" s="64">
        <f t="shared" ref="E64:I64" si="29">E65+E68</f>
        <v>763.7</v>
      </c>
      <c r="F64" s="64">
        <f t="shared" si="29"/>
        <v>1017</v>
      </c>
      <c r="G64" s="64">
        <f t="shared" si="29"/>
        <v>817</v>
      </c>
      <c r="H64" s="64">
        <f t="shared" si="29"/>
        <v>817</v>
      </c>
      <c r="I64" s="64">
        <f t="shared" si="29"/>
        <v>817</v>
      </c>
    </row>
    <row r="65" spans="1:9" ht="54" hidden="1" customHeight="1" x14ac:dyDescent="0.25">
      <c r="A65" s="24" t="s">
        <v>256</v>
      </c>
      <c r="B65" s="107" t="s">
        <v>132</v>
      </c>
      <c r="C65" s="37"/>
      <c r="D65" s="62">
        <f t="shared" ref="D65:I65" si="30">D66+D67</f>
        <v>17</v>
      </c>
      <c r="E65" s="62">
        <f t="shared" si="30"/>
        <v>-1.8999999999999986</v>
      </c>
      <c r="F65" s="62">
        <f t="shared" si="30"/>
        <v>17</v>
      </c>
      <c r="G65" s="62">
        <f t="shared" si="30"/>
        <v>17</v>
      </c>
      <c r="H65" s="62">
        <f t="shared" si="30"/>
        <v>17</v>
      </c>
      <c r="I65" s="62">
        <f t="shared" si="30"/>
        <v>17</v>
      </c>
    </row>
    <row r="66" spans="1:9" ht="53.25" customHeight="1" x14ac:dyDescent="0.25">
      <c r="A66" s="24" t="s">
        <v>134</v>
      </c>
      <c r="B66" s="107" t="s">
        <v>133</v>
      </c>
      <c r="C66" s="37" t="s">
        <v>102</v>
      </c>
      <c r="D66" s="62">
        <v>0</v>
      </c>
      <c r="E66" s="62">
        <v>-16.2</v>
      </c>
      <c r="F66" s="62">
        <v>0</v>
      </c>
      <c r="G66" s="57">
        <v>0</v>
      </c>
      <c r="H66" s="57">
        <v>0</v>
      </c>
      <c r="I66" s="57">
        <v>0</v>
      </c>
    </row>
    <row r="67" spans="1:9" ht="52.5" customHeight="1" x14ac:dyDescent="0.25">
      <c r="A67" s="24" t="s">
        <v>166</v>
      </c>
      <c r="B67" s="107" t="s">
        <v>133</v>
      </c>
      <c r="C67" s="37" t="s">
        <v>104</v>
      </c>
      <c r="D67" s="62">
        <v>17</v>
      </c>
      <c r="E67" s="62">
        <v>14.3</v>
      </c>
      <c r="F67" s="62">
        <v>17</v>
      </c>
      <c r="G67" s="57">
        <v>17</v>
      </c>
      <c r="H67" s="57">
        <v>17</v>
      </c>
      <c r="I67" s="57">
        <v>17</v>
      </c>
    </row>
    <row r="68" spans="1:9" ht="69" hidden="1" customHeight="1" x14ac:dyDescent="0.25">
      <c r="A68" s="24" t="s">
        <v>257</v>
      </c>
      <c r="B68" s="107" t="s">
        <v>198</v>
      </c>
      <c r="C68" s="37"/>
      <c r="D68" s="62">
        <f>D69</f>
        <v>1000</v>
      </c>
      <c r="E68" s="62">
        <f t="shared" ref="E68:I68" si="31">E69</f>
        <v>765.6</v>
      </c>
      <c r="F68" s="62">
        <f t="shared" si="31"/>
        <v>1000</v>
      </c>
      <c r="G68" s="62">
        <f t="shared" si="31"/>
        <v>800</v>
      </c>
      <c r="H68" s="62">
        <f t="shared" si="31"/>
        <v>800</v>
      </c>
      <c r="I68" s="62">
        <f t="shared" si="31"/>
        <v>800</v>
      </c>
    </row>
    <row r="69" spans="1:9" ht="68.25" customHeight="1" x14ac:dyDescent="0.25">
      <c r="A69" s="24" t="s">
        <v>196</v>
      </c>
      <c r="B69" s="107" t="s">
        <v>197</v>
      </c>
      <c r="C69" s="37" t="s">
        <v>102</v>
      </c>
      <c r="D69" s="62">
        <v>1000</v>
      </c>
      <c r="E69" s="62">
        <v>765.6</v>
      </c>
      <c r="F69" s="62">
        <v>1000</v>
      </c>
      <c r="G69" s="57">
        <v>800</v>
      </c>
      <c r="H69" s="57">
        <v>800</v>
      </c>
      <c r="I69" s="57">
        <v>800</v>
      </c>
    </row>
    <row r="70" spans="1:9" ht="19.5" customHeight="1" x14ac:dyDescent="0.25">
      <c r="A70" s="25" t="s">
        <v>258</v>
      </c>
      <c r="B70" s="29" t="s">
        <v>129</v>
      </c>
      <c r="C70" s="30"/>
      <c r="D70" s="56">
        <f t="shared" ref="D70:F70" si="32">D71+D74</f>
        <v>49</v>
      </c>
      <c r="E70" s="56">
        <f t="shared" si="32"/>
        <v>48.5</v>
      </c>
      <c r="F70" s="56">
        <f t="shared" si="32"/>
        <v>65</v>
      </c>
      <c r="G70" s="56">
        <f>G71+G74</f>
        <v>60</v>
      </c>
      <c r="H70" s="56">
        <f>H71+H74</f>
        <v>60</v>
      </c>
      <c r="I70" s="56">
        <f>I71+I74</f>
        <v>60</v>
      </c>
    </row>
    <row r="71" spans="1:9" ht="16.5" hidden="1" x14ac:dyDescent="0.25">
      <c r="A71" s="26" t="s">
        <v>209</v>
      </c>
      <c r="B71" s="107" t="s">
        <v>16</v>
      </c>
      <c r="C71" s="37"/>
      <c r="D71" s="57">
        <f t="shared" ref="D71:D72" si="33">D72</f>
        <v>0</v>
      </c>
      <c r="E71" s="57">
        <f t="shared" ref="E71:E72" si="34">E72</f>
        <v>0</v>
      </c>
      <c r="F71" s="57">
        <f t="shared" ref="F71:F72" si="35">F72</f>
        <v>0</v>
      </c>
      <c r="G71" s="57">
        <f t="shared" ref="G71:I72" si="36">G72</f>
        <v>0</v>
      </c>
      <c r="H71" s="57">
        <f t="shared" si="36"/>
        <v>0</v>
      </c>
      <c r="I71" s="57">
        <f t="shared" si="36"/>
        <v>0</v>
      </c>
    </row>
    <row r="72" spans="1:9" ht="16.5" hidden="1" x14ac:dyDescent="0.25">
      <c r="A72" s="26" t="s">
        <v>210</v>
      </c>
      <c r="B72" s="107" t="s">
        <v>17</v>
      </c>
      <c r="C72" s="37"/>
      <c r="D72" s="57">
        <f t="shared" si="33"/>
        <v>0</v>
      </c>
      <c r="E72" s="57">
        <f t="shared" si="34"/>
        <v>0</v>
      </c>
      <c r="F72" s="57">
        <f t="shared" si="35"/>
        <v>0</v>
      </c>
      <c r="G72" s="57">
        <f t="shared" si="36"/>
        <v>0</v>
      </c>
      <c r="H72" s="57">
        <f t="shared" si="36"/>
        <v>0</v>
      </c>
      <c r="I72" s="57">
        <f t="shared" si="36"/>
        <v>0</v>
      </c>
    </row>
    <row r="73" spans="1:9" ht="22.5" hidden="1" customHeight="1" x14ac:dyDescent="0.25">
      <c r="A73" s="26" t="s">
        <v>67</v>
      </c>
      <c r="B73" s="107" t="s">
        <v>68</v>
      </c>
      <c r="C73" s="37"/>
      <c r="D73" s="57"/>
      <c r="E73" s="57"/>
      <c r="F73" s="57"/>
      <c r="G73" s="57"/>
      <c r="H73" s="57"/>
      <c r="I73" s="57"/>
    </row>
    <row r="74" spans="1:9" s="20" customFormat="1" ht="21" customHeight="1" x14ac:dyDescent="0.25">
      <c r="A74" s="120" t="s">
        <v>259</v>
      </c>
      <c r="B74" s="108" t="s">
        <v>18</v>
      </c>
      <c r="C74" s="125"/>
      <c r="D74" s="66">
        <f t="shared" ref="D74:F74" si="37">D77+D75</f>
        <v>49</v>
      </c>
      <c r="E74" s="66">
        <f t="shared" si="37"/>
        <v>48.5</v>
      </c>
      <c r="F74" s="66">
        <f t="shared" si="37"/>
        <v>65</v>
      </c>
      <c r="G74" s="66">
        <f>G77+G75</f>
        <v>60</v>
      </c>
      <c r="H74" s="66">
        <f>H77+H75</f>
        <v>60</v>
      </c>
      <c r="I74" s="66">
        <f>I77+I75</f>
        <v>60</v>
      </c>
    </row>
    <row r="75" spans="1:9" ht="16.5" hidden="1" x14ac:dyDescent="0.25">
      <c r="A75" s="26" t="s">
        <v>260</v>
      </c>
      <c r="B75" s="107" t="s">
        <v>25</v>
      </c>
      <c r="C75" s="37"/>
      <c r="D75" s="57">
        <f t="shared" ref="D75:F75" si="38">D76</f>
        <v>5</v>
      </c>
      <c r="E75" s="57">
        <f t="shared" si="38"/>
        <v>4.8</v>
      </c>
      <c r="F75" s="57">
        <f t="shared" si="38"/>
        <v>5</v>
      </c>
      <c r="G75" s="57">
        <f>G76</f>
        <v>0</v>
      </c>
      <c r="H75" s="57">
        <f>H76</f>
        <v>0</v>
      </c>
      <c r="I75" s="57">
        <f>I76</f>
        <v>0</v>
      </c>
    </row>
    <row r="76" spans="1:9" ht="33" x14ac:dyDescent="0.25">
      <c r="A76" s="26" t="s">
        <v>208</v>
      </c>
      <c r="B76" s="107" t="s">
        <v>55</v>
      </c>
      <c r="C76" s="37" t="s">
        <v>102</v>
      </c>
      <c r="D76" s="57">
        <v>5</v>
      </c>
      <c r="E76" s="57">
        <v>4.8</v>
      </c>
      <c r="F76" s="57">
        <v>5</v>
      </c>
      <c r="G76" s="57">
        <v>0</v>
      </c>
      <c r="H76" s="57">
        <v>0</v>
      </c>
      <c r="I76" s="57">
        <v>0</v>
      </c>
    </row>
    <row r="77" spans="1:9" s="132" customFormat="1" ht="21.75" hidden="1" customHeight="1" x14ac:dyDescent="0.25">
      <c r="A77" s="102" t="s">
        <v>261</v>
      </c>
      <c r="B77" s="130" t="s">
        <v>19</v>
      </c>
      <c r="C77" s="131"/>
      <c r="D77" s="65">
        <f t="shared" ref="D77:F77" si="39">D78</f>
        <v>44</v>
      </c>
      <c r="E77" s="65">
        <f t="shared" si="39"/>
        <v>43.7</v>
      </c>
      <c r="F77" s="65">
        <f t="shared" si="39"/>
        <v>60</v>
      </c>
      <c r="G77" s="65">
        <f>G78</f>
        <v>60</v>
      </c>
      <c r="H77" s="65">
        <f>H78</f>
        <v>60</v>
      </c>
      <c r="I77" s="65">
        <f>I78</f>
        <v>60</v>
      </c>
    </row>
    <row r="78" spans="1:9" ht="35.25" customHeight="1" x14ac:dyDescent="0.25">
      <c r="A78" s="26" t="s">
        <v>112</v>
      </c>
      <c r="B78" s="107" t="s">
        <v>130</v>
      </c>
      <c r="C78" s="37" t="s">
        <v>102</v>
      </c>
      <c r="D78" s="62">
        <v>44</v>
      </c>
      <c r="E78" s="62">
        <v>43.7</v>
      </c>
      <c r="F78" s="63">
        <v>60</v>
      </c>
      <c r="G78" s="57">
        <v>60</v>
      </c>
      <c r="H78" s="57">
        <v>60</v>
      </c>
      <c r="I78" s="57">
        <v>60</v>
      </c>
    </row>
    <row r="79" spans="1:9" ht="21" customHeight="1" x14ac:dyDescent="0.25">
      <c r="A79" s="96" t="s">
        <v>262</v>
      </c>
      <c r="B79" s="29" t="s">
        <v>79</v>
      </c>
      <c r="C79" s="30"/>
      <c r="D79" s="56">
        <f>D83+D80+D88</f>
        <v>1018</v>
      </c>
      <c r="E79" s="56">
        <f t="shared" ref="E79:I79" si="40">E83+E80+E88</f>
        <v>741.69999999999993</v>
      </c>
      <c r="F79" s="56">
        <f t="shared" si="40"/>
        <v>856</v>
      </c>
      <c r="G79" s="56">
        <f t="shared" si="40"/>
        <v>564</v>
      </c>
      <c r="H79" s="56">
        <f t="shared" si="40"/>
        <v>564</v>
      </c>
      <c r="I79" s="56">
        <f t="shared" si="40"/>
        <v>564</v>
      </c>
    </row>
    <row r="80" spans="1:9" ht="49.5" hidden="1" x14ac:dyDescent="0.25">
      <c r="A80" s="26" t="s">
        <v>45</v>
      </c>
      <c r="B80" s="31" t="s">
        <v>42</v>
      </c>
      <c r="C80" s="32"/>
      <c r="D80" s="57">
        <f t="shared" ref="D80:D81" si="41">D81</f>
        <v>0</v>
      </c>
      <c r="E80" s="57">
        <f t="shared" ref="E80:E81" si="42">E81</f>
        <v>0</v>
      </c>
      <c r="F80" s="57">
        <f t="shared" ref="F80:F81" si="43">F81</f>
        <v>0</v>
      </c>
      <c r="G80" s="57">
        <f t="shared" ref="G80:I81" si="44">G81</f>
        <v>0</v>
      </c>
      <c r="H80" s="57">
        <f t="shared" si="44"/>
        <v>0</v>
      </c>
      <c r="I80" s="57">
        <f t="shared" si="44"/>
        <v>0</v>
      </c>
    </row>
    <row r="81" spans="1:9" ht="48" hidden="1" customHeight="1" x14ac:dyDescent="0.25">
      <c r="A81" s="26" t="s">
        <v>53</v>
      </c>
      <c r="B81" s="31" t="s">
        <v>54</v>
      </c>
      <c r="C81" s="32"/>
      <c r="D81" s="57">
        <f t="shared" si="41"/>
        <v>0</v>
      </c>
      <c r="E81" s="57">
        <f t="shared" si="42"/>
        <v>0</v>
      </c>
      <c r="F81" s="57">
        <f t="shared" si="43"/>
        <v>0</v>
      </c>
      <c r="G81" s="57">
        <f t="shared" si="44"/>
        <v>0</v>
      </c>
      <c r="H81" s="57">
        <f t="shared" si="44"/>
        <v>0</v>
      </c>
      <c r="I81" s="57">
        <f t="shared" si="44"/>
        <v>0</v>
      </c>
    </row>
    <row r="82" spans="1:9" ht="68.25" hidden="1" customHeight="1" x14ac:dyDescent="0.25">
      <c r="A82" s="26" t="s">
        <v>183</v>
      </c>
      <c r="B82" s="31" t="s">
        <v>52</v>
      </c>
      <c r="C82" s="32" t="s">
        <v>104</v>
      </c>
      <c r="D82" s="57"/>
      <c r="E82" s="57"/>
      <c r="F82" s="57"/>
      <c r="G82" s="57"/>
      <c r="H82" s="57"/>
      <c r="I82" s="57"/>
    </row>
    <row r="83" spans="1:9" s="20" customFormat="1" ht="36" customHeight="1" x14ac:dyDescent="0.25">
      <c r="A83" s="100" t="s">
        <v>263</v>
      </c>
      <c r="B83" s="108" t="s">
        <v>41</v>
      </c>
      <c r="C83" s="125"/>
      <c r="D83" s="66">
        <f>D84+D86</f>
        <v>772</v>
      </c>
      <c r="E83" s="66">
        <f t="shared" ref="E83:I83" si="45">E84+E86</f>
        <v>496.09999999999997</v>
      </c>
      <c r="F83" s="66">
        <f t="shared" si="45"/>
        <v>590</v>
      </c>
      <c r="G83" s="66">
        <f t="shared" si="45"/>
        <v>544</v>
      </c>
      <c r="H83" s="66">
        <f t="shared" si="45"/>
        <v>544</v>
      </c>
      <c r="I83" s="66">
        <f t="shared" si="45"/>
        <v>544</v>
      </c>
    </row>
    <row r="84" spans="1:9" ht="23.25" hidden="1" customHeight="1" x14ac:dyDescent="0.25">
      <c r="A84" s="77" t="s">
        <v>264</v>
      </c>
      <c r="B84" s="107" t="s">
        <v>9</v>
      </c>
      <c r="C84" s="37"/>
      <c r="D84" s="57">
        <f t="shared" ref="D84:I84" si="46">D85</f>
        <v>682</v>
      </c>
      <c r="E84" s="57">
        <f t="shared" si="46"/>
        <v>406.4</v>
      </c>
      <c r="F84" s="57">
        <f t="shared" si="46"/>
        <v>500</v>
      </c>
      <c r="G84" s="57">
        <f t="shared" si="46"/>
        <v>544</v>
      </c>
      <c r="H84" s="57">
        <f t="shared" si="46"/>
        <v>544</v>
      </c>
      <c r="I84" s="57">
        <f t="shared" si="46"/>
        <v>544</v>
      </c>
    </row>
    <row r="85" spans="1:9" ht="53.25" customHeight="1" x14ac:dyDescent="0.25">
      <c r="A85" s="77" t="s">
        <v>103</v>
      </c>
      <c r="B85" s="107" t="s">
        <v>51</v>
      </c>
      <c r="C85" s="37" t="s">
        <v>104</v>
      </c>
      <c r="D85" s="62">
        <v>682</v>
      </c>
      <c r="E85" s="62">
        <v>406.4</v>
      </c>
      <c r="F85" s="62">
        <v>500</v>
      </c>
      <c r="G85" s="57">
        <v>544</v>
      </c>
      <c r="H85" s="57">
        <v>544</v>
      </c>
      <c r="I85" s="57">
        <v>544</v>
      </c>
    </row>
    <row r="86" spans="1:9" ht="36.75" hidden="1" customHeight="1" x14ac:dyDescent="0.25">
      <c r="A86" s="77" t="s">
        <v>265</v>
      </c>
      <c r="B86" s="107" t="s">
        <v>211</v>
      </c>
      <c r="C86" s="37"/>
      <c r="D86" s="62">
        <f>D87</f>
        <v>90</v>
      </c>
      <c r="E86" s="62">
        <f t="shared" ref="E86:I86" si="47">E87</f>
        <v>89.7</v>
      </c>
      <c r="F86" s="62">
        <f t="shared" si="47"/>
        <v>90</v>
      </c>
      <c r="G86" s="62">
        <f t="shared" si="47"/>
        <v>0</v>
      </c>
      <c r="H86" s="62">
        <f t="shared" si="47"/>
        <v>0</v>
      </c>
      <c r="I86" s="62">
        <f t="shared" si="47"/>
        <v>0</v>
      </c>
    </row>
    <row r="87" spans="1:9" ht="51" customHeight="1" x14ac:dyDescent="0.25">
      <c r="A87" s="77" t="s">
        <v>212</v>
      </c>
      <c r="B87" s="107" t="s">
        <v>213</v>
      </c>
      <c r="C87" s="37" t="s">
        <v>104</v>
      </c>
      <c r="D87" s="62">
        <v>90</v>
      </c>
      <c r="E87" s="62">
        <v>89.7</v>
      </c>
      <c r="F87" s="62">
        <v>90</v>
      </c>
      <c r="G87" s="57">
        <v>0</v>
      </c>
      <c r="H87" s="57">
        <v>0</v>
      </c>
      <c r="I87" s="57">
        <v>0</v>
      </c>
    </row>
    <row r="88" spans="1:9" s="132" customFormat="1" ht="51.75" hidden="1" customHeight="1" x14ac:dyDescent="0.25">
      <c r="A88" s="133" t="s">
        <v>266</v>
      </c>
      <c r="B88" s="130" t="s">
        <v>184</v>
      </c>
      <c r="C88" s="131"/>
      <c r="D88" s="134">
        <f>D89</f>
        <v>246</v>
      </c>
      <c r="E88" s="134">
        <f t="shared" ref="E88:I89" si="48">E89</f>
        <v>245.6</v>
      </c>
      <c r="F88" s="134">
        <f t="shared" si="48"/>
        <v>266</v>
      </c>
      <c r="G88" s="134">
        <f t="shared" si="48"/>
        <v>20</v>
      </c>
      <c r="H88" s="134">
        <f t="shared" si="48"/>
        <v>20</v>
      </c>
      <c r="I88" s="134">
        <f t="shared" si="48"/>
        <v>20</v>
      </c>
    </row>
    <row r="89" spans="1:9" ht="48.75" hidden="1" customHeight="1" x14ac:dyDescent="0.25">
      <c r="A89" s="77" t="s">
        <v>267</v>
      </c>
      <c r="B89" s="107" t="s">
        <v>226</v>
      </c>
      <c r="C89" s="37"/>
      <c r="D89" s="62">
        <f>D90</f>
        <v>246</v>
      </c>
      <c r="E89" s="62">
        <f t="shared" si="48"/>
        <v>245.6</v>
      </c>
      <c r="F89" s="62">
        <f t="shared" si="48"/>
        <v>266</v>
      </c>
      <c r="G89" s="62">
        <f t="shared" si="48"/>
        <v>20</v>
      </c>
      <c r="H89" s="62">
        <f t="shared" si="48"/>
        <v>20</v>
      </c>
      <c r="I89" s="62">
        <f t="shared" si="48"/>
        <v>20</v>
      </c>
    </row>
    <row r="90" spans="1:9" ht="50.25" customHeight="1" x14ac:dyDescent="0.25">
      <c r="A90" s="77" t="s">
        <v>168</v>
      </c>
      <c r="B90" s="107" t="s">
        <v>167</v>
      </c>
      <c r="C90" s="37" t="s">
        <v>104</v>
      </c>
      <c r="D90" s="62">
        <v>246</v>
      </c>
      <c r="E90" s="62">
        <v>245.6</v>
      </c>
      <c r="F90" s="62">
        <v>266</v>
      </c>
      <c r="G90" s="57">
        <v>20</v>
      </c>
      <c r="H90" s="57">
        <v>20</v>
      </c>
      <c r="I90" s="57">
        <v>20</v>
      </c>
    </row>
    <row r="91" spans="1:9" ht="23.25" hidden="1" customHeight="1" x14ac:dyDescent="0.25">
      <c r="A91" s="100" t="s">
        <v>90</v>
      </c>
      <c r="B91" s="108" t="s">
        <v>71</v>
      </c>
      <c r="C91" s="37"/>
      <c r="D91" s="64">
        <f>D92</f>
        <v>0</v>
      </c>
      <c r="E91" s="64">
        <f t="shared" ref="E91:I92" si="49">E92</f>
        <v>0</v>
      </c>
      <c r="F91" s="64">
        <f t="shared" si="49"/>
        <v>0</v>
      </c>
      <c r="G91" s="64">
        <f t="shared" si="49"/>
        <v>0</v>
      </c>
      <c r="H91" s="64">
        <f t="shared" si="49"/>
        <v>0</v>
      </c>
      <c r="I91" s="64">
        <f t="shared" si="49"/>
        <v>0</v>
      </c>
    </row>
    <row r="92" spans="1:9" ht="18.75" hidden="1" customHeight="1" x14ac:dyDescent="0.25">
      <c r="A92" s="77" t="s">
        <v>171</v>
      </c>
      <c r="B92" s="107" t="s">
        <v>185</v>
      </c>
      <c r="C92" s="37"/>
      <c r="D92" s="62">
        <f>D93</f>
        <v>0</v>
      </c>
      <c r="E92" s="62">
        <f t="shared" si="49"/>
        <v>0</v>
      </c>
      <c r="F92" s="62">
        <f t="shared" si="49"/>
        <v>0</v>
      </c>
      <c r="G92" s="62">
        <f t="shared" si="49"/>
        <v>0</v>
      </c>
      <c r="H92" s="62">
        <f t="shared" si="49"/>
        <v>0</v>
      </c>
      <c r="I92" s="62">
        <f t="shared" si="49"/>
        <v>0</v>
      </c>
    </row>
    <row r="93" spans="1:9" ht="27" hidden="1" customHeight="1" x14ac:dyDescent="0.25">
      <c r="A93" s="77" t="s">
        <v>169</v>
      </c>
      <c r="B93" s="107" t="s">
        <v>170</v>
      </c>
      <c r="C93" s="37"/>
      <c r="D93" s="62"/>
      <c r="E93" s="62"/>
      <c r="F93" s="62"/>
      <c r="G93" s="57"/>
      <c r="H93" s="57"/>
      <c r="I93" s="57"/>
    </row>
    <row r="94" spans="1:9" ht="19.5" customHeight="1" x14ac:dyDescent="0.25">
      <c r="A94" s="96" t="s">
        <v>268</v>
      </c>
      <c r="B94" s="29" t="s">
        <v>21</v>
      </c>
      <c r="C94" s="30"/>
      <c r="D94" s="56">
        <f>D95</f>
        <v>41</v>
      </c>
      <c r="E94" s="56">
        <f t="shared" ref="E94:I94" si="50">E95</f>
        <v>41.4</v>
      </c>
      <c r="F94" s="56">
        <f t="shared" si="50"/>
        <v>61</v>
      </c>
      <c r="G94" s="56">
        <f t="shared" si="50"/>
        <v>0</v>
      </c>
      <c r="H94" s="56">
        <f t="shared" si="50"/>
        <v>0</v>
      </c>
      <c r="I94" s="56">
        <f t="shared" si="50"/>
        <v>0</v>
      </c>
    </row>
    <row r="95" spans="1:9" s="20" customFormat="1" ht="82.5" x14ac:dyDescent="0.25">
      <c r="A95" s="100" t="s">
        <v>269</v>
      </c>
      <c r="B95" s="108" t="s">
        <v>217</v>
      </c>
      <c r="C95" s="125"/>
      <c r="D95" s="66">
        <f>D96+D98</f>
        <v>41</v>
      </c>
      <c r="E95" s="66">
        <f t="shared" ref="E95:I95" si="51">E96+E98</f>
        <v>41.4</v>
      </c>
      <c r="F95" s="66">
        <f t="shared" si="51"/>
        <v>61</v>
      </c>
      <c r="G95" s="66">
        <f t="shared" si="51"/>
        <v>0</v>
      </c>
      <c r="H95" s="66">
        <f t="shared" si="51"/>
        <v>0</v>
      </c>
      <c r="I95" s="66">
        <f t="shared" si="51"/>
        <v>0</v>
      </c>
    </row>
    <row r="96" spans="1:9" ht="36" hidden="1" customHeight="1" x14ac:dyDescent="0.25">
      <c r="A96" s="77" t="s">
        <v>270</v>
      </c>
      <c r="B96" s="107" t="s">
        <v>218</v>
      </c>
      <c r="C96" s="37"/>
      <c r="D96" s="62">
        <f>D97</f>
        <v>0</v>
      </c>
      <c r="E96" s="62">
        <f t="shared" ref="E96:I96" si="52">E97</f>
        <v>0.4</v>
      </c>
      <c r="F96" s="62">
        <f t="shared" si="52"/>
        <v>20</v>
      </c>
      <c r="G96" s="62">
        <f t="shared" si="52"/>
        <v>0</v>
      </c>
      <c r="H96" s="62">
        <f t="shared" si="52"/>
        <v>0</v>
      </c>
      <c r="I96" s="62">
        <f t="shared" si="52"/>
        <v>0</v>
      </c>
    </row>
    <row r="97" spans="1:9" ht="53.25" customHeight="1" x14ac:dyDescent="0.25">
      <c r="A97" s="77" t="s">
        <v>155</v>
      </c>
      <c r="B97" s="107" t="s">
        <v>180</v>
      </c>
      <c r="C97" s="37" t="s">
        <v>102</v>
      </c>
      <c r="D97" s="57">
        <v>0</v>
      </c>
      <c r="E97" s="57">
        <v>0.4</v>
      </c>
      <c r="F97" s="57">
        <v>20</v>
      </c>
      <c r="G97" s="57">
        <v>0</v>
      </c>
      <c r="H97" s="57">
        <v>0</v>
      </c>
      <c r="I97" s="57">
        <v>0</v>
      </c>
    </row>
    <row r="98" spans="1:9" ht="53.25" hidden="1" customHeight="1" x14ac:dyDescent="0.25">
      <c r="A98" s="77" t="s">
        <v>271</v>
      </c>
      <c r="B98" s="107" t="s">
        <v>219</v>
      </c>
      <c r="C98" s="37"/>
      <c r="D98" s="57">
        <f>D99</f>
        <v>41</v>
      </c>
      <c r="E98" s="57">
        <f t="shared" ref="E98:I98" si="53">E99</f>
        <v>41</v>
      </c>
      <c r="F98" s="57">
        <f t="shared" si="53"/>
        <v>41</v>
      </c>
      <c r="G98" s="57">
        <f t="shared" si="53"/>
        <v>0</v>
      </c>
      <c r="H98" s="57">
        <f t="shared" si="53"/>
        <v>0</v>
      </c>
      <c r="I98" s="57">
        <f t="shared" si="53"/>
        <v>0</v>
      </c>
    </row>
    <row r="99" spans="1:9" ht="53.25" customHeight="1" x14ac:dyDescent="0.25">
      <c r="A99" s="77" t="s">
        <v>214</v>
      </c>
      <c r="B99" s="107" t="s">
        <v>215</v>
      </c>
      <c r="C99" s="37" t="s">
        <v>102</v>
      </c>
      <c r="D99" s="57">
        <v>41</v>
      </c>
      <c r="E99" s="57">
        <v>41</v>
      </c>
      <c r="F99" s="57">
        <v>41</v>
      </c>
      <c r="G99" s="57">
        <v>0</v>
      </c>
      <c r="H99" s="57">
        <v>0</v>
      </c>
      <c r="I99" s="57">
        <v>0</v>
      </c>
    </row>
    <row r="100" spans="1:9" ht="51.75" hidden="1" customHeight="1" x14ac:dyDescent="0.25">
      <c r="A100" s="77" t="s">
        <v>151</v>
      </c>
      <c r="B100" s="107" t="s">
        <v>152</v>
      </c>
      <c r="C100" s="37" t="s">
        <v>113</v>
      </c>
      <c r="D100" s="62">
        <v>0</v>
      </c>
      <c r="E100" s="62"/>
      <c r="F100" s="62">
        <v>0</v>
      </c>
      <c r="G100" s="57">
        <v>0</v>
      </c>
      <c r="H100" s="57">
        <v>0</v>
      </c>
      <c r="I100" s="57">
        <v>0</v>
      </c>
    </row>
    <row r="101" spans="1:9" ht="49.5" hidden="1" x14ac:dyDescent="0.25">
      <c r="A101" s="77" t="s">
        <v>153</v>
      </c>
      <c r="B101" s="107" t="s">
        <v>152</v>
      </c>
      <c r="C101" s="32" t="s">
        <v>100</v>
      </c>
      <c r="D101" s="62"/>
      <c r="E101" s="62"/>
      <c r="F101" s="62"/>
      <c r="G101" s="57"/>
      <c r="H101" s="57"/>
      <c r="I101" s="57"/>
    </row>
    <row r="102" spans="1:9" ht="33" hidden="1" x14ac:dyDescent="0.25">
      <c r="A102" s="77" t="s">
        <v>154</v>
      </c>
      <c r="B102" s="107" t="s">
        <v>74</v>
      </c>
      <c r="C102" s="37" t="s">
        <v>102</v>
      </c>
      <c r="D102" s="62"/>
      <c r="E102" s="62"/>
      <c r="F102" s="62"/>
      <c r="G102" s="57"/>
      <c r="H102" s="57"/>
      <c r="I102" s="57"/>
    </row>
    <row r="103" spans="1:9" s="13" customFormat="1" ht="15.75" hidden="1" customHeight="1" x14ac:dyDescent="0.25">
      <c r="A103" s="78" t="s">
        <v>90</v>
      </c>
      <c r="B103" s="109" t="s">
        <v>71</v>
      </c>
      <c r="C103" s="38"/>
      <c r="D103" s="56">
        <f>D104+D106</f>
        <v>0</v>
      </c>
      <c r="E103" s="56">
        <f>E104+E106</f>
        <v>0</v>
      </c>
      <c r="F103" s="56">
        <f>F104+F106</f>
        <v>0</v>
      </c>
      <c r="G103" s="56">
        <f t="shared" ref="G103" si="54">G104</f>
        <v>0</v>
      </c>
      <c r="H103" s="56">
        <f>H104+H106</f>
        <v>0</v>
      </c>
      <c r="I103" s="56">
        <f>I104+I106</f>
        <v>0</v>
      </c>
    </row>
    <row r="104" spans="1:9" ht="16.5" hidden="1" x14ac:dyDescent="0.25">
      <c r="A104" s="77" t="s">
        <v>91</v>
      </c>
      <c r="B104" s="107" t="s">
        <v>72</v>
      </c>
      <c r="C104" s="37"/>
      <c r="D104" s="57">
        <f t="shared" ref="D104:I104" si="55">D105</f>
        <v>0</v>
      </c>
      <c r="E104" s="57">
        <f t="shared" si="55"/>
        <v>0</v>
      </c>
      <c r="F104" s="57">
        <f t="shared" si="55"/>
        <v>0</v>
      </c>
      <c r="G104" s="57">
        <f t="shared" si="55"/>
        <v>0</v>
      </c>
      <c r="H104" s="57">
        <f t="shared" si="55"/>
        <v>0</v>
      </c>
      <c r="I104" s="57">
        <f t="shared" si="55"/>
        <v>0</v>
      </c>
    </row>
    <row r="105" spans="1:9" ht="33" hidden="1" x14ac:dyDescent="0.25">
      <c r="A105" s="77" t="s">
        <v>110</v>
      </c>
      <c r="B105" s="107" t="s">
        <v>73</v>
      </c>
      <c r="C105" s="37" t="s">
        <v>102</v>
      </c>
      <c r="D105" s="62"/>
      <c r="E105" s="62"/>
      <c r="F105" s="62"/>
      <c r="G105" s="57"/>
      <c r="H105" s="57"/>
      <c r="I105" s="57"/>
    </row>
    <row r="106" spans="1:9" ht="16.5" hidden="1" x14ac:dyDescent="0.25">
      <c r="A106" s="77" t="s">
        <v>171</v>
      </c>
      <c r="B106" s="107" t="s">
        <v>172</v>
      </c>
      <c r="C106" s="37"/>
      <c r="D106" s="62">
        <f>D107</f>
        <v>0</v>
      </c>
      <c r="E106" s="62">
        <f>E107</f>
        <v>0</v>
      </c>
      <c r="F106" s="62">
        <f>F107</f>
        <v>0</v>
      </c>
      <c r="G106" s="57">
        <v>0</v>
      </c>
      <c r="H106" s="57">
        <f>H107</f>
        <v>0</v>
      </c>
      <c r="I106" s="57">
        <f>I107</f>
        <v>0</v>
      </c>
    </row>
    <row r="107" spans="1:9" ht="24" hidden="1" customHeight="1" x14ac:dyDescent="0.25">
      <c r="A107" s="77" t="s">
        <v>169</v>
      </c>
      <c r="B107" s="107" t="s">
        <v>170</v>
      </c>
      <c r="C107" s="37" t="s">
        <v>102</v>
      </c>
      <c r="D107" s="62"/>
      <c r="E107" s="62"/>
      <c r="F107" s="62"/>
      <c r="G107" s="57"/>
      <c r="H107" s="57"/>
      <c r="I107" s="57"/>
    </row>
    <row r="108" spans="1:9" ht="16.5" customHeight="1" x14ac:dyDescent="0.25">
      <c r="A108" s="94" t="s">
        <v>272</v>
      </c>
      <c r="B108" s="29" t="s">
        <v>5</v>
      </c>
      <c r="C108" s="30"/>
      <c r="D108" s="56">
        <f t="shared" ref="D108:I108" si="56">D109+D142+D145+D139</f>
        <v>64063.000000000007</v>
      </c>
      <c r="E108" s="56">
        <f t="shared" si="56"/>
        <v>46649.000000000007</v>
      </c>
      <c r="F108" s="56">
        <f t="shared" si="56"/>
        <v>64063.000000000007</v>
      </c>
      <c r="G108" s="56">
        <f t="shared" si="56"/>
        <v>39302.800000000003</v>
      </c>
      <c r="H108" s="56">
        <f t="shared" si="56"/>
        <v>31769.4</v>
      </c>
      <c r="I108" s="56">
        <f t="shared" si="56"/>
        <v>32299.600000000002</v>
      </c>
    </row>
    <row r="109" spans="1:9" ht="33" customHeight="1" x14ac:dyDescent="0.25">
      <c r="A109" s="96" t="s">
        <v>273</v>
      </c>
      <c r="B109" s="29" t="s">
        <v>50</v>
      </c>
      <c r="C109" s="30"/>
      <c r="D109" s="56">
        <f t="shared" ref="D109:I109" si="57">D110+D116+D132+D129</f>
        <v>61189.700000000004</v>
      </c>
      <c r="E109" s="56">
        <f t="shared" si="57"/>
        <v>43775.700000000004</v>
      </c>
      <c r="F109" s="56">
        <f t="shared" si="57"/>
        <v>61189.700000000004</v>
      </c>
      <c r="G109" s="56">
        <f t="shared" si="57"/>
        <v>39302.800000000003</v>
      </c>
      <c r="H109" s="56">
        <f t="shared" si="57"/>
        <v>31769.4</v>
      </c>
      <c r="I109" s="56">
        <f t="shared" si="57"/>
        <v>32299.600000000002</v>
      </c>
    </row>
    <row r="110" spans="1:9" s="13" customFormat="1" ht="16.5" customHeight="1" x14ac:dyDescent="0.25">
      <c r="A110" s="96" t="s">
        <v>274</v>
      </c>
      <c r="B110" s="29" t="s">
        <v>85</v>
      </c>
      <c r="C110" s="30"/>
      <c r="D110" s="56">
        <f t="shared" ref="D110:I110" si="58">D111+D114</f>
        <v>1142.5</v>
      </c>
      <c r="E110" s="56">
        <f t="shared" si="58"/>
        <v>1142.5</v>
      </c>
      <c r="F110" s="56">
        <f t="shared" si="58"/>
        <v>1142.5</v>
      </c>
      <c r="G110" s="56">
        <f t="shared" si="58"/>
        <v>1123</v>
      </c>
      <c r="H110" s="56">
        <f t="shared" si="58"/>
        <v>1101.3</v>
      </c>
      <c r="I110" s="56">
        <f t="shared" si="58"/>
        <v>1031.5</v>
      </c>
    </row>
    <row r="111" spans="1:9" ht="34.5" hidden="1" customHeight="1" x14ac:dyDescent="0.25">
      <c r="A111" s="26" t="s">
        <v>275</v>
      </c>
      <c r="B111" s="31" t="s">
        <v>227</v>
      </c>
      <c r="C111" s="32"/>
      <c r="D111" s="57">
        <f>D112+D113</f>
        <v>1142.5</v>
      </c>
      <c r="E111" s="57">
        <f t="shared" ref="E111:I111" si="59">E112+E113</f>
        <v>1142.5</v>
      </c>
      <c r="F111" s="57">
        <f t="shared" si="59"/>
        <v>1142.5</v>
      </c>
      <c r="G111" s="57">
        <f t="shared" si="59"/>
        <v>1123</v>
      </c>
      <c r="H111" s="57">
        <f t="shared" si="59"/>
        <v>1101.3</v>
      </c>
      <c r="I111" s="57">
        <f t="shared" si="59"/>
        <v>1031.5</v>
      </c>
    </row>
    <row r="112" spans="1:9" ht="37.5" hidden="1" customHeight="1" x14ac:dyDescent="0.25">
      <c r="A112" s="101" t="s">
        <v>159</v>
      </c>
      <c r="B112" s="39" t="s">
        <v>182</v>
      </c>
      <c r="C112" s="32" t="s">
        <v>101</v>
      </c>
      <c r="D112" s="62"/>
      <c r="E112" s="62"/>
      <c r="F112" s="62"/>
      <c r="G112" s="57"/>
      <c r="H112" s="57"/>
      <c r="I112" s="57"/>
    </row>
    <row r="113" spans="1:9" ht="36.75" customHeight="1" x14ac:dyDescent="0.25">
      <c r="A113" s="101" t="s">
        <v>156</v>
      </c>
      <c r="B113" s="39" t="s">
        <v>182</v>
      </c>
      <c r="C113" s="37" t="s">
        <v>102</v>
      </c>
      <c r="D113" s="62">
        <v>1142.5</v>
      </c>
      <c r="E113" s="62">
        <v>1142.5</v>
      </c>
      <c r="F113" s="62">
        <v>1142.5</v>
      </c>
      <c r="G113" s="57">
        <v>1123</v>
      </c>
      <c r="H113" s="57">
        <v>1101.3</v>
      </c>
      <c r="I113" s="57">
        <v>1031.5</v>
      </c>
    </row>
    <row r="114" spans="1:9" ht="16.5" hidden="1" x14ac:dyDescent="0.25">
      <c r="A114" s="26" t="s">
        <v>7</v>
      </c>
      <c r="B114" s="40" t="s">
        <v>8</v>
      </c>
      <c r="C114" s="86"/>
      <c r="D114" s="58"/>
      <c r="E114" s="58"/>
      <c r="F114" s="58"/>
      <c r="G114" s="57"/>
      <c r="H114" s="57"/>
      <c r="I114" s="57"/>
    </row>
    <row r="115" spans="1:9" ht="15.75" hidden="1" customHeight="1" x14ac:dyDescent="0.25">
      <c r="A115" s="26" t="s">
        <v>65</v>
      </c>
      <c r="B115" s="40" t="s">
        <v>66</v>
      </c>
      <c r="C115" s="86"/>
      <c r="D115" s="58"/>
      <c r="E115" s="58"/>
      <c r="F115" s="58"/>
      <c r="G115" s="57"/>
      <c r="H115" s="57"/>
      <c r="I115" s="57"/>
    </row>
    <row r="116" spans="1:9" s="13" customFormat="1" ht="16.5" x14ac:dyDescent="0.25">
      <c r="A116" s="96" t="s">
        <v>276</v>
      </c>
      <c r="B116" s="29" t="s">
        <v>35</v>
      </c>
      <c r="C116" s="30"/>
      <c r="D116" s="56">
        <f>D119+D125+D123+D117+D121</f>
        <v>49638.200000000004</v>
      </c>
      <c r="E116" s="56">
        <f t="shared" ref="E116:I116" si="60">E119+E125+E123+E117+E121</f>
        <v>39749.700000000004</v>
      </c>
      <c r="F116" s="56">
        <f t="shared" si="60"/>
        <v>49638.200000000004</v>
      </c>
      <c r="G116" s="56">
        <f t="shared" si="60"/>
        <v>38179.800000000003</v>
      </c>
      <c r="H116" s="56">
        <f t="shared" si="60"/>
        <v>30668.100000000002</v>
      </c>
      <c r="I116" s="56">
        <f t="shared" si="60"/>
        <v>30668.100000000002</v>
      </c>
    </row>
    <row r="117" spans="1:9" s="13" customFormat="1" ht="33" hidden="1" x14ac:dyDescent="0.25">
      <c r="A117" s="102" t="s">
        <v>187</v>
      </c>
      <c r="B117" s="110" t="s">
        <v>189</v>
      </c>
      <c r="C117" s="30"/>
      <c r="D117" s="65">
        <f>D118</f>
        <v>0</v>
      </c>
      <c r="E117" s="65">
        <f t="shared" ref="E117:I117" si="61">E118</f>
        <v>0</v>
      </c>
      <c r="F117" s="65">
        <f t="shared" si="61"/>
        <v>0</v>
      </c>
      <c r="G117" s="65">
        <f t="shared" si="61"/>
        <v>0</v>
      </c>
      <c r="H117" s="65">
        <f t="shared" si="61"/>
        <v>0</v>
      </c>
      <c r="I117" s="65">
        <f t="shared" si="61"/>
        <v>0</v>
      </c>
    </row>
    <row r="118" spans="1:9" s="13" customFormat="1" ht="38.25" hidden="1" customHeight="1" x14ac:dyDescent="0.25">
      <c r="A118" s="102" t="s">
        <v>186</v>
      </c>
      <c r="B118" s="110" t="s">
        <v>188</v>
      </c>
      <c r="C118" s="53" t="s">
        <v>102</v>
      </c>
      <c r="D118" s="65"/>
      <c r="E118" s="65"/>
      <c r="F118" s="65"/>
      <c r="G118" s="65"/>
      <c r="H118" s="65"/>
      <c r="I118" s="65"/>
    </row>
    <row r="119" spans="1:9" s="132" customFormat="1" ht="16.5" hidden="1" x14ac:dyDescent="0.25">
      <c r="A119" s="102" t="s">
        <v>277</v>
      </c>
      <c r="B119" s="110" t="s">
        <v>135</v>
      </c>
      <c r="C119" s="53"/>
      <c r="D119" s="65">
        <f t="shared" ref="D119:I119" si="62">D120</f>
        <v>10999.9</v>
      </c>
      <c r="E119" s="65">
        <f t="shared" si="62"/>
        <v>7132.3</v>
      </c>
      <c r="F119" s="65">
        <f t="shared" si="62"/>
        <v>10999.9</v>
      </c>
      <c r="G119" s="65">
        <f t="shared" si="62"/>
        <v>13722.8</v>
      </c>
      <c r="H119" s="65"/>
      <c r="I119" s="65">
        <f t="shared" si="62"/>
        <v>0</v>
      </c>
    </row>
    <row r="120" spans="1:9" ht="36.75" customHeight="1" x14ac:dyDescent="0.25">
      <c r="A120" s="26" t="s">
        <v>137</v>
      </c>
      <c r="B120" s="31" t="s">
        <v>136</v>
      </c>
      <c r="C120" s="37" t="s">
        <v>102</v>
      </c>
      <c r="D120" s="57">
        <v>10999.9</v>
      </c>
      <c r="E120" s="57">
        <v>7132.3</v>
      </c>
      <c r="F120" s="57">
        <v>10999.9</v>
      </c>
      <c r="G120" s="57">
        <v>13722.8</v>
      </c>
      <c r="H120" s="57">
        <v>0</v>
      </c>
      <c r="I120" s="57">
        <v>0</v>
      </c>
    </row>
    <row r="121" spans="1:9" s="132" customFormat="1" ht="34.5" hidden="1" customHeight="1" x14ac:dyDescent="0.25">
      <c r="A121" s="102" t="s">
        <v>278</v>
      </c>
      <c r="B121" s="110" t="s">
        <v>205</v>
      </c>
      <c r="C121" s="131"/>
      <c r="D121" s="65">
        <f>D122</f>
        <v>2183.9</v>
      </c>
      <c r="E121" s="65">
        <f t="shared" ref="E121:I121" si="63">E122</f>
        <v>2183.9</v>
      </c>
      <c r="F121" s="65">
        <f t="shared" si="63"/>
        <v>2183.9</v>
      </c>
      <c r="G121" s="65">
        <f t="shared" si="63"/>
        <v>0</v>
      </c>
      <c r="H121" s="65">
        <f t="shared" si="63"/>
        <v>0</v>
      </c>
      <c r="I121" s="65">
        <f t="shared" si="63"/>
        <v>0</v>
      </c>
    </row>
    <row r="122" spans="1:9" ht="38.25" customHeight="1" x14ac:dyDescent="0.25">
      <c r="A122" s="26" t="s">
        <v>203</v>
      </c>
      <c r="B122" s="31" t="s">
        <v>204</v>
      </c>
      <c r="C122" s="37" t="s">
        <v>102</v>
      </c>
      <c r="D122" s="57">
        <v>2183.9</v>
      </c>
      <c r="E122" s="57">
        <v>2183.9</v>
      </c>
      <c r="F122" s="57">
        <v>2183.9</v>
      </c>
      <c r="G122" s="57">
        <v>0</v>
      </c>
      <c r="H122" s="57">
        <v>0</v>
      </c>
      <c r="I122" s="57">
        <v>0</v>
      </c>
    </row>
    <row r="123" spans="1:9" ht="16.5" hidden="1" x14ac:dyDescent="0.25">
      <c r="A123" s="26" t="s">
        <v>147</v>
      </c>
      <c r="B123" s="31" t="s">
        <v>148</v>
      </c>
      <c r="C123" s="37"/>
      <c r="D123" s="57">
        <f>D124</f>
        <v>0</v>
      </c>
      <c r="E123" s="57">
        <f>E124</f>
        <v>0</v>
      </c>
      <c r="F123" s="57">
        <f t="shared" ref="F123:I123" si="64">F124</f>
        <v>0</v>
      </c>
      <c r="G123" s="57">
        <f t="shared" si="64"/>
        <v>0</v>
      </c>
      <c r="H123" s="57">
        <f t="shared" si="64"/>
        <v>0</v>
      </c>
      <c r="I123" s="57">
        <f t="shared" si="64"/>
        <v>0</v>
      </c>
    </row>
    <row r="124" spans="1:9" ht="33" hidden="1" x14ac:dyDescent="0.25">
      <c r="A124" s="26" t="s">
        <v>150</v>
      </c>
      <c r="B124" s="31" t="s">
        <v>149</v>
      </c>
      <c r="C124" s="37" t="s">
        <v>102</v>
      </c>
      <c r="D124" s="57"/>
      <c r="E124" s="57"/>
      <c r="F124" s="57"/>
      <c r="G124" s="57"/>
      <c r="H124" s="57"/>
      <c r="I124" s="57"/>
    </row>
    <row r="125" spans="1:9" s="20" customFormat="1" ht="16.5" hidden="1" x14ac:dyDescent="0.25">
      <c r="A125" s="103" t="s">
        <v>279</v>
      </c>
      <c r="B125" s="55" t="s">
        <v>15</v>
      </c>
      <c r="C125" s="87"/>
      <c r="D125" s="66">
        <f>D127</f>
        <v>36454.400000000001</v>
      </c>
      <c r="E125" s="66">
        <f t="shared" ref="E125:I125" si="65">E127</f>
        <v>30433.5</v>
      </c>
      <c r="F125" s="66">
        <f t="shared" si="65"/>
        <v>36454.400000000001</v>
      </c>
      <c r="G125" s="66">
        <f t="shared" si="65"/>
        <v>24457</v>
      </c>
      <c r="H125" s="66">
        <f t="shared" si="65"/>
        <v>30668.100000000002</v>
      </c>
      <c r="I125" s="66">
        <f t="shared" si="65"/>
        <v>30668.100000000002</v>
      </c>
    </row>
    <row r="126" spans="1:9" ht="16.5" hidden="1" x14ac:dyDescent="0.25">
      <c r="A126" s="104" t="s">
        <v>138</v>
      </c>
      <c r="B126" s="41" t="s">
        <v>49</v>
      </c>
      <c r="C126" s="88"/>
      <c r="D126" s="57"/>
      <c r="E126" s="57"/>
      <c r="F126" s="57"/>
      <c r="G126" s="57"/>
      <c r="H126" s="57"/>
      <c r="I126" s="57"/>
    </row>
    <row r="127" spans="1:9" ht="35.25" customHeight="1" x14ac:dyDescent="0.25">
      <c r="A127" s="104" t="s">
        <v>139</v>
      </c>
      <c r="B127" s="41" t="s">
        <v>49</v>
      </c>
      <c r="C127" s="37" t="s">
        <v>102</v>
      </c>
      <c r="D127" s="62">
        <v>36454.400000000001</v>
      </c>
      <c r="E127" s="62">
        <v>30433.5</v>
      </c>
      <c r="F127" s="62">
        <v>36454.400000000001</v>
      </c>
      <c r="G127" s="57">
        <v>24457</v>
      </c>
      <c r="H127" s="57">
        <f>1153.1+6211.1+23303.9</f>
        <v>30668.100000000002</v>
      </c>
      <c r="I127" s="57">
        <f>1153.1+6211.1+23303.9</f>
        <v>30668.100000000002</v>
      </c>
    </row>
    <row r="128" spans="1:9" ht="31.5" hidden="1" customHeight="1" x14ac:dyDescent="0.25">
      <c r="A128" s="104" t="s">
        <v>140</v>
      </c>
      <c r="B128" s="41" t="s">
        <v>49</v>
      </c>
      <c r="C128" s="88" t="s">
        <v>114</v>
      </c>
      <c r="D128" s="62"/>
      <c r="E128" s="62"/>
      <c r="F128" s="62"/>
      <c r="G128" s="57"/>
      <c r="H128" s="57"/>
      <c r="I128" s="57"/>
    </row>
    <row r="129" spans="1:9" ht="16.5" hidden="1" x14ac:dyDescent="0.25">
      <c r="A129" s="79" t="s">
        <v>36</v>
      </c>
      <c r="B129" s="111" t="s">
        <v>37</v>
      </c>
      <c r="C129" s="43"/>
      <c r="D129" s="67"/>
      <c r="E129" s="67"/>
      <c r="F129" s="67"/>
      <c r="G129" s="68">
        <f t="shared" ref="G129:I130" si="66">G130</f>
        <v>0</v>
      </c>
      <c r="H129" s="68">
        <f t="shared" si="66"/>
        <v>0</v>
      </c>
      <c r="I129" s="68">
        <f t="shared" si="66"/>
        <v>0</v>
      </c>
    </row>
    <row r="130" spans="1:9" ht="33" hidden="1" x14ac:dyDescent="0.25">
      <c r="A130" s="105" t="s">
        <v>38</v>
      </c>
      <c r="B130" s="44" t="s">
        <v>39</v>
      </c>
      <c r="C130" s="89"/>
      <c r="D130" s="69"/>
      <c r="E130" s="69"/>
      <c r="F130" s="69"/>
      <c r="G130" s="70">
        <f t="shared" si="66"/>
        <v>0</v>
      </c>
      <c r="H130" s="70">
        <f t="shared" si="66"/>
        <v>0</v>
      </c>
      <c r="I130" s="70">
        <f t="shared" si="66"/>
        <v>0</v>
      </c>
    </row>
    <row r="131" spans="1:9" ht="33" hidden="1" x14ac:dyDescent="0.25">
      <c r="A131" s="105" t="s">
        <v>48</v>
      </c>
      <c r="B131" s="44" t="s">
        <v>47</v>
      </c>
      <c r="C131" s="89"/>
      <c r="D131" s="69"/>
      <c r="E131" s="69"/>
      <c r="F131" s="69"/>
      <c r="G131" s="70"/>
      <c r="H131" s="70"/>
      <c r="I131" s="70"/>
    </row>
    <row r="132" spans="1:9" s="21" customFormat="1" ht="16.5" x14ac:dyDescent="0.25">
      <c r="A132" s="80" t="s">
        <v>280</v>
      </c>
      <c r="B132" s="54" t="s">
        <v>11</v>
      </c>
      <c r="C132" s="90"/>
      <c r="D132" s="71">
        <f t="shared" ref="D132:I132" si="67">D133+D137+D135</f>
        <v>10409</v>
      </c>
      <c r="E132" s="71">
        <f t="shared" si="67"/>
        <v>2883.5</v>
      </c>
      <c r="F132" s="71">
        <f t="shared" si="67"/>
        <v>10409</v>
      </c>
      <c r="G132" s="71">
        <f t="shared" si="67"/>
        <v>0</v>
      </c>
      <c r="H132" s="71">
        <f t="shared" si="67"/>
        <v>0</v>
      </c>
      <c r="I132" s="71">
        <f t="shared" si="67"/>
        <v>600</v>
      </c>
    </row>
    <row r="133" spans="1:9" ht="49.5" hidden="1" x14ac:dyDescent="0.25">
      <c r="A133" s="81" t="s">
        <v>13</v>
      </c>
      <c r="B133" s="45" t="s">
        <v>12</v>
      </c>
      <c r="C133" s="91"/>
      <c r="D133" s="72"/>
      <c r="E133" s="72"/>
      <c r="F133" s="72"/>
      <c r="G133" s="70">
        <f>G134</f>
        <v>0</v>
      </c>
      <c r="H133" s="70">
        <f>H134</f>
        <v>0</v>
      </c>
      <c r="I133" s="70">
        <f>I134</f>
        <v>0</v>
      </c>
    </row>
    <row r="134" spans="1:9" ht="49.5" hidden="1" x14ac:dyDescent="0.25">
      <c r="A134" s="81" t="s">
        <v>83</v>
      </c>
      <c r="B134" s="45" t="s">
        <v>84</v>
      </c>
      <c r="C134" s="91"/>
      <c r="D134" s="72"/>
      <c r="E134" s="72"/>
      <c r="F134" s="72"/>
      <c r="G134" s="70"/>
      <c r="H134" s="70"/>
      <c r="I134" s="70"/>
    </row>
    <row r="135" spans="1:9" ht="33" hidden="1" x14ac:dyDescent="0.25">
      <c r="A135" s="81" t="s">
        <v>43</v>
      </c>
      <c r="B135" s="45" t="s">
        <v>44</v>
      </c>
      <c r="C135" s="91"/>
      <c r="D135" s="72"/>
      <c r="E135" s="72"/>
      <c r="F135" s="72"/>
      <c r="G135" s="70">
        <f>G136</f>
        <v>0</v>
      </c>
      <c r="H135" s="70">
        <f>H136</f>
        <v>0</v>
      </c>
      <c r="I135" s="70">
        <f>I136</f>
        <v>0</v>
      </c>
    </row>
    <row r="136" spans="1:9" ht="33" hidden="1" x14ac:dyDescent="0.25">
      <c r="A136" s="81" t="s">
        <v>69</v>
      </c>
      <c r="B136" s="45" t="s">
        <v>46</v>
      </c>
      <c r="C136" s="91"/>
      <c r="D136" s="72"/>
      <c r="E136" s="72"/>
      <c r="F136" s="72"/>
      <c r="G136" s="70"/>
      <c r="H136" s="70"/>
      <c r="I136" s="70"/>
    </row>
    <row r="137" spans="1:9" s="21" customFormat="1" ht="18.75" hidden="1" customHeight="1" x14ac:dyDescent="0.25">
      <c r="A137" s="82" t="s">
        <v>281</v>
      </c>
      <c r="B137" s="46" t="s">
        <v>228</v>
      </c>
      <c r="C137" s="92"/>
      <c r="D137" s="73">
        <f t="shared" ref="D137:I137" si="68">D138</f>
        <v>10409</v>
      </c>
      <c r="E137" s="73">
        <f t="shared" si="68"/>
        <v>2883.5</v>
      </c>
      <c r="F137" s="73">
        <f t="shared" si="68"/>
        <v>10409</v>
      </c>
      <c r="G137" s="74">
        <f t="shared" si="68"/>
        <v>0</v>
      </c>
      <c r="H137" s="74">
        <f t="shared" si="68"/>
        <v>0</v>
      </c>
      <c r="I137" s="74">
        <f t="shared" si="68"/>
        <v>600</v>
      </c>
    </row>
    <row r="138" spans="1:9" s="21" customFormat="1" ht="33" customHeight="1" x14ac:dyDescent="0.25">
      <c r="A138" s="82" t="s">
        <v>158</v>
      </c>
      <c r="B138" s="46" t="s">
        <v>63</v>
      </c>
      <c r="C138" s="46" t="s">
        <v>102</v>
      </c>
      <c r="D138" s="73">
        <v>10409</v>
      </c>
      <c r="E138" s="73">
        <v>2883.5</v>
      </c>
      <c r="F138" s="73">
        <v>10409</v>
      </c>
      <c r="G138" s="74">
        <v>0</v>
      </c>
      <c r="H138" s="74">
        <v>0</v>
      </c>
      <c r="I138" s="74">
        <v>600</v>
      </c>
    </row>
    <row r="139" spans="1:9" s="20" customFormat="1" ht="19.5" customHeight="1" x14ac:dyDescent="0.25">
      <c r="A139" s="106" t="s">
        <v>282</v>
      </c>
      <c r="B139" s="47" t="s">
        <v>141</v>
      </c>
      <c r="C139" s="93"/>
      <c r="D139" s="59">
        <f>D140</f>
        <v>2873.3</v>
      </c>
      <c r="E139" s="59">
        <f t="shared" ref="E139:I140" si="69">E140</f>
        <v>2873.3</v>
      </c>
      <c r="F139" s="59">
        <f t="shared" si="69"/>
        <v>2873.3</v>
      </c>
      <c r="G139" s="59">
        <f t="shared" si="69"/>
        <v>0</v>
      </c>
      <c r="H139" s="59">
        <f t="shared" si="69"/>
        <v>0</v>
      </c>
      <c r="I139" s="59">
        <f t="shared" si="69"/>
        <v>0</v>
      </c>
    </row>
    <row r="140" spans="1:9" s="20" customFormat="1" ht="20.25" customHeight="1" x14ac:dyDescent="0.25">
      <c r="A140" s="120" t="s">
        <v>283</v>
      </c>
      <c r="B140" s="128" t="s">
        <v>142</v>
      </c>
      <c r="C140" s="129"/>
      <c r="D140" s="121">
        <f>D141</f>
        <v>2873.3</v>
      </c>
      <c r="E140" s="121">
        <f t="shared" si="69"/>
        <v>2873.3</v>
      </c>
      <c r="F140" s="121">
        <f t="shared" si="69"/>
        <v>2873.3</v>
      </c>
      <c r="G140" s="121">
        <f t="shared" si="69"/>
        <v>0</v>
      </c>
      <c r="H140" s="121">
        <f t="shared" si="69"/>
        <v>0</v>
      </c>
      <c r="I140" s="121">
        <f t="shared" si="69"/>
        <v>0</v>
      </c>
    </row>
    <row r="141" spans="1:9" ht="33" x14ac:dyDescent="0.25">
      <c r="A141" s="26" t="s">
        <v>144</v>
      </c>
      <c r="B141" s="40" t="s">
        <v>143</v>
      </c>
      <c r="C141" s="37" t="s">
        <v>102</v>
      </c>
      <c r="D141" s="58">
        <v>2873.3</v>
      </c>
      <c r="E141" s="58">
        <v>2873.3</v>
      </c>
      <c r="F141" s="58">
        <v>2873.3</v>
      </c>
      <c r="G141" s="57">
        <v>0</v>
      </c>
      <c r="H141" s="57">
        <v>0</v>
      </c>
      <c r="I141" s="57">
        <v>0</v>
      </c>
    </row>
    <row r="142" spans="1:9" ht="16.5" hidden="1" x14ac:dyDescent="0.25">
      <c r="A142" s="23" t="s">
        <v>145</v>
      </c>
      <c r="B142" s="48" t="s">
        <v>22</v>
      </c>
      <c r="C142" s="49"/>
      <c r="D142" s="56">
        <f t="shared" ref="D142:F143" si="70">D143</f>
        <v>0</v>
      </c>
      <c r="E142" s="56">
        <f t="shared" si="70"/>
        <v>0</v>
      </c>
      <c r="F142" s="56">
        <f t="shared" si="70"/>
        <v>0</v>
      </c>
      <c r="G142" s="56">
        <f t="shared" ref="G142:I143" si="71">G143</f>
        <v>0</v>
      </c>
      <c r="H142" s="56">
        <f t="shared" si="71"/>
        <v>0</v>
      </c>
      <c r="I142" s="56">
        <f t="shared" si="71"/>
        <v>0</v>
      </c>
    </row>
    <row r="143" spans="1:9" ht="16.5" hidden="1" x14ac:dyDescent="0.25">
      <c r="A143" s="22" t="s">
        <v>146</v>
      </c>
      <c r="B143" s="39" t="s">
        <v>64</v>
      </c>
      <c r="C143" s="50"/>
      <c r="D143" s="57">
        <f t="shared" si="70"/>
        <v>0</v>
      </c>
      <c r="E143" s="57">
        <f t="shared" si="70"/>
        <v>0</v>
      </c>
      <c r="F143" s="57">
        <f t="shared" si="70"/>
        <v>0</v>
      </c>
      <c r="G143" s="57">
        <f t="shared" si="71"/>
        <v>0</v>
      </c>
      <c r="H143" s="57">
        <f t="shared" si="71"/>
        <v>0</v>
      </c>
      <c r="I143" s="57">
        <f t="shared" si="71"/>
        <v>0</v>
      </c>
    </row>
    <row r="144" spans="1:9" ht="33" hidden="1" x14ac:dyDescent="0.25">
      <c r="A144" s="22" t="s">
        <v>157</v>
      </c>
      <c r="B144" s="39" t="s">
        <v>64</v>
      </c>
      <c r="C144" s="35" t="s">
        <v>102</v>
      </c>
      <c r="D144" s="62"/>
      <c r="E144" s="62"/>
      <c r="F144" s="62"/>
      <c r="G144" s="57">
        <v>0</v>
      </c>
      <c r="H144" s="57">
        <v>0</v>
      </c>
      <c r="I144" s="57">
        <v>0</v>
      </c>
    </row>
    <row r="145" spans="1:9" s="13" customFormat="1" ht="33" hidden="1" x14ac:dyDescent="0.25">
      <c r="A145" s="28" t="s">
        <v>23</v>
      </c>
      <c r="B145" s="51" t="s">
        <v>24</v>
      </c>
      <c r="C145" s="52"/>
      <c r="D145" s="75">
        <f t="shared" ref="D145:F146" si="72">D146</f>
        <v>0</v>
      </c>
      <c r="E145" s="75">
        <f t="shared" si="72"/>
        <v>0</v>
      </c>
      <c r="F145" s="75">
        <f t="shared" si="72"/>
        <v>0</v>
      </c>
      <c r="G145" s="56">
        <f t="shared" ref="G145" si="73">G147</f>
        <v>0</v>
      </c>
      <c r="H145" s="56">
        <f>H146</f>
        <v>0</v>
      </c>
      <c r="I145" s="56">
        <f>I146</f>
        <v>0</v>
      </c>
    </row>
    <row r="146" spans="1:9" s="13" customFormat="1" ht="33" hidden="1" x14ac:dyDescent="0.25">
      <c r="A146" s="27" t="s">
        <v>173</v>
      </c>
      <c r="B146" s="41" t="s">
        <v>174</v>
      </c>
      <c r="C146" s="52"/>
      <c r="D146" s="75">
        <f t="shared" si="72"/>
        <v>0</v>
      </c>
      <c r="E146" s="75">
        <f t="shared" si="72"/>
        <v>0</v>
      </c>
      <c r="F146" s="75">
        <f t="shared" si="72"/>
        <v>0</v>
      </c>
      <c r="G146" s="56">
        <v>0</v>
      </c>
      <c r="H146" s="56">
        <f>H147</f>
        <v>0</v>
      </c>
      <c r="I146" s="56">
        <f>I147</f>
        <v>0</v>
      </c>
    </row>
    <row r="147" spans="1:9" ht="33.75" hidden="1" customHeight="1" x14ac:dyDescent="0.25">
      <c r="A147" s="27" t="s">
        <v>181</v>
      </c>
      <c r="B147" s="41" t="s">
        <v>161</v>
      </c>
      <c r="C147" s="42" t="s">
        <v>102</v>
      </c>
      <c r="D147" s="62"/>
      <c r="E147" s="62"/>
      <c r="F147" s="62"/>
      <c r="G147" s="76"/>
      <c r="H147" s="76"/>
      <c r="I147" s="76"/>
    </row>
    <row r="149" spans="1:9" x14ac:dyDescent="0.25">
      <c r="A149" s="17" t="s">
        <v>121</v>
      </c>
      <c r="B149" s="17"/>
      <c r="C149" s="17"/>
      <c r="D149" s="17"/>
      <c r="E149" s="17"/>
      <c r="F149" s="17"/>
      <c r="G149" s="17"/>
      <c r="H149" s="17"/>
      <c r="I149" s="17"/>
    </row>
    <row r="150" spans="1:9" ht="22.5" customHeight="1" x14ac:dyDescent="0.25">
      <c r="A150" s="18" t="s">
        <v>122</v>
      </c>
    </row>
    <row r="151" spans="1:9" x14ac:dyDescent="0.25">
      <c r="A151" s="135" t="s">
        <v>123</v>
      </c>
      <c r="B151" s="135"/>
      <c r="C151" s="135"/>
    </row>
    <row r="152" spans="1:9" x14ac:dyDescent="0.25">
      <c r="A152" s="19"/>
    </row>
    <row r="153" spans="1:9" ht="23.25" customHeight="1" x14ac:dyDescent="0.25">
      <c r="A153" s="17" t="s">
        <v>191</v>
      </c>
    </row>
  </sheetData>
  <mergeCells count="11">
    <mergeCell ref="A151:C151"/>
    <mergeCell ref="A10:B10"/>
    <mergeCell ref="C10:C11"/>
    <mergeCell ref="G10:I10"/>
    <mergeCell ref="A2:I2"/>
    <mergeCell ref="D10:D11"/>
    <mergeCell ref="E10:E11"/>
    <mergeCell ref="F10:F11"/>
    <mergeCell ref="A3:I3"/>
    <mergeCell ref="A4:I4"/>
    <mergeCell ref="A5:I5"/>
  </mergeCells>
  <phoneticPr fontId="2" type="noConversion"/>
  <pageMargins left="0" right="0" top="0.55118110236220474" bottom="0.15748031496062992" header="0.31496062992125984" footer="0.31496062992125984"/>
  <pageSetup paperSize="9" scale="52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2023-11-09T06:44:50Z</cp:lastPrinted>
  <dcterms:created xsi:type="dcterms:W3CDTF">1996-10-08T23:32:33Z</dcterms:created>
  <dcterms:modified xsi:type="dcterms:W3CDTF">2023-11-09T08:50:11Z</dcterms:modified>
</cp:coreProperties>
</file>