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870" windowWidth="12120" windowHeight="8760"/>
  </bookViews>
  <sheets>
    <sheet name="Реестр" sheetId="1" r:id="rId1"/>
  </sheets>
  <definedNames>
    <definedName name="_xlnm._FilterDatabase" localSheetId="0" hidden="1">Реестр!$A$10:$I$202</definedName>
    <definedName name="Z_6CD08D24_8AC5_4A04_B397_3AE13EDEAB7E_.wvu.Cols" localSheetId="0" hidden="1">Реестр!$D:$D</definedName>
    <definedName name="Z_6CD08D24_8AC5_4A04_B397_3AE13EDEAB7E_.wvu.PrintArea" localSheetId="0" hidden="1">Реестр!$A$8:$D$302</definedName>
    <definedName name="Z_6CD08D24_8AC5_4A04_B397_3AE13EDEAB7E_.wvu.PrintTitles" localSheetId="0" hidden="1">Реестр!$13:$13</definedName>
    <definedName name="Z_6CD08D24_8AC5_4A04_B397_3AE13EDEAB7E_.wvu.Rows" localSheetId="0" hidden="1">Реестр!#REF!,Реестр!$46:$46,Реестр!#REF!,Реестр!#REF!</definedName>
    <definedName name="Z_9054D699_994C_4D84_B308_71B17EA63933_.wvu.Cols" localSheetId="0" hidden="1">Реестр!$D:$D</definedName>
    <definedName name="Z_9054D699_994C_4D84_B308_71B17EA63933_.wvu.PrintArea" localSheetId="0" hidden="1">Реестр!$A$8:$D$302</definedName>
    <definedName name="Z_9054D699_994C_4D84_B308_71B17EA63933_.wvu.PrintTitles" localSheetId="0" hidden="1">Реестр!$13:$13</definedName>
    <definedName name="Z_9054D699_994C_4D84_B308_71B17EA63933_.wvu.Rows" localSheetId="0" hidden="1">Реестр!#REF!,Реестр!#REF!</definedName>
    <definedName name="Z_A896AC50_C409_40E3_B60D_5CAD071B06C2_.wvu.Cols" localSheetId="0" hidden="1">Реестр!$D:$D</definedName>
    <definedName name="Z_A896AC50_C409_40E3_B60D_5CAD071B06C2_.wvu.PrintArea" localSheetId="0" hidden="1">Реестр!$A$8:$D$302</definedName>
    <definedName name="Z_A896AC50_C409_40E3_B60D_5CAD071B06C2_.wvu.PrintTitles" localSheetId="0" hidden="1">Реестр!$13:$13</definedName>
    <definedName name="Z_A896AC50_C409_40E3_B60D_5CAD071B06C2_.wvu.Rows" localSheetId="0" hidden="1">Реестр!#REF!,Реестр!$46:$46,Реестр!#REF!</definedName>
    <definedName name="Z_AFF0A21F_E6DE_4E7C_BAF7_C28C97DAE642_.wvu.Cols" localSheetId="0" hidden="1">Реестр!$D:$D</definedName>
    <definedName name="Z_AFF0A21F_E6DE_4E7C_BAF7_C28C97DAE642_.wvu.PrintArea" localSheetId="0" hidden="1">Реестр!$A$8:$D$302</definedName>
    <definedName name="Z_AFF0A21F_E6DE_4E7C_BAF7_C28C97DAE642_.wvu.PrintTitles" localSheetId="0" hidden="1">Реестр!$13:$13</definedName>
    <definedName name="Z_AFF0A21F_E6DE_4E7C_BAF7_C28C97DAE642_.wvu.Rows" localSheetId="0" hidden="1">Реестр!#REF!,Реестр!#REF!</definedName>
    <definedName name="Z_B382D9F3_028B_4C80_8DA8_1D8F01944114_.wvu.PrintArea" localSheetId="0" hidden="1">Реестр!$A$8:$D$302</definedName>
    <definedName name="Z_B382D9F3_028B_4C80_8DA8_1D8F01944114_.wvu.PrintTitles" localSheetId="0" hidden="1">Реестр!$13:$13</definedName>
    <definedName name="Z_B382D9F3_028B_4C80_8DA8_1D8F01944114_.wvu.Rows" localSheetId="0" hidden="1">Реестр!#REF!,Реестр!#REF!,Реестр!#REF!</definedName>
    <definedName name="Z_E17D1875_B289_49B1_B77A_E0DF820CCF98_.wvu.Cols" localSheetId="0" hidden="1">Реестр!$D:$D</definedName>
    <definedName name="Z_E17D1875_B289_49B1_B77A_E0DF820CCF98_.wvu.PrintArea" localSheetId="0" hidden="1">Реестр!$A$8:$D$302</definedName>
    <definedName name="Z_E17D1875_B289_49B1_B77A_E0DF820CCF98_.wvu.PrintTitles" localSheetId="0" hidden="1">Реестр!$13:$13</definedName>
    <definedName name="Z_E17D1875_B289_49B1_B77A_E0DF820CCF98_.wvu.Rows" localSheetId="0" hidden="1">Реестр!#REF!,Реестр!$46:$46,Реестр!#REF!,Реестр!#REF!</definedName>
    <definedName name="_xlnm.Print_Titles" localSheetId="0">Реестр!$13:$13</definedName>
    <definedName name="_xlnm.Print_Area" localSheetId="0">Реестр!$A$1:$I$309</definedName>
  </definedNames>
  <calcPr calcId="144525"/>
  <customWorkbookViews>
    <customWorkbookView name="xp - Личное представление" guid="{AFF0A21F-E6DE-4E7C-BAF7-C28C97DAE642}" mergeInterval="0" personalView="1" maximized="1" windowWidth="1276" windowHeight="859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user - Личное представление" guid="{B382D9F3-028B-4C80-8DA8-1D8F01944114}" mergeInterval="0" personalView="1" maximized="1" windowWidth="1202" windowHeight="650" activeSheetId="1"/>
  </customWorkbookViews>
</workbook>
</file>

<file path=xl/calcChain.xml><?xml version="1.0" encoding="utf-8"?>
<calcChain xmlns="http://schemas.openxmlformats.org/spreadsheetml/2006/main">
  <c r="E291" i="1" l="1"/>
  <c r="E290" i="1" s="1"/>
  <c r="F291" i="1"/>
  <c r="F290" i="1" s="1"/>
  <c r="G291" i="1"/>
  <c r="G290" i="1" s="1"/>
  <c r="H291" i="1"/>
  <c r="I291" i="1"/>
  <c r="H290" i="1"/>
  <c r="I290" i="1"/>
  <c r="D290" i="1"/>
  <c r="D291" i="1"/>
  <c r="I244" i="1" l="1"/>
  <c r="H244" i="1"/>
  <c r="G244" i="1"/>
  <c r="I241" i="1"/>
  <c r="H241" i="1"/>
  <c r="G241" i="1"/>
  <c r="F274" i="1" l="1"/>
  <c r="F273" i="1"/>
  <c r="E26" i="1" l="1"/>
  <c r="D209" i="1" l="1"/>
  <c r="E230" i="1"/>
  <c r="F230" i="1"/>
  <c r="G230" i="1"/>
  <c r="H230" i="1"/>
  <c r="I230" i="1"/>
  <c r="D230" i="1"/>
  <c r="E279" i="1" l="1"/>
  <c r="F279" i="1"/>
  <c r="G279" i="1"/>
  <c r="H279" i="1"/>
  <c r="I279" i="1"/>
  <c r="D279" i="1"/>
  <c r="E17" i="1"/>
  <c r="F17" i="1"/>
  <c r="G17" i="1"/>
  <c r="H17" i="1"/>
  <c r="I17" i="1"/>
  <c r="D17" i="1"/>
  <c r="E267" i="1"/>
  <c r="F267" i="1"/>
  <c r="G267" i="1"/>
  <c r="H267" i="1"/>
  <c r="I267" i="1"/>
  <c r="D267" i="1"/>
  <c r="E220" i="1"/>
  <c r="F220" i="1"/>
  <c r="G220" i="1"/>
  <c r="H220" i="1"/>
  <c r="I220" i="1"/>
  <c r="D220" i="1"/>
  <c r="D245" i="1" l="1"/>
  <c r="E187" i="1"/>
  <c r="D26" i="1"/>
  <c r="E271" i="1" l="1"/>
  <c r="F271" i="1"/>
  <c r="G271" i="1"/>
  <c r="H271" i="1"/>
  <c r="I271" i="1"/>
  <c r="D271" i="1"/>
  <c r="E119" i="1" l="1"/>
  <c r="D234" i="1" l="1"/>
  <c r="E222" i="1" l="1"/>
  <c r="F222" i="1"/>
  <c r="G222" i="1"/>
  <c r="H222" i="1"/>
  <c r="I222" i="1"/>
  <c r="D222" i="1"/>
  <c r="E164" i="1"/>
  <c r="F164" i="1"/>
  <c r="G164" i="1"/>
  <c r="H164" i="1"/>
  <c r="I164" i="1"/>
  <c r="D164" i="1"/>
  <c r="E162" i="1"/>
  <c r="F162" i="1"/>
  <c r="G162" i="1"/>
  <c r="H162" i="1"/>
  <c r="I162" i="1"/>
  <c r="D162" i="1"/>
  <c r="I157" i="1"/>
  <c r="E157" i="1"/>
  <c r="F157" i="1"/>
  <c r="G157" i="1"/>
  <c r="H157" i="1"/>
  <c r="D157" i="1"/>
  <c r="E149" i="1"/>
  <c r="F149" i="1"/>
  <c r="G149" i="1"/>
  <c r="H149" i="1"/>
  <c r="I149" i="1"/>
  <c r="D149" i="1"/>
  <c r="E139" i="1"/>
  <c r="F139" i="1"/>
  <c r="G139" i="1"/>
  <c r="H139" i="1"/>
  <c r="I139" i="1"/>
  <c r="D139" i="1"/>
  <c r="E135" i="1"/>
  <c r="F135" i="1"/>
  <c r="G135" i="1"/>
  <c r="H135" i="1"/>
  <c r="I135" i="1"/>
  <c r="D135" i="1"/>
  <c r="E133" i="1"/>
  <c r="F133" i="1"/>
  <c r="G133" i="1"/>
  <c r="H133" i="1"/>
  <c r="I133" i="1"/>
  <c r="D133" i="1"/>
  <c r="E81" i="1"/>
  <c r="F81" i="1"/>
  <c r="G81" i="1"/>
  <c r="H81" i="1"/>
  <c r="I81" i="1"/>
  <c r="D81" i="1"/>
  <c r="G26" i="1" l="1"/>
  <c r="E206" i="1"/>
  <c r="E288" i="1"/>
  <c r="E287" i="1" s="1"/>
  <c r="F288" i="1"/>
  <c r="F287" i="1" s="1"/>
  <c r="G288" i="1"/>
  <c r="G287" i="1" s="1"/>
  <c r="H288" i="1"/>
  <c r="H287" i="1" s="1"/>
  <c r="I288" i="1"/>
  <c r="I287" i="1" s="1"/>
  <c r="D288" i="1"/>
  <c r="D287" i="1" s="1"/>
  <c r="E247" i="1" l="1"/>
  <c r="F247" i="1"/>
  <c r="G247" i="1"/>
  <c r="H247" i="1"/>
  <c r="I247" i="1"/>
  <c r="D247" i="1"/>
  <c r="E273" i="1" l="1"/>
  <c r="H194" i="1" l="1"/>
  <c r="F161" i="1"/>
  <c r="G161" i="1"/>
  <c r="H161" i="1"/>
  <c r="I161" i="1"/>
  <c r="E161" i="1"/>
  <c r="D119" i="1" l="1"/>
  <c r="G119" i="1"/>
  <c r="H119" i="1"/>
  <c r="I119" i="1"/>
  <c r="F119" i="1"/>
  <c r="F26" i="1" l="1"/>
  <c r="D161" i="1" l="1"/>
  <c r="E254" i="1" l="1"/>
  <c r="F254" i="1"/>
  <c r="G254" i="1"/>
  <c r="H254" i="1"/>
  <c r="I254" i="1"/>
  <c r="D254" i="1"/>
  <c r="E240" i="1" l="1"/>
  <c r="F240" i="1"/>
  <c r="H240" i="1"/>
  <c r="I240" i="1"/>
  <c r="D240" i="1"/>
  <c r="G240" i="1" l="1"/>
  <c r="E245" i="1" l="1"/>
  <c r="D103" i="1" l="1"/>
  <c r="E103" i="1"/>
  <c r="E194" i="1" l="1"/>
  <c r="F194" i="1"/>
  <c r="G194" i="1"/>
  <c r="I194" i="1"/>
  <c r="D194" i="1"/>
  <c r="F206" i="1" l="1"/>
  <c r="G206" i="1"/>
  <c r="H206" i="1"/>
  <c r="I206" i="1"/>
  <c r="D206" i="1"/>
  <c r="G273" i="1"/>
  <c r="H273" i="1"/>
  <c r="I273" i="1"/>
  <c r="D273" i="1"/>
  <c r="E184" i="1" l="1"/>
  <c r="E28" i="1"/>
  <c r="D184" i="1" l="1"/>
  <c r="E299" i="1" l="1"/>
  <c r="F299" i="1"/>
  <c r="F298" i="1" s="1"/>
  <c r="F297" i="1" s="1"/>
  <c r="G299" i="1"/>
  <c r="G298" i="1" s="1"/>
  <c r="G297" i="1" s="1"/>
  <c r="H299" i="1"/>
  <c r="H298" i="1" s="1"/>
  <c r="H297" i="1" s="1"/>
  <c r="I299" i="1"/>
  <c r="I298" i="1" s="1"/>
  <c r="I297" i="1" s="1"/>
  <c r="E298" i="1"/>
  <c r="E297" i="1" s="1"/>
  <c r="E292" i="1"/>
  <c r="F292" i="1"/>
  <c r="G292" i="1"/>
  <c r="H292" i="1"/>
  <c r="I292" i="1"/>
  <c r="E269" i="1"/>
  <c r="F269" i="1"/>
  <c r="G269" i="1"/>
  <c r="H269" i="1"/>
  <c r="I269" i="1"/>
  <c r="E264" i="1"/>
  <c r="F264" i="1"/>
  <c r="G264" i="1"/>
  <c r="H264" i="1"/>
  <c r="I264" i="1"/>
  <c r="E261" i="1"/>
  <c r="F261" i="1"/>
  <c r="G261" i="1"/>
  <c r="H261" i="1"/>
  <c r="I261" i="1"/>
  <c r="E257" i="1"/>
  <c r="F257" i="1"/>
  <c r="G257" i="1"/>
  <c r="H257" i="1"/>
  <c r="I257" i="1"/>
  <c r="E250" i="1"/>
  <c r="F250" i="1"/>
  <c r="G250" i="1"/>
  <c r="H250" i="1"/>
  <c r="I250" i="1"/>
  <c r="F245" i="1"/>
  <c r="G245" i="1"/>
  <c r="H245" i="1"/>
  <c r="I245" i="1"/>
  <c r="E234" i="1"/>
  <c r="F234" i="1"/>
  <c r="G234" i="1"/>
  <c r="H234" i="1"/>
  <c r="I234" i="1"/>
  <c r="E232" i="1"/>
  <c r="F232" i="1"/>
  <c r="G232" i="1"/>
  <c r="H232" i="1"/>
  <c r="I232" i="1"/>
  <c r="E228" i="1"/>
  <c r="F228" i="1"/>
  <c r="G228" i="1"/>
  <c r="H228" i="1"/>
  <c r="I228" i="1"/>
  <c r="E226" i="1"/>
  <c r="F226" i="1"/>
  <c r="G226" i="1"/>
  <c r="H226" i="1"/>
  <c r="I226" i="1"/>
  <c r="E224" i="1"/>
  <c r="F224" i="1"/>
  <c r="G224" i="1"/>
  <c r="H224" i="1"/>
  <c r="I224" i="1"/>
  <c r="E215" i="1"/>
  <c r="F215" i="1"/>
  <c r="G215" i="1"/>
  <c r="H215" i="1"/>
  <c r="I215" i="1"/>
  <c r="E212" i="1"/>
  <c r="F212" i="1"/>
  <c r="G212" i="1"/>
  <c r="H212" i="1"/>
  <c r="I212" i="1"/>
  <c r="E210" i="1"/>
  <c r="F210" i="1"/>
  <c r="G210" i="1"/>
  <c r="H210" i="1"/>
  <c r="I210" i="1"/>
  <c r="E203" i="1"/>
  <c r="F203" i="1"/>
  <c r="G203" i="1"/>
  <c r="H203" i="1"/>
  <c r="I203" i="1"/>
  <c r="E201" i="1"/>
  <c r="F201" i="1"/>
  <c r="G201" i="1"/>
  <c r="H201" i="1"/>
  <c r="I201" i="1"/>
  <c r="F184" i="1"/>
  <c r="G184" i="1"/>
  <c r="H184" i="1"/>
  <c r="I184" i="1"/>
  <c r="E154" i="1"/>
  <c r="F154" i="1"/>
  <c r="G154" i="1"/>
  <c r="H154" i="1"/>
  <c r="I154" i="1"/>
  <c r="E147" i="1"/>
  <c r="F147" i="1"/>
  <c r="G147" i="1"/>
  <c r="H147" i="1"/>
  <c r="I147" i="1"/>
  <c r="E145" i="1"/>
  <c r="F145" i="1"/>
  <c r="G145" i="1"/>
  <c r="H145" i="1"/>
  <c r="I145" i="1"/>
  <c r="E143" i="1"/>
  <c r="F143" i="1"/>
  <c r="G143" i="1"/>
  <c r="H143" i="1"/>
  <c r="I143" i="1"/>
  <c r="E137" i="1"/>
  <c r="F137" i="1"/>
  <c r="G137" i="1"/>
  <c r="H137" i="1"/>
  <c r="I137" i="1"/>
  <c r="E131" i="1"/>
  <c r="F131" i="1"/>
  <c r="G131" i="1"/>
  <c r="H131" i="1"/>
  <c r="I131" i="1"/>
  <c r="E128" i="1"/>
  <c r="F128" i="1"/>
  <c r="G128" i="1"/>
  <c r="H128" i="1"/>
  <c r="I128" i="1"/>
  <c r="E125" i="1"/>
  <c r="F125" i="1"/>
  <c r="G125" i="1"/>
  <c r="H125" i="1"/>
  <c r="I125" i="1"/>
  <c r="E122" i="1"/>
  <c r="F122" i="1"/>
  <c r="G122" i="1"/>
  <c r="H122" i="1"/>
  <c r="I122" i="1"/>
  <c r="E111" i="1"/>
  <c r="F111" i="1"/>
  <c r="G111" i="1"/>
  <c r="H111" i="1"/>
  <c r="I111" i="1"/>
  <c r="E106" i="1"/>
  <c r="F106" i="1"/>
  <c r="G106" i="1"/>
  <c r="H106" i="1"/>
  <c r="I106" i="1"/>
  <c r="E94" i="1"/>
  <c r="F94" i="1"/>
  <c r="G94" i="1"/>
  <c r="H94" i="1"/>
  <c r="I94" i="1"/>
  <c r="E90" i="1"/>
  <c r="F90" i="1"/>
  <c r="G90" i="1"/>
  <c r="H90" i="1"/>
  <c r="I90" i="1"/>
  <c r="E78" i="1"/>
  <c r="E77" i="1" s="1"/>
  <c r="F78" i="1"/>
  <c r="F77" i="1" s="1"/>
  <c r="G78" i="1"/>
  <c r="G77" i="1" s="1"/>
  <c r="H78" i="1"/>
  <c r="H77" i="1" s="1"/>
  <c r="I78" i="1"/>
  <c r="I77" i="1" s="1"/>
  <c r="E75" i="1"/>
  <c r="E74" i="1" s="1"/>
  <c r="F75" i="1"/>
  <c r="F74" i="1" s="1"/>
  <c r="G75" i="1"/>
  <c r="G74" i="1" s="1"/>
  <c r="H75" i="1"/>
  <c r="H74" i="1" s="1"/>
  <c r="I75" i="1"/>
  <c r="I74" i="1" s="1"/>
  <c r="E72" i="1"/>
  <c r="E71" i="1" s="1"/>
  <c r="F72" i="1"/>
  <c r="F71" i="1" s="1"/>
  <c r="G72" i="1"/>
  <c r="G71" i="1" s="1"/>
  <c r="H72" i="1"/>
  <c r="H71" i="1" s="1"/>
  <c r="I72" i="1"/>
  <c r="I71" i="1" s="1"/>
  <c r="E69" i="1"/>
  <c r="F69" i="1"/>
  <c r="G69" i="1"/>
  <c r="H69" i="1"/>
  <c r="I69" i="1"/>
  <c r="E67" i="1"/>
  <c r="F67" i="1"/>
  <c r="G67" i="1"/>
  <c r="H67" i="1"/>
  <c r="I67" i="1"/>
  <c r="E65" i="1"/>
  <c r="F65" i="1"/>
  <c r="G65" i="1"/>
  <c r="H65" i="1"/>
  <c r="I65" i="1"/>
  <c r="E60" i="1"/>
  <c r="F60" i="1"/>
  <c r="G60" i="1"/>
  <c r="H60" i="1"/>
  <c r="I60" i="1"/>
  <c r="E57" i="1"/>
  <c r="F57" i="1"/>
  <c r="G57" i="1"/>
  <c r="H57" i="1"/>
  <c r="I57" i="1"/>
  <c r="E50" i="1"/>
  <c r="F50" i="1"/>
  <c r="G50" i="1"/>
  <c r="H50" i="1"/>
  <c r="I50" i="1"/>
  <c r="E47" i="1"/>
  <c r="F47" i="1"/>
  <c r="G47" i="1"/>
  <c r="H47" i="1"/>
  <c r="I47" i="1"/>
  <c r="E45" i="1"/>
  <c r="F45" i="1"/>
  <c r="G45" i="1"/>
  <c r="H45" i="1"/>
  <c r="I45" i="1"/>
  <c r="E42" i="1"/>
  <c r="F42" i="1"/>
  <c r="G42" i="1"/>
  <c r="H42" i="1"/>
  <c r="I42" i="1"/>
  <c r="E39" i="1"/>
  <c r="F39" i="1"/>
  <c r="G39" i="1"/>
  <c r="H39" i="1"/>
  <c r="I39" i="1"/>
  <c r="E36" i="1"/>
  <c r="F36" i="1"/>
  <c r="G36" i="1"/>
  <c r="H36" i="1"/>
  <c r="I36" i="1"/>
  <c r="D210" i="1"/>
  <c r="D147" i="1"/>
  <c r="D145" i="1"/>
  <c r="E114" i="1"/>
  <c r="E113" i="1" s="1"/>
  <c r="F114" i="1"/>
  <c r="F113" i="1" s="1"/>
  <c r="G114" i="1"/>
  <c r="G113" i="1" s="1"/>
  <c r="H114" i="1"/>
  <c r="H113" i="1" s="1"/>
  <c r="I114" i="1"/>
  <c r="I113" i="1" s="1"/>
  <c r="D114" i="1"/>
  <c r="D113" i="1" s="1"/>
  <c r="E87" i="1"/>
  <c r="E86" i="1" s="1"/>
  <c r="F87" i="1"/>
  <c r="F86" i="1" s="1"/>
  <c r="G87" i="1"/>
  <c r="G86" i="1" s="1"/>
  <c r="H87" i="1"/>
  <c r="H86" i="1" s="1"/>
  <c r="I87" i="1"/>
  <c r="I86" i="1" s="1"/>
  <c r="D87" i="1"/>
  <c r="D86" i="1" s="1"/>
  <c r="D36" i="1"/>
  <c r="I263" i="1" l="1"/>
  <c r="H263" i="1"/>
  <c r="G263" i="1"/>
  <c r="F263" i="1"/>
  <c r="E263" i="1"/>
  <c r="F89" i="1"/>
  <c r="F85" i="1" s="1"/>
  <c r="H118" i="1"/>
  <c r="G118" i="1"/>
  <c r="F118" i="1"/>
  <c r="I118" i="1"/>
  <c r="E118" i="1"/>
  <c r="E200" i="1"/>
  <c r="E35" i="1"/>
  <c r="E34" i="1" s="1"/>
  <c r="I200" i="1"/>
  <c r="I89" i="1"/>
  <c r="I85" i="1" s="1"/>
  <c r="G200" i="1"/>
  <c r="G89" i="1"/>
  <c r="G85" i="1" s="1"/>
  <c r="F105" i="1"/>
  <c r="H89" i="1"/>
  <c r="H85" i="1" s="1"/>
  <c r="H35" i="1"/>
  <c r="H34" i="1" s="1"/>
  <c r="I35" i="1"/>
  <c r="I34" i="1" s="1"/>
  <c r="I105" i="1"/>
  <c r="H105" i="1"/>
  <c r="E105" i="1"/>
  <c r="H59" i="1"/>
  <c r="H56" i="1" s="1"/>
  <c r="I59" i="1"/>
  <c r="I56" i="1" s="1"/>
  <c r="F200" i="1"/>
  <c r="E89" i="1"/>
  <c r="E85" i="1" s="1"/>
  <c r="E59" i="1"/>
  <c r="E56" i="1" s="1"/>
  <c r="H200" i="1"/>
  <c r="G105" i="1"/>
  <c r="G59" i="1"/>
  <c r="G56" i="1" s="1"/>
  <c r="F59" i="1"/>
  <c r="F56" i="1" s="1"/>
  <c r="G35" i="1"/>
  <c r="G34" i="1" s="1"/>
  <c r="F35" i="1"/>
  <c r="F34" i="1" s="1"/>
  <c r="E218" i="1" l="1"/>
  <c r="E209" i="1" s="1"/>
  <c r="F218" i="1"/>
  <c r="F209" i="1" s="1"/>
  <c r="G218" i="1"/>
  <c r="G209" i="1" s="1"/>
  <c r="H218" i="1"/>
  <c r="H209" i="1" s="1"/>
  <c r="I218" i="1"/>
  <c r="I209" i="1" s="1"/>
  <c r="E278" i="1"/>
  <c r="F278" i="1"/>
  <c r="G278" i="1"/>
  <c r="H278" i="1"/>
  <c r="I278" i="1"/>
  <c r="D264" i="1"/>
  <c r="E252" i="1" l="1"/>
  <c r="F252" i="1"/>
  <c r="F239" i="1" s="1"/>
  <c r="G252" i="1"/>
  <c r="G239" i="1" s="1"/>
  <c r="H252" i="1"/>
  <c r="H239" i="1" s="1"/>
  <c r="I252" i="1"/>
  <c r="I239" i="1" s="1"/>
  <c r="E192" i="1"/>
  <c r="E186" i="1" s="1"/>
  <c r="F192" i="1"/>
  <c r="G192" i="1"/>
  <c r="H192" i="1"/>
  <c r="I192" i="1"/>
  <c r="F187" i="1"/>
  <c r="G187" i="1"/>
  <c r="H187" i="1"/>
  <c r="I187" i="1"/>
  <c r="E159" i="1"/>
  <c r="E117" i="1" s="1"/>
  <c r="F159" i="1"/>
  <c r="F117" i="1" s="1"/>
  <c r="G159" i="1"/>
  <c r="G117" i="1" s="1"/>
  <c r="H159" i="1"/>
  <c r="H117" i="1" s="1"/>
  <c r="I159" i="1"/>
  <c r="I117" i="1" s="1"/>
  <c r="F16" i="1"/>
  <c r="G16" i="1"/>
  <c r="I16" i="1"/>
  <c r="E16" i="1"/>
  <c r="H16" i="1"/>
  <c r="D292" i="1"/>
  <c r="F283" i="1"/>
  <c r="F282" i="1" s="1"/>
  <c r="G283" i="1"/>
  <c r="G282" i="1" s="1"/>
  <c r="H283" i="1"/>
  <c r="H282" i="1" s="1"/>
  <c r="I283" i="1"/>
  <c r="I282" i="1" s="1"/>
  <c r="D278" i="1"/>
  <c r="D269" i="1"/>
  <c r="D263" i="1" s="1"/>
  <c r="G186" i="1" l="1"/>
  <c r="H199" i="1"/>
  <c r="H198" i="1" s="1"/>
  <c r="G199" i="1"/>
  <c r="G198" i="1" s="1"/>
  <c r="I199" i="1"/>
  <c r="I198" i="1" s="1"/>
  <c r="F199" i="1"/>
  <c r="F198" i="1" s="1"/>
  <c r="F186" i="1"/>
  <c r="I186" i="1"/>
  <c r="H186" i="1"/>
  <c r="D187" i="1"/>
  <c r="D159" i="1"/>
  <c r="D154" i="1"/>
  <c r="D143" i="1"/>
  <c r="D137" i="1" l="1"/>
  <c r="D131" i="1"/>
  <c r="D128" i="1"/>
  <c r="D125" i="1"/>
  <c r="D122" i="1"/>
  <c r="E102" i="1"/>
  <c r="E101" i="1" s="1"/>
  <c r="F103" i="1"/>
  <c r="F102" i="1" s="1"/>
  <c r="F101" i="1" s="1"/>
  <c r="G103" i="1"/>
  <c r="G102" i="1" s="1"/>
  <c r="G101" i="1" s="1"/>
  <c r="H103" i="1"/>
  <c r="H102" i="1" s="1"/>
  <c r="H101" i="1" s="1"/>
  <c r="I103" i="1"/>
  <c r="I102" i="1" s="1"/>
  <c r="I101" i="1" s="1"/>
  <c r="D102" i="1"/>
  <c r="D118" i="1" l="1"/>
  <c r="D117" i="1" s="1"/>
  <c r="D94" i="1"/>
  <c r="D60" i="1"/>
  <c r="D39" i="1"/>
  <c r="I32" i="1"/>
  <c r="H32" i="1"/>
  <c r="G32" i="1"/>
  <c r="I30" i="1"/>
  <c r="H30" i="1"/>
  <c r="G30" i="1"/>
  <c r="F30" i="1"/>
  <c r="F32" i="1"/>
  <c r="D192" i="1"/>
  <c r="D186" i="1" s="1"/>
  <c r="I54" i="1" l="1"/>
  <c r="I52" i="1" s="1"/>
  <c r="I49" i="1" s="1"/>
  <c r="H54" i="1"/>
  <c r="H52" i="1" s="1"/>
  <c r="H49" i="1" s="1"/>
  <c r="G54" i="1"/>
  <c r="G52" i="1" s="1"/>
  <c r="G49" i="1" s="1"/>
  <c r="F54" i="1"/>
  <c r="F52" i="1" s="1"/>
  <c r="F49" i="1" s="1"/>
  <c r="I28" i="1"/>
  <c r="H28" i="1"/>
  <c r="G28" i="1"/>
  <c r="F28" i="1"/>
  <c r="I26" i="1"/>
  <c r="H26" i="1"/>
  <c r="H25" i="1" l="1"/>
  <c r="H15" i="1" s="1"/>
  <c r="H14" i="1" s="1"/>
  <c r="G25" i="1"/>
  <c r="I25" i="1"/>
  <c r="I15" i="1" s="1"/>
  <c r="I14" i="1" s="1"/>
  <c r="F25" i="1"/>
  <c r="G15" i="1"/>
  <c r="G14" i="1" s="1"/>
  <c r="E32" i="1"/>
  <c r="E30" i="1"/>
  <c r="D32" i="1"/>
  <c r="D30" i="1"/>
  <c r="D28" i="1"/>
  <c r="F15" i="1" l="1"/>
  <c r="F14" i="1" s="1"/>
  <c r="E25" i="1"/>
  <c r="D25" i="1"/>
  <c r="E283" i="1"/>
  <c r="E282" i="1" s="1"/>
  <c r="E239" i="1"/>
  <c r="E199" i="1" s="1"/>
  <c r="E54" i="1"/>
  <c r="E52" i="1" s="1"/>
  <c r="E49" i="1" s="1"/>
  <c r="D299" i="1"/>
  <c r="D283" i="1"/>
  <c r="D282" i="1" s="1"/>
  <c r="D261" i="1"/>
  <c r="D257" i="1"/>
  <c r="D252" i="1"/>
  <c r="D250" i="1"/>
  <c r="D232" i="1"/>
  <c r="D228" i="1"/>
  <c r="D226" i="1"/>
  <c r="D224" i="1"/>
  <c r="D218" i="1"/>
  <c r="D215" i="1"/>
  <c r="D212" i="1"/>
  <c r="E198" i="1" l="1"/>
  <c r="D239" i="1"/>
  <c r="E15" i="1"/>
  <c r="D298" i="1"/>
  <c r="D297" i="1" s="1"/>
  <c r="E14" i="1" l="1"/>
  <c r="E303" i="1" s="1"/>
  <c r="F303" i="1"/>
  <c r="D203" i="1"/>
  <c r="D201" i="1"/>
  <c r="D200" i="1" l="1"/>
  <c r="D199" i="1" s="1"/>
  <c r="D198" i="1" s="1"/>
  <c r="H303" i="1"/>
  <c r="I303" i="1"/>
  <c r="G303" i="1"/>
  <c r="D111" i="1" l="1"/>
  <c r="D106" i="1"/>
  <c r="D90" i="1"/>
  <c r="D75" i="1"/>
  <c r="D74" i="1" s="1"/>
  <c r="D72" i="1"/>
  <c r="D71" i="1" s="1"/>
  <c r="D69" i="1"/>
  <c r="D67" i="1"/>
  <c r="D65" i="1"/>
  <c r="D57" i="1"/>
  <c r="D54" i="1"/>
  <c r="D52" i="1" s="1"/>
  <c r="D50" i="1"/>
  <c r="D47" i="1"/>
  <c r="D45" i="1"/>
  <c r="D42" i="1"/>
  <c r="D16" i="1"/>
  <c r="D105" i="1" l="1"/>
  <c r="D101" i="1" s="1"/>
  <c r="D78" i="1"/>
  <c r="D77" i="1" s="1"/>
  <c r="D35" i="1"/>
  <c r="D34" i="1" s="1"/>
  <c r="D49" i="1"/>
  <c r="D59" i="1"/>
  <c r="D56" i="1" s="1"/>
  <c r="D89" i="1"/>
  <c r="D85" i="1" s="1"/>
  <c r="D15" i="1" l="1"/>
  <c r="F9" i="1"/>
  <c r="D14" i="1" l="1"/>
  <c r="D303" i="1" s="1"/>
</calcChain>
</file>

<file path=xl/sharedStrings.xml><?xml version="1.0" encoding="utf-8"?>
<sst xmlns="http://schemas.openxmlformats.org/spreadsheetml/2006/main" count="764" uniqueCount="556">
  <si>
    <t>Единый сельскохозяйственный налог</t>
  </si>
  <si>
    <t>Единый налог на вмененный доход для отдельных видов деятельности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</si>
  <si>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</si>
  <si>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</si>
  <si>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</si>
  <si>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</si>
  <si>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выполнение передаваемых полномочий субъектов Российской Федерации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</si>
  <si>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</si>
  <si>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</si>
  <si>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</si>
  <si>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</si>
  <si>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</si>
  <si>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</si>
  <si>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</si>
  <si>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</si>
  <si>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</si>
  <si>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</si>
  <si>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</si>
  <si>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</si>
  <si>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</si>
  <si>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</si>
  <si>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</si>
  <si>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</si>
  <si>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</si>
  <si>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</si>
  <si>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</si>
  <si>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</si>
  <si>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</si>
  <si>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платы, а также средства от продажи права на заключение договоров аренды за земли,  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</si>
  <si>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</si>
  <si>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</si>
  <si>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Классификация доходов бюджетов</t>
  </si>
  <si>
    <t>Единица измерения: тыс. руб.</t>
  </si>
  <si>
    <t xml:space="preserve">Прочие доходы от компенсации затрат бюджетов муниципальных районов </t>
  </si>
  <si>
    <t>Федеральная налоговая служба</t>
  </si>
  <si>
    <t>182 1 01 02010 01 0000 110</t>
  </si>
  <si>
    <t>182 1 01 02020 01 0000 110</t>
  </si>
  <si>
    <t>182 1 01 02030 01 0000 110</t>
  </si>
  <si>
    <t>Федеральная служба по надзору в сфере природопользования</t>
  </si>
  <si>
    <t>048 1 12 01010 01 0000 120</t>
  </si>
  <si>
    <t>048 1 12 01030 01 0000 120</t>
  </si>
  <si>
    <t>Министерство внутренних дел Российской Федерации</t>
  </si>
  <si>
    <t>Администрация муниципального района "Печора"</t>
  </si>
  <si>
    <t>Комитет по управлению муниципальной собственностью муниципального района "Печора"</t>
  </si>
  <si>
    <t>Управление образования муниципального района "Печора"</t>
  </si>
  <si>
    <t>Федеральная служба по экологическому, технологическому и атомному надзору</t>
  </si>
  <si>
    <t>Федеральная служба по надзору в сфере защиты прав потребителей и благополучия человека</t>
  </si>
  <si>
    <t>Федеральная служба государственной регистрации, кадастра и картографии</t>
  </si>
  <si>
    <t>Федеральная антимонопольная служба</t>
  </si>
  <si>
    <t>182 1 05 01011 01 0000 110</t>
  </si>
  <si>
    <t>182 1 05 01021 01 0000 110</t>
  </si>
  <si>
    <t>182 1 05 02010 02 0000 110</t>
  </si>
  <si>
    <t>182 1 05 03010 01 0000 110</t>
  </si>
  <si>
    <t>182 1 05 04020 02 0000 110</t>
  </si>
  <si>
    <t>182 1 08 03010 01 0000 110</t>
  </si>
  <si>
    <t>963 1 11 01050 05 0000 120</t>
  </si>
  <si>
    <t>963 1 11 05013 05 0000 120</t>
  </si>
  <si>
    <t>929 1 11 05013 13 0000 120</t>
  </si>
  <si>
    <t>932 1 11 05013 13 0000 120</t>
  </si>
  <si>
    <t>963 1 11 05013 13 0000 120</t>
  </si>
  <si>
    <t>Администрация городского поселения "Путеец"</t>
  </si>
  <si>
    <t>Администрация городского поселения "Кожва"</t>
  </si>
  <si>
    <t xml:space="preserve">963 1 11 05025 05 0000 120 </t>
  </si>
  <si>
    <t>963 1 11 05035 05 0000 120</t>
  </si>
  <si>
    <t>963 1 11 07015 05 0000 120</t>
  </si>
  <si>
    <t>963 1 11 09045 05 0000 120</t>
  </si>
  <si>
    <t>Управление культуры и туризма муниципального района "Печора"</t>
  </si>
  <si>
    <t>923 1 13 02065 05 0000 130</t>
  </si>
  <si>
    <t>963 1 13 02065 05 0000 130</t>
  </si>
  <si>
    <t>975 1 13 02065 05 0000 130</t>
  </si>
  <si>
    <t>Управление финансов муниципального района "Печора"</t>
  </si>
  <si>
    <t>923 1 13 02995 05 0000 130</t>
  </si>
  <si>
    <t>956 1 13 02995 05 0000 130</t>
  </si>
  <si>
    <t>963 1 13 02995 05 0000 130</t>
  </si>
  <si>
    <t>963 1 14 02053 05 0000 410</t>
  </si>
  <si>
    <t>929 1 14 06013 13 0000 430</t>
  </si>
  <si>
    <t>963 1 14 06013 13 0000 430</t>
  </si>
  <si>
    <t>932 1 14 06013 13 0000 430</t>
  </si>
  <si>
    <r>
      <t xml:space="preserve">Наименование публично-правового образования </t>
    </r>
    <r>
      <rPr>
        <u/>
        <sz val="11"/>
        <color theme="1"/>
        <rFont val="Times New Roman"/>
        <family val="1"/>
        <charset val="204"/>
      </rPr>
      <t>Муниципальное образование муниципальный район "Печора"</t>
    </r>
  </si>
  <si>
    <r>
      <t xml:space="preserve">Наименование финансового органа </t>
    </r>
    <r>
      <rPr>
        <u/>
        <sz val="11"/>
        <color theme="1"/>
        <rFont val="Times New Roman"/>
        <family val="1"/>
        <charset val="204"/>
      </rPr>
      <t>Управление финансов муниципального района "Печора"</t>
    </r>
  </si>
  <si>
    <t>Наименование главного администратора доходов бюджета</t>
  </si>
  <si>
    <t>Прогноз доходов бюджета</t>
  </si>
  <si>
    <t>Реестр источников доходов</t>
  </si>
  <si>
    <t>бюджета муниципального образования муниципального района "Печора"</t>
  </si>
  <si>
    <t>963 1 11 05075 05 0000 120</t>
  </si>
  <si>
    <t>963 1 14 06013 05 0000 430</t>
  </si>
  <si>
    <t>РАЗНИЦА</t>
  </si>
  <si>
    <t>048 1 12 01041 01 0000 120</t>
  </si>
  <si>
    <t>Плата за размещение отходов производства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</si>
  <si>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</si>
  <si>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</si>
  <si>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992 2 02 15001 05 0000 150</t>
  </si>
  <si>
    <t>975 2 19 60010 05 0000 150</t>
  </si>
  <si>
    <t>963 2 19 60010 05 0000 150</t>
  </si>
  <si>
    <t>923 2 19 60010 05 0000 150</t>
  </si>
  <si>
    <t>923 2 02 40014 05 0000 150</t>
  </si>
  <si>
    <t>992 2 02 40014 05 0000 150</t>
  </si>
  <si>
    <t>975 2 02 39999 05 0000 150</t>
  </si>
  <si>
    <t>992 2 02 35930 05 0000 150</t>
  </si>
  <si>
    <t>923 2 02 35135 05 0000 150</t>
  </si>
  <si>
    <t>975 2 02 30029 05 0000 150</t>
  </si>
  <si>
    <t>923 2 02 30024 05 0000 150</t>
  </si>
  <si>
    <t>975 2 02 30024 05 0000 150</t>
  </si>
  <si>
    <t>992 2 02 30024 05 0000 150</t>
  </si>
  <si>
    <t>923 2 02 20299 05 0000 150</t>
  </si>
  <si>
    <t>963 2 02 20299 05 0000 150</t>
  </si>
  <si>
    <t>923 2 02 20302 05 0000 150</t>
  </si>
  <si>
    <t>963 2 02 20302 05 0000 150</t>
  </si>
  <si>
    <t>956 2 02 25519 05 0000 150</t>
  </si>
  <si>
    <t>923 2 02 29999 05 0000 150</t>
  </si>
  <si>
    <t>956 2 02 29999 05 0000 150</t>
  </si>
  <si>
    <t>975 2 02 29999 05 0000 150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</si>
  <si>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</si>
  <si>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</si>
  <si>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956 2 02 25467 05 0000 150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</si>
  <si>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</si>
  <si>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923 2 02 35176 05 0000 150</t>
  </si>
  <si>
    <t xml:space="preserve">963 1 14 06025 05 0000 430 </t>
  </si>
  <si>
    <t>Министерство природных ресурсов и охраны окружающей среды Республики Коми</t>
  </si>
  <si>
    <t>Федеральная служба по труду и занятости</t>
  </si>
  <si>
    <t>923 2 02 35120 05 0000 150</t>
  </si>
  <si>
    <t xml:space="preserve"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 </t>
  </si>
  <si>
    <t>Федеральная служба судебных приставов</t>
  </si>
  <si>
    <t>923 2 07 05020 05 0000 150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</si>
  <si>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</si>
  <si>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956 2 07 05020 05 0000 150</t>
  </si>
  <si>
    <t>975 2 07 05020 05 0000 150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</si>
  <si>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</si>
  <si>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182 1 05 01012 01 0000 110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</si>
  <si>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</si>
  <si>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</si>
  <si>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</si>
  <si>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Невыясненные поступления, зачисляемые в бюджеты муниципальных районов</t>
  </si>
  <si>
    <t>852 1 16 01083 01 0000 140</t>
  </si>
  <si>
    <t>923 1 16 10123 01 0000 140</t>
  </si>
  <si>
    <t>963 1 16 10123 01 0000 140</t>
  </si>
  <si>
    <t>992 2 02 15002 05 0000 150</t>
  </si>
  <si>
    <t>Дотации бюджетам муниципальных районов на поддержку мер по обеспечению сбалансированности бюджетов</t>
  </si>
  <si>
    <t>923 2 02 35469 05 0000 150</t>
  </si>
  <si>
    <t>Субвенции бюджетам муниципальных районов на проведение Всероссийской переписи населения 2020 года</t>
  </si>
  <si>
    <t>963 2 02 29999 05 0000 150</t>
  </si>
  <si>
    <t>ВСЕГО ДОХОДЫ</t>
  </si>
  <si>
    <t>НАЛОГОВЫЕ И НЕНАЛОГОВЫЕ ДОХОДЫ</t>
  </si>
  <si>
    <t>Налог на доходы физических лиц</t>
  </si>
  <si>
    <t>НАЛОГИ НА ПРИБЫЛЬ, ДОХОДЫ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</si>
  <si>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</si>
  <si>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</si>
  <si>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</si>
  <si>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с применением патентной системы налогообложения</t>
  </si>
  <si>
    <t>ГОСУДАРСТВЕННАЯ ПОШЛИНА</t>
  </si>
  <si>
    <t>Государственная пошлина по делам, рассматриваемым в судах общей  юрисдикции, мировыми судьями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</si>
  <si>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</si>
  <si>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</si>
  <si>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</si>
  <si>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</si>
  <si>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</si>
  <si>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</si>
  <si>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</si>
  <si>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</si>
  <si>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от государственных и муниципальных унитарных предприятий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</si>
  <si>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</si>
  <si>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</si>
  <si>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</si>
  <si>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</si>
  <si>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</si>
  <si>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</si>
  <si>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ОКАЗАНИЯ ПЛАТНЫХ УСЛУГ И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</si>
  <si>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</si>
  <si>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компенсации затрат государства</t>
  </si>
  <si>
    <t xml:space="preserve">Прочие доходы от компенсации затрат государства 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</si>
  <si>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</si>
  <si>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</si>
  <si>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</si>
  <si>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</si>
  <si>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</si>
  <si>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ПРОЧИЕ НЕНАЛОГОВЫЕ ДОХОДЫ</t>
  </si>
  <si>
    <t xml:space="preserve">Невыясненные поступления
</t>
  </si>
  <si>
    <t xml:space="preserve">Административные штрафы, установленные Кодексом Российской Федерации об административных правонарушениях   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</si>
  <si>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</si>
  <si>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</si>
  <si>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</si>
  <si>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</si>
  <si>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 xml:space="preserve">Дотации на выравнивание бюджетной обеспеченности 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</si>
  <si>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</si>
  <si>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</si>
  <si>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</si>
  <si>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</si>
  <si>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</si>
  <si>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</si>
  <si>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</si>
  <si>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</si>
  <si>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</si>
  <si>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</si>
  <si>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</si>
  <si>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</si>
  <si>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Субвенции бюджетам на проведение Всероссийской переписи населения 2020 года
</t>
  </si>
  <si>
    <t>Субвенции бюджетам на государственную регистрацию актов гражданского состояния</t>
  </si>
  <si>
    <t>Прочие субвенции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</si>
  <si>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</si>
  <si>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</si>
  <si>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</t>
  </si>
  <si>
    <t>Прочие безвозмездные поступления в бюджеты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</si>
  <si>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</si>
  <si>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</si>
  <si>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000 1 08 07170 01 0000 110</t>
  </si>
  <si>
    <t>000 1 14 02050 05 0000 410</t>
  </si>
  <si>
    <t>000 2 02 25497 00 0000 150</t>
  </si>
  <si>
    <t>000 2 02 25519 00 0000 150</t>
  </si>
  <si>
    <t>000 2 02 35120 00 0000 150</t>
  </si>
  <si>
    <t>000 2 02 35930 00 0000 150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</si>
  <si>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</si>
  <si>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</si>
  <si>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</si>
  <si>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</si>
  <si>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</si>
  <si>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</si>
  <si>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</si>
  <si>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</si>
  <si>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 по подакцизным товарам (продукции), производимым на территории Российской Федерации</t>
  </si>
  <si>
    <t>Итого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</si>
  <si>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</si>
  <si>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875 1 16 01063 01 0000 140</t>
  </si>
  <si>
    <t>890 1 16 01063 01 0000 140</t>
  </si>
  <si>
    <t>Министерство юстиции Республики Коми</t>
  </si>
  <si>
    <t>890 1 16 01053 01 0000 140</t>
  </si>
  <si>
    <t>890 1 16 01083 01 0000 140</t>
  </si>
  <si>
    <t>890 1 16 01203 01 0000 140</t>
  </si>
  <si>
    <t>875 1 16 01203 01 0000 140</t>
  </si>
  <si>
    <t>048 1 16 10123 01 0000 140</t>
  </si>
  <si>
    <t>106 1 16 10123 01 0000 140</t>
  </si>
  <si>
    <t>141 1 16 10123 01 0000 140</t>
  </si>
  <si>
    <t>150 1 16 10123 01 0000 140</t>
  </si>
  <si>
    <t>157 1 16 10123 01 0000 140</t>
  </si>
  <si>
    <t>161 1 16 10123 01 0000 140</t>
  </si>
  <si>
    <t>188 1 16 10123 01 0000 140</t>
  </si>
  <si>
    <t>321 1 16 10123 01 0000 140</t>
  </si>
  <si>
    <t>322 1 16 10123 01 0000 140</t>
  </si>
  <si>
    <t>498 1 16 10123 01 0000 140</t>
  </si>
  <si>
    <t>843 1 16 10123 01 0000 140</t>
  </si>
  <si>
    <t>852 1 16 10123 01 0000 140</t>
  </si>
  <si>
    <t>875 1 16 10123 01 0000 140</t>
  </si>
  <si>
    <t>Федеральная служба по надзору в сфере транспорта</t>
  </si>
  <si>
    <t>Федеральная служба государственной статистики</t>
  </si>
  <si>
    <t>Служба Республики Коми строительного, жилищного и технического надзора (контроля)</t>
  </si>
  <si>
    <t>875 1 16 01073 01 0000 140</t>
  </si>
  <si>
    <t>890 1 16 01073 01 0000 140</t>
  </si>
  <si>
    <t>890 1 16 01093 01 0000 140</t>
  </si>
  <si>
    <t>890 1 16 01133 01 0000 140</t>
  </si>
  <si>
    <t>890 1 16 01153 01 0000 140</t>
  </si>
  <si>
    <t>875 1 16 01193 01 0000 140</t>
  </si>
  <si>
    <t>890 1 16 01193 01 0000 140</t>
  </si>
  <si>
    <t>852 1 16 11050 01 0000 140</t>
  </si>
  <si>
    <t>975 1 13 02995 05 0000 130</t>
  </si>
  <si>
    <t>921 1 13 02995 05 0000 130</t>
  </si>
  <si>
    <t>Совет муниципального района "Печора"</t>
  </si>
  <si>
    <t>992 1 13 02995 05 0000 130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</si>
  <si>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</si>
  <si>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</si>
  <si>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</si>
  <si>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</si>
  <si>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</si>
  <si>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890 1 16 01143 01 0000 140</t>
  </si>
  <si>
    <t>843 1 16 01193 01 0000 140</t>
  </si>
  <si>
    <t xml:space="preserve">Доходы от денежных взысканий (штрафов) 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</t>
  </si>
  <si>
    <t>Платежи, уплачиваемые в целях возмещения вреда</t>
  </si>
  <si>
    <t>182 1 01 02040 01 0000 110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</si>
  <si>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</si>
  <si>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992 2 02 19999 05 0000 150</t>
  </si>
  <si>
    <t>Прочие дотации бюджетам муниципальных районов</t>
  </si>
  <si>
    <t>923 2 02 16549 05 0000 150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</si>
  <si>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</si>
  <si>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</si>
  <si>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</si>
  <si>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Государственная   пошлина   за   выдачу разрешения   на   установку   рекламной конструкции</t>
  </si>
  <si>
    <t>Прочие неналоговые доходы</t>
  </si>
  <si>
    <t>Прочие неналоговые доходы бюджетов муниципальных районов</t>
  </si>
  <si>
    <t>923 1 17 01050 05 0000 180</t>
  </si>
  <si>
    <t>956 1 17 01050 050000 180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</si>
  <si>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</si>
  <si>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</si>
  <si>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</si>
  <si>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</si>
  <si>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</si>
  <si>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</si>
  <si>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000 1 16 01190 01 0000 140</t>
  </si>
  <si>
    <t>992 1 17 01050 05 0000 180</t>
  </si>
  <si>
    <t>975 2 02 25304 05 0000 150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</si>
  <si>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</si>
  <si>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</si>
  <si>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923 2 02 35082 05 0000 150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</si>
  <si>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</si>
  <si>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</si>
  <si>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975 2 02 45303 05 0000 150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</si>
  <si>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</si>
  <si>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</si>
  <si>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</si>
  <si>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>975 2 18 05010 05 0000 150</t>
  </si>
  <si>
    <t xml:space="preserve">Доходы бюджетов муниципальных районов от возврата бюджетными учреждениями остатков субсидий прошлых лет </t>
  </si>
  <si>
    <t>923 2 18 05020 05 0000 150</t>
  </si>
  <si>
    <t>923 2 18 05030 05 0000 150</t>
  </si>
  <si>
    <t>000 1 01 00000 00 0000 000</t>
  </si>
  <si>
    <t>000 1 01 02000 01 0000 110</t>
  </si>
  <si>
    <t>000 1 00 00000 00 0000 000</t>
  </si>
  <si>
    <t>000 1 03 02000 01 0000 110</t>
  </si>
  <si>
    <t>000 1 05 00000 00 0000 000</t>
  </si>
  <si>
    <t>000 1 05 01010 01 0000 110</t>
  </si>
  <si>
    <t>000 1 05 01000 00 0000 110</t>
  </si>
  <si>
    <t>000 1 05 01020 01 0000 110</t>
  </si>
  <si>
    <t>000 1 05 02000 02 0000 110</t>
  </si>
  <si>
    <t>000 1 05 03000 01 0000 110</t>
  </si>
  <si>
    <t>000 1 05 04000 02 0000 110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</si>
  <si>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</si>
  <si>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</si>
  <si>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</si>
  <si>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</si>
  <si>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</si>
  <si>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000 1 11 05010 00 0000 120</t>
  </si>
  <si>
    <t>000 1 11 05020 00 0000 120</t>
  </si>
  <si>
    <t>000 1 11 05030 00 0000 120</t>
  </si>
  <si>
    <t>000 1 11 05070 00 0000 120</t>
  </si>
  <si>
    <t>000 1 11 07000 00 0000 120</t>
  </si>
  <si>
    <t>000 1 11 07010 00 0000 120</t>
  </si>
  <si>
    <t>000 1 11 09000 00 0000 120</t>
  </si>
  <si>
    <t>000 1 11 09040 00 0000 120</t>
  </si>
  <si>
    <t>000 1 12 00000 00 0000 000</t>
  </si>
  <si>
    <t>000 1 12 01000 01 0000 120</t>
  </si>
  <si>
    <t>000 1 12 01040 01 0000 120</t>
  </si>
  <si>
    <t>000 1 13 00000 00 0000 000</t>
  </si>
  <si>
    <t>000 1 13 02000 00 0000 130</t>
  </si>
  <si>
    <t>000 1 13 02060 00 0000 130</t>
  </si>
  <si>
    <t>00 1 13 02990 00 0000 130</t>
  </si>
  <si>
    <t>000 1 14 00000 00 0000 000</t>
  </si>
  <si>
    <t>000 1 14 02000 00 0000 000</t>
  </si>
  <si>
    <t>000 1 14 06000 00 0000 430</t>
  </si>
  <si>
    <t>000 1 14 06010 00 0000 430</t>
  </si>
  <si>
    <t xml:space="preserve"> 000 1 14 06020 00 0000 430</t>
  </si>
  <si>
    <t>000 1 16 00000 00 0000 000</t>
  </si>
  <si>
    <t>000 1 16 01000 00 0000 140</t>
  </si>
  <si>
    <t>000 1 16 01050 01 0000 140</t>
  </si>
  <si>
    <t>000 1 16 01060 01 0000 140</t>
  </si>
  <si>
    <t>000 1 16 01070 01 0000 140</t>
  </si>
  <si>
    <t xml:space="preserve">000 1 16 01080 01 0000 140 </t>
  </si>
  <si>
    <t>000 1 16 01090 01 0000 140</t>
  </si>
  <si>
    <t>000 1 16 01130 01 0000 140</t>
  </si>
  <si>
    <t>000 1 16 01140 01 0000 140</t>
  </si>
  <si>
    <t>000 1 16 01150 00 0000 140</t>
  </si>
  <si>
    <t>000 1 16 01200 01 0000 140</t>
  </si>
  <si>
    <t>000 1 16 10000 00 0000 140</t>
  </si>
  <si>
    <t>000 1 16 10120 00 0000 140</t>
  </si>
  <si>
    <t>000 1 16 11000 01 0000 140</t>
  </si>
  <si>
    <t>000 1 17 00000 00 0000 000</t>
  </si>
  <si>
    <t xml:space="preserve">000 1 17 01000 00 0000 180
</t>
  </si>
  <si>
    <t>000 1 17 05000 00 0000 180</t>
  </si>
  <si>
    <t>000 2 00 00000 00 0000 000</t>
  </si>
  <si>
    <t>000 2 02 00000 00 0000 000</t>
  </si>
  <si>
    <t>000 2 02 10000 00 0000 150</t>
  </si>
  <si>
    <t xml:space="preserve"> 000 2 02 15002 00 0000 150</t>
  </si>
  <si>
    <t>000 2 02 20000 00 0000 150</t>
  </si>
  <si>
    <t>000 2 02 20299 00 0000 150</t>
  </si>
  <si>
    <t>000 2 02 20302 00 0000 150</t>
  </si>
  <si>
    <t>000 2 02 25304 00 0000 150</t>
  </si>
  <si>
    <t>000 2 02 25467 00 0000 150</t>
  </si>
  <si>
    <t>000 2 02 29999 00 0000 150</t>
  </si>
  <si>
    <t>000 2 02 30000 00 0000 150</t>
  </si>
  <si>
    <t>000 2 02 30024 00 0000 150</t>
  </si>
  <si>
    <t>000 2 02 30029 00 0000 150</t>
  </si>
  <si>
    <t>000 2 02 35082 00 0000 150</t>
  </si>
  <si>
    <t>000 2 02 35135 00 0000 150</t>
  </si>
  <si>
    <t>000 2 02 35176 00 0000 150</t>
  </si>
  <si>
    <t xml:space="preserve">000 2 02 35469 00 0000 150
</t>
  </si>
  <si>
    <t>000 2 02 39999 00 0000 150</t>
  </si>
  <si>
    <t>000 2 02 40014 00 0000 150</t>
  </si>
  <si>
    <t>000 2 02 45303 00 0000 150</t>
  </si>
  <si>
    <t>000 2 04 00000 00 0000 000</t>
  </si>
  <si>
    <t>000 2 07 00000 00 0000 000</t>
  </si>
  <si>
    <t>000 2 07 05000 05 0000 150</t>
  </si>
  <si>
    <t>000 2 18 00000 00 0000 000</t>
  </si>
  <si>
    <t xml:space="preserve"> 000 2 18  05000 05 0000 150</t>
  </si>
  <si>
    <t>000 2 19 00000 05 0000 150</t>
  </si>
  <si>
    <t>000 2 19 60010 05 0000 150</t>
  </si>
  <si>
    <t xml:space="preserve"> 000 1 11 01000 00 0000 120</t>
  </si>
  <si>
    <t>000 2 04 05000 05 0000 150</t>
  </si>
  <si>
    <t xml:space="preserve">000 2 19 00000 00 0000 000 </t>
  </si>
  <si>
    <t xml:space="preserve"> 923 1 08 07174 01 0000 110 </t>
  </si>
  <si>
    <t>923 1 17 05050 05 0000 180</t>
  </si>
  <si>
    <t>843 1 16 01143 01 0000 140</t>
  </si>
  <si>
    <t>182 1 01 02080 01 0000 110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</si>
  <si>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</si>
  <si>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</si>
  <si>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</si>
  <si>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</si>
  <si>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</si>
  <si>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</si>
  <si>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</si>
  <si>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 xml:space="preserve"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</si>
  <si>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</si>
  <si>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</si>
  <si>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</si>
  <si>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</si>
  <si>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</si>
  <si>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</si>
  <si>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</si>
  <si>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</si>
  <si>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</si>
  <si>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</si>
  <si>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</si>
  <si>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</si>
  <si>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</si>
  <si>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</si>
  <si>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</si>
  <si>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денежных взысканий (штрафов) 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</si>
  <si>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</si>
  <si>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Инициативные платежи</t>
  </si>
  <si>
    <t>Инициативные платежи,зачисляемые в бюджеты муниципальных районов</t>
  </si>
  <si>
    <t xml:space="preserve">Прочие дотации </t>
  </si>
  <si>
    <t>000 2 02 19999 00 0000 150</t>
  </si>
  <si>
    <t>000 2 02 20077 00 0000 150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</si>
  <si>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</si>
  <si>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</si>
  <si>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000 2 02 49999 00 0000 150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</si>
  <si>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</si>
  <si>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</si>
  <si>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</si>
  <si>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</si>
  <si>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923 2 02 20077 05 0000 150</t>
  </si>
  <si>
    <t>923 2 02 49999 05 0000 150</t>
  </si>
  <si>
    <t>956 2 02 49999 05 0000 150</t>
  </si>
  <si>
    <t>992 2 18 60010 05 0000 150</t>
  </si>
  <si>
    <t>923 2 02 19999 05 0000 150</t>
  </si>
  <si>
    <t>975 2 02 49999 05 0000 150</t>
  </si>
  <si>
    <t>890 1 16 01183 01 0000 140</t>
  </si>
  <si>
    <t>923 1 13 01995 05 0000 130</t>
  </si>
  <si>
    <t>963 1 14 06313 05 0000 430</t>
  </si>
  <si>
    <t>963 1 14 06313 13 0000 430</t>
  </si>
  <si>
    <t>923 1 17 15030 05 0000 150</t>
  </si>
  <si>
    <t>956 1 17 15030 05 0000 150</t>
  </si>
  <si>
    <t>975 1 17 15030 05 0000 150</t>
  </si>
  <si>
    <t>963 2 02 30024 05 0000 150</t>
  </si>
  <si>
    <t>963 2 02 35176 05 0000 150</t>
  </si>
  <si>
    <t>код</t>
  </si>
  <si>
    <t xml:space="preserve">наименование </t>
  </si>
  <si>
    <t>048 1 12 01070 01 0000 120</t>
  </si>
  <si>
    <t>875 1 16 01053 01 0000 140</t>
  </si>
  <si>
    <t>000 1 13 01000 00 0000 130</t>
  </si>
  <si>
    <t>000 1 13 01990 00 0000 130</t>
  </si>
  <si>
    <t>000 1 14 06310 00 0000 430</t>
  </si>
  <si>
    <t>963 2 02 35082 05 0000 150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</si>
  <si>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</si>
  <si>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</si>
  <si>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182 1 16 10123 01 0000 140 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</si>
  <si>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</si>
  <si>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</si>
  <si>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</si>
  <si>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</si>
  <si>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992 2 08 05000 05 0000 150</t>
  </si>
  <si>
    <t>076 1 16 10123 01 0000 140</t>
  </si>
  <si>
    <t>Федеральное агентство по рыболовству</t>
  </si>
  <si>
    <t>890 1 16 01173 01 0000 140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</si>
  <si>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</si>
  <si>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048 1 12 01042 01 0000 120</t>
  </si>
  <si>
    <t>Плата за размещение твердых коммунальных отходов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</si>
  <si>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</si>
  <si>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882 1 16 01103 01 0000 140</t>
  </si>
  <si>
    <t>Министерство сельского хозяйства и потребительского рынка Республики Коми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</si>
  <si>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</si>
  <si>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</si>
  <si>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000 1 16 01120 01 0000 140</t>
  </si>
  <si>
    <t>890 1 16 01123 01 0000 140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</si>
  <si>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</si>
  <si>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</si>
  <si>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882 1 16 01143 01 0000 140</t>
  </si>
  <si>
    <t>852 1 16 01193 01 0000 140</t>
  </si>
  <si>
    <t>000 1 16 01330 00 0000 140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</si>
  <si>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</si>
  <si>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890 1 16 01333 01 0000 140 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</si>
  <si>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</si>
  <si>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923 1 16 07010 05 0000 140</t>
  </si>
  <si>
    <t>000 1 16 10030 05 0000 140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</si>
  <si>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</si>
  <si>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</si>
  <si>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975 1 16 10123 01 0000 140</t>
  </si>
  <si>
    <t>000 1 17 15000 00 0000 150</t>
  </si>
  <si>
    <t>000 2 02 25229 00 0000 150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</si>
  <si>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</si>
  <si>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923 2 02 25229 05 0000 150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</si>
  <si>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</si>
  <si>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963 2 02 25497 05 0000 150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</si>
  <si>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</si>
  <si>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956 2 02 45453 05 0000 150</t>
  </si>
  <si>
    <t>Межбюджетные трансферты, передаваемые бюджетам муниципальных районов на создание виртуальных концертных залов</t>
  </si>
  <si>
    <t>на 2024 год и  плановый период 2025 и 2026 годов</t>
  </si>
  <si>
    <t>Прогноз доходов бюджета на 2023г. (текущий финансовый год)</t>
  </si>
  <si>
    <t>Кассовые поступления в текущем финансовом году (по состоянию на "1"октября 2023г.)</t>
  </si>
  <si>
    <t>Оценка исполнения 2023(текущий финансовый год)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</si>
  <si>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</si>
  <si>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</si>
  <si>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</si>
  <si>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182 1 01 02130 01 0000 110</t>
  </si>
  <si>
    <t>182 1 01 02140 01 0000 110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</si>
  <si>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</si>
  <si>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</si>
  <si>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</si>
  <si>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</si>
  <si>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182 1 03 02261 01 0000 110</t>
  </si>
  <si>
    <t>182 1 03 02251 01 0000 110</t>
  </si>
  <si>
    <t>182 1 03 02241 01 0000 110</t>
  </si>
  <si>
    <t>182 1 03 02231 01 0000 110</t>
  </si>
  <si>
    <t>879 1 08 07150 01 0000 110</t>
  </si>
  <si>
    <t>Министерство цифрового развития, связи и массовых коммуникаций Республики Коми</t>
  </si>
  <si>
    <t>923 1 16 10032 05 0000 140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</si>
  <si>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</si>
  <si>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000 2 02 25098 00 0000 150</t>
  </si>
  <si>
    <t>975 2 02 25098 05 0000 150</t>
  </si>
  <si>
    <t xml:space="preserve"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</si>
  <si>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000 2 02 25116 00 0000 150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</si>
  <si>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</si>
  <si>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923 2 02 25116 05 0000 150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</si>
  <si>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</si>
  <si>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000 2 02 45179 00 0000 150</t>
  </si>
  <si>
    <t>975 2 02 45179 05 0000 150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</si>
  <si>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</si>
  <si>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</si>
  <si>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963 2 02 49999 05 0000 150</t>
  </si>
  <si>
    <t>923 2 04 05020 05 0000 150</t>
  </si>
  <si>
    <t>956 2 04 05020 05 0000 150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</si>
  <si>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</si>
  <si>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реализации имущества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</si>
  <si>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</si>
  <si>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</si>
  <si>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сборов,страхования,рынка ценных бумаг 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</si>
  <si>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сборов,страхования,рынка ценных бумаг (за исключением штрафов, указанных в пункте 6 статьи 46 Бюджетного кодекса Российской Федерации),налагаемые мировыми судьями, комиссиями по делам несовершеннолетних и защите их прав</t>
  </si>
  <si>
    <t>000 1 16 01170 01 0000 140</t>
  </si>
  <si>
    <t>000 1 16 01180 01 0000 140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</si>
  <si>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</si>
  <si>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</si>
  <si>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</si>
  <si>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</si>
  <si>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 "Фонд развития территорий"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</si>
  <si>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</si>
  <si>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</si>
  <si>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</si>
  <si>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</si>
  <si>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000 2 02 45453 00 0000 150</t>
  </si>
  <si>
    <t>Межбюджетные трансферты, передаваемые бюджетам на создание виртуальных концертных залов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</si>
  <si>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</si>
  <si>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</si>
  <si>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000 202 25511 00 0000 150</t>
  </si>
  <si>
    <t>Субсидии бюджетам на проведение комплексных кадастровых работ</t>
  </si>
  <si>
    <t>963 2 02 25511 05 0000 150</t>
  </si>
  <si>
    <t>Субсидии бюджетам муниципальных районов на проведение комплексных кадастровых работ</t>
  </si>
  <si>
    <t>963 1 17 01050 05 0000 180</t>
  </si>
  <si>
    <t>000 2 02 15001 00 0000 150</t>
  </si>
  <si>
    <t>000 2 02 40000 00 0000 150</t>
  </si>
  <si>
    <t>000 2 18 00000 05 0000 150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</si>
  <si>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</si>
  <si>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Министерство образования и науки Республики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</si>
</sst>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0.0"/>
  </numFmts>
  <fonts count="20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left" vertical="top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2" fillId="0" borderId="2" xfId="0" applyFont="1" applyFill="1" applyBorder="1"/>
    <xf numFmtId="166" fontId="4" fillId="0" borderId="1" xfId="1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/>
    </xf>
    <xf numFmtId="0" fontId="6" fillId="0" borderId="4" xfId="0" applyFont="1" applyBorder="1"/>
    <xf numFmtId="0" fontId="4" fillId="0" borderId="4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right" vertical="top" wrapText="1"/>
    </xf>
    <xf numFmtId="49" fontId="4" fillId="0" borderId="0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 wrapText="1"/>
    </xf>
    <xf numFmtId="166" fontId="11" fillId="0" borderId="0" xfId="0" applyNumberFormat="1" applyFont="1" applyFill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Alignment="1">
      <alignment horizontal="right"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11" fillId="0" borderId="0" xfId="2" applyNumberFormat="1" applyFont="1" applyFill="1" applyBorder="1" applyAlignment="1">
      <alignment horizontal="center" vertical="center"/>
    </xf>
    <xf numFmtId="166" fontId="11" fillId="0" borderId="4" xfId="0" applyNumberFormat="1" applyFont="1" applyFill="1" applyBorder="1" applyAlignment="1">
      <alignment horizontal="center" vertical="center"/>
    </xf>
    <xf numFmtId="166" fontId="11" fillId="0" borderId="4" xfId="2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166" fontId="11" fillId="3" borderId="0" xfId="0" applyNumberFormat="1" applyFont="1" applyFill="1" applyBorder="1" applyAlignment="1">
      <alignment vertical="center"/>
    </xf>
    <xf numFmtId="166" fontId="11" fillId="3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0" xfId="2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top"/>
    </xf>
    <xf numFmtId="0" fontId="7" fillId="0" borderId="1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justify" vertical="top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/>
    <xf numFmtId="0" fontId="4" fillId="0" borderId="1" xfId="0" applyNumberFormat="1" applyFont="1" applyFill="1" applyBorder="1" applyAlignment="1">
      <alignment horizontal="justify" vertical="top"/>
    </xf>
    <xf numFmtId="49" fontId="4" fillId="0" borderId="1" xfId="0" applyNumberFormat="1" applyFont="1" applyBorder="1" applyAlignment="1" applyProtection="1">
      <alignment horizontal="center" vertical="top" wrapText="1"/>
    </xf>
    <xf numFmtId="167" fontId="15" fillId="3" borderId="1" xfId="0" applyNumberFormat="1" applyFont="1" applyFill="1" applyBorder="1" applyAlignment="1">
      <alignment horizontal="right" vertical="top"/>
    </xf>
    <xf numFmtId="167" fontId="11" fillId="3" borderId="1" xfId="0" applyNumberFormat="1" applyFont="1" applyFill="1" applyBorder="1" applyAlignment="1">
      <alignment horizontal="right" vertical="top"/>
    </xf>
    <xf numFmtId="167" fontId="11" fillId="0" borderId="1" xfId="0" applyNumberFormat="1" applyFont="1" applyBorder="1" applyAlignment="1" applyProtection="1">
      <alignment horizontal="right" vertical="top" wrapText="1"/>
    </xf>
    <xf numFmtId="167" fontId="11" fillId="0" borderId="1" xfId="2" applyNumberFormat="1" applyFont="1" applyFill="1" applyBorder="1" applyAlignment="1">
      <alignment horizontal="right" vertical="top"/>
    </xf>
    <xf numFmtId="167" fontId="11" fillId="0" borderId="1" xfId="0" applyNumberFormat="1" applyFont="1" applyFill="1" applyBorder="1" applyAlignment="1">
      <alignment horizontal="right" vertical="top"/>
    </xf>
    <xf numFmtId="167" fontId="17" fillId="3" borderId="1" xfId="0" applyNumberFormat="1" applyFont="1" applyFill="1" applyBorder="1" applyAlignment="1">
      <alignment horizontal="right" vertical="top"/>
    </xf>
    <xf numFmtId="167" fontId="15" fillId="0" borderId="1" xfId="0" applyNumberFormat="1" applyFont="1" applyBorder="1" applyAlignment="1" applyProtection="1">
      <alignment horizontal="right" vertical="top" wrapText="1"/>
    </xf>
    <xf numFmtId="167" fontId="11" fillId="0" borderId="1" xfId="0" applyNumberFormat="1" applyFont="1" applyFill="1" applyBorder="1" applyAlignment="1" applyProtection="1">
      <alignment horizontal="right" vertical="top" wrapText="1"/>
    </xf>
    <xf numFmtId="167" fontId="15" fillId="0" borderId="1" xfId="0" applyNumberFormat="1" applyFont="1" applyFill="1" applyBorder="1" applyAlignment="1" applyProtection="1">
      <alignment horizontal="right" vertical="top" wrapText="1"/>
    </xf>
    <xf numFmtId="167" fontId="17" fillId="0" borderId="1" xfId="0" applyNumberFormat="1" applyFont="1" applyBorder="1" applyAlignment="1" applyProtection="1">
      <alignment horizontal="right" vertical="top" wrapText="1"/>
    </xf>
    <xf numFmtId="167" fontId="11" fillId="3" borderId="1" xfId="0" applyNumberFormat="1" applyFont="1" applyFill="1" applyBorder="1" applyAlignment="1" applyProtection="1">
      <alignment horizontal="right" vertical="top" wrapText="1"/>
    </xf>
    <xf numFmtId="167" fontId="15" fillId="0" borderId="1" xfId="0" applyNumberFormat="1" applyFont="1" applyFill="1" applyBorder="1" applyAlignment="1">
      <alignment horizontal="right" vertical="top"/>
    </xf>
    <xf numFmtId="167" fontId="17" fillId="0" borderId="1" xfId="0" applyNumberFormat="1" applyFont="1" applyFill="1" applyBorder="1" applyAlignment="1">
      <alignment horizontal="right" vertical="top"/>
    </xf>
    <xf numFmtId="167" fontId="11" fillId="0" borderId="1" xfId="0" applyNumberFormat="1" applyFont="1" applyFill="1" applyBorder="1" applyAlignment="1" applyProtection="1">
      <alignment horizontal="right" vertical="top"/>
    </xf>
    <xf numFmtId="167" fontId="17" fillId="0" borderId="1" xfId="0" applyNumberFormat="1" applyFont="1" applyFill="1" applyBorder="1" applyAlignment="1" applyProtection="1">
      <alignment horizontal="right" vertical="top" wrapText="1"/>
    </xf>
    <xf numFmtId="167" fontId="12" fillId="3" borderId="1" xfId="0" applyNumberFormat="1" applyFont="1" applyFill="1" applyBorder="1" applyAlignment="1">
      <alignment horizontal="right" vertical="top"/>
    </xf>
    <xf numFmtId="167" fontId="12" fillId="0" borderId="1" xfId="0" applyNumberFormat="1" applyFont="1" applyFill="1" applyBorder="1" applyAlignment="1">
      <alignment horizontal="right" vertical="top"/>
    </xf>
    <xf numFmtId="167" fontId="18" fillId="3" borderId="1" xfId="0" applyNumberFormat="1" applyFont="1" applyFill="1" applyBorder="1" applyAlignment="1">
      <alignment horizontal="right" vertical="top"/>
    </xf>
    <xf numFmtId="0" fontId="15" fillId="0" borderId="1" xfId="0" applyFont="1" applyBorder="1"/>
    <xf numFmtId="167" fontId="15" fillId="0" borderId="1" xfId="0" applyNumberFormat="1" applyFont="1" applyBorder="1"/>
    <xf numFmtId="167" fontId="17" fillId="0" borderId="1" xfId="2" applyNumberFormat="1" applyFont="1" applyFill="1" applyBorder="1" applyAlignment="1">
      <alignment horizontal="right" vertical="top"/>
    </xf>
    <xf numFmtId="167" fontId="15" fillId="3" borderId="1" xfId="0" applyNumberFormat="1" applyFont="1" applyFill="1" applyBorder="1" applyAlignment="1" applyProtection="1">
      <alignment horizontal="right" vertical="top" wrapText="1"/>
    </xf>
    <xf numFmtId="167" fontId="17" fillId="3" borderId="1" xfId="0" applyNumberFormat="1" applyFont="1" applyFill="1" applyBorder="1" applyAlignment="1" applyProtection="1">
      <alignment horizontal="right" vertical="top" wrapText="1"/>
    </xf>
    <xf numFmtId="167" fontId="11" fillId="3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17" fillId="0" borderId="1" xfId="1" applyNumberFormat="1" applyFont="1" applyFill="1" applyBorder="1" applyAlignment="1">
      <alignment horizontal="center" vertical="top"/>
    </xf>
    <xf numFmtId="49" fontId="15" fillId="0" borderId="1" xfId="1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166" fontId="17" fillId="0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Fill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5" fillId="0" borderId="1" xfId="1" applyNumberFormat="1" applyFont="1" applyFill="1" applyBorder="1" applyAlignment="1">
      <alignment horizontal="center" vertical="top" wrapText="1"/>
    </xf>
    <xf numFmtId="166" fontId="19" fillId="0" borderId="1" xfId="1" applyNumberFormat="1" applyFont="1" applyFill="1" applyBorder="1" applyAlignment="1">
      <alignment horizontal="center" vertical="top" wrapText="1"/>
    </xf>
    <xf numFmtId="166" fontId="18" fillId="0" borderId="1" xfId="1" applyNumberFormat="1" applyFont="1" applyFill="1" applyBorder="1" applyAlignment="1">
      <alignment horizontal="center" vertical="top" wrapText="1"/>
    </xf>
    <xf numFmtId="166" fontId="17" fillId="2" borderId="1" xfId="1" applyNumberFormat="1" applyFont="1" applyFill="1" applyBorder="1" applyAlignment="1">
      <alignment horizontal="center" vertical="top" wrapText="1"/>
    </xf>
    <xf numFmtId="166" fontId="15" fillId="2" borderId="1" xfId="1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6" fontId="12" fillId="0" borderId="3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303</xdr:row>
      <xdr:rowOff>328084</xdr:rowOff>
    </xdr:from>
    <xdr:to>
      <xdr:col>1</xdr:col>
      <xdr:colOff>5246688</xdr:colOff>
      <xdr:row>308</xdr:row>
      <xdr:rowOff>476249</xdr:rowOff>
    </xdr:to>
    <xdr:sp macro="" textlink="">
      <xdr:nvSpPr>
        <xdr:cNvPr id="2" name="TextBox 1"/>
        <xdr:cNvSpPr txBox="1"/>
      </xdr:nvSpPr>
      <xdr:spPr>
        <a:xfrm>
          <a:off x="71438" y="73268417"/>
          <a:ext cx="7059083" cy="113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</a:t>
          </a:r>
        </a:p>
        <a:p>
          <a:r>
            <a:rPr lang="en-US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Руководитель</a:t>
          </a:r>
          <a:endParaRPr lang="en-US" sz="110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(уполномоченное лицо) </a:t>
          </a:r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</a:t>
          </a:r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u="sng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начальник</a:t>
          </a:r>
          <a:r>
            <a:rPr lang="ru-RU" sz="1100" u="sng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УФ МР "Печора"</a:t>
          </a:r>
          <a:r>
            <a:rPr lang="ru-RU" sz="110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</a:t>
          </a:r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_____________             </a:t>
          </a:r>
          <a:r>
            <a:rPr lang="ru-RU" sz="1100" u="sng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И.А.</a:t>
          </a:r>
          <a:r>
            <a:rPr lang="ru-RU" sz="1100" u="sng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Угловская   </a:t>
          </a:r>
          <a:endParaRPr lang="ru-RU" sz="1100" u="sng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(должность)                       (подпись)           (расшифровка подписи)  </a:t>
          </a:r>
        </a:p>
        <a:p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"_____"______________________20</a:t>
          </a:r>
          <a:r>
            <a:rPr lang="en-US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ru-RU" sz="110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г. </a:t>
          </a:r>
        </a:p>
        <a:p>
          <a:r>
            <a:rPr lang="ru-RU" sz="11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734"/>
  <sheetViews>
    <sheetView tabSelected="1" view="pageBreakPreview" topLeftCell="A88" zoomScale="110" zoomScaleNormal="70" zoomScaleSheetLayoutView="110" workbookViewId="0">
      <selection activeCell="A102" sqref="A102"/>
    </sheetView>
  </sheetViews>
  <sheetFormatPr defaultColWidth="10.5" defaultRowHeight="15.75" x14ac:dyDescent="0.25"/>
  <cols>
    <col min="1" max="1" width="33" style="3" customWidth="1"/>
    <col min="2" max="2" width="113.5" style="2" customWidth="1"/>
    <col min="3" max="3" width="60.1640625" style="34" customWidth="1"/>
    <col min="4" max="4" width="22.6640625" style="60" customWidth="1"/>
    <col min="5" max="5" width="24.5" style="50" customWidth="1"/>
    <col min="6" max="6" width="20.5" style="53" customWidth="1"/>
    <col min="7" max="7" width="23.1640625" style="50" customWidth="1"/>
    <col min="8" max="8" width="22.33203125" style="50" customWidth="1"/>
    <col min="9" max="9" width="19.1640625" style="50" customWidth="1"/>
    <col min="10" max="16384" width="10.5" style="2"/>
  </cols>
  <sheetData>
    <row r="1" spans="1:10" s="1" customFormat="1" x14ac:dyDescent="0.2">
      <c r="A1" s="8"/>
      <c r="B1" s="9"/>
      <c r="C1" s="35"/>
      <c r="D1" s="49"/>
      <c r="E1" s="49"/>
      <c r="F1" s="50"/>
      <c r="G1" s="50"/>
      <c r="H1" s="50"/>
      <c r="I1" s="51"/>
      <c r="J1" s="28"/>
    </row>
    <row r="2" spans="1:10" s="1" customFormat="1" x14ac:dyDescent="0.2">
      <c r="C2" s="42" t="s">
        <v>82</v>
      </c>
      <c r="D2" s="49"/>
      <c r="E2" s="49"/>
      <c r="F2" s="50"/>
      <c r="G2" s="50"/>
      <c r="H2" s="50"/>
      <c r="I2" s="50"/>
    </row>
    <row r="3" spans="1:10" s="1" customFormat="1" x14ac:dyDescent="0.2">
      <c r="C3" s="35" t="s">
        <v>83</v>
      </c>
      <c r="D3" s="49"/>
      <c r="E3" s="49"/>
      <c r="F3" s="50"/>
      <c r="G3" s="50"/>
      <c r="H3" s="50"/>
      <c r="I3" s="50"/>
    </row>
    <row r="4" spans="1:10" s="1" customFormat="1" x14ac:dyDescent="0.2">
      <c r="A4" s="10"/>
      <c r="C4" s="42" t="s">
        <v>490</v>
      </c>
      <c r="D4" s="50"/>
      <c r="E4" s="49"/>
      <c r="F4" s="50"/>
      <c r="G4" s="50"/>
      <c r="H4" s="50"/>
      <c r="I4" s="50"/>
    </row>
    <row r="5" spans="1:10" s="1" customFormat="1" ht="9.75" customHeight="1" x14ac:dyDescent="0.2">
      <c r="C5" s="42"/>
      <c r="D5" s="49"/>
      <c r="E5" s="50"/>
      <c r="F5" s="50"/>
      <c r="G5" s="50"/>
      <c r="H5" s="50"/>
      <c r="I5" s="50"/>
    </row>
    <row r="6" spans="1:10" s="1" customFormat="1" x14ac:dyDescent="0.25">
      <c r="A6" s="30" t="s">
        <v>79</v>
      </c>
      <c r="C6" s="35"/>
      <c r="D6" s="50"/>
      <c r="E6" s="50"/>
      <c r="F6" s="50"/>
      <c r="G6" s="50"/>
      <c r="H6" s="50"/>
      <c r="I6" s="50"/>
    </row>
    <row r="7" spans="1:10" s="1" customFormat="1" ht="6" customHeight="1" x14ac:dyDescent="0.25">
      <c r="A7" s="30"/>
      <c r="C7" s="44"/>
      <c r="D7" s="50"/>
      <c r="E7" s="50"/>
      <c r="F7" s="50"/>
      <c r="G7" s="50"/>
      <c r="H7" s="50"/>
      <c r="I7" s="50"/>
    </row>
    <row r="8" spans="1:10" s="1" customFormat="1" x14ac:dyDescent="0.25">
      <c r="A8" s="30" t="s">
        <v>78</v>
      </c>
      <c r="C8" s="43"/>
      <c r="D8" s="52"/>
      <c r="E8" s="50"/>
      <c r="F8" s="50"/>
      <c r="G8" s="50"/>
      <c r="H8" s="50"/>
      <c r="I8" s="50"/>
    </row>
    <row r="9" spans="1:10" ht="26.25" hidden="1" x14ac:dyDescent="0.25">
      <c r="A9" s="31"/>
      <c r="C9" s="43"/>
      <c r="D9" s="52"/>
      <c r="E9" s="61" t="s">
        <v>86</v>
      </c>
      <c r="F9" s="62" t="e">
        <f>#REF!-#REF!</f>
        <v>#REF!</v>
      </c>
    </row>
    <row r="10" spans="1:10" x14ac:dyDescent="0.25">
      <c r="A10" s="32" t="s">
        <v>32</v>
      </c>
      <c r="B10" s="33"/>
      <c r="C10" s="36"/>
      <c r="D10" s="54"/>
      <c r="E10" s="54"/>
      <c r="F10" s="55"/>
      <c r="G10" s="54"/>
      <c r="H10" s="54"/>
      <c r="I10" s="54"/>
    </row>
    <row r="11" spans="1:10" ht="15" customHeight="1" x14ac:dyDescent="0.25">
      <c r="A11" s="140" t="s">
        <v>31</v>
      </c>
      <c r="B11" s="140"/>
      <c r="C11" s="145" t="s">
        <v>80</v>
      </c>
      <c r="D11" s="143" t="s">
        <v>491</v>
      </c>
      <c r="E11" s="143" t="s">
        <v>492</v>
      </c>
      <c r="F11" s="141" t="s">
        <v>493</v>
      </c>
      <c r="G11" s="143" t="s">
        <v>81</v>
      </c>
      <c r="H11" s="143"/>
      <c r="I11" s="143"/>
    </row>
    <row r="12" spans="1:10" ht="76.5" customHeight="1" x14ac:dyDescent="0.25">
      <c r="A12" s="14" t="s">
        <v>439</v>
      </c>
      <c r="B12" s="15" t="s">
        <v>440</v>
      </c>
      <c r="C12" s="146"/>
      <c r="D12" s="144"/>
      <c r="E12" s="144"/>
      <c r="F12" s="142"/>
      <c r="G12" s="63" t="s">
        <v>494</v>
      </c>
      <c r="H12" s="63" t="s">
        <v>495</v>
      </c>
      <c r="I12" s="63" t="s">
        <v>496</v>
      </c>
    </row>
    <row r="13" spans="1:10" s="27" customFormat="1" x14ac:dyDescent="0.25">
      <c r="A13" s="24">
        <v>1</v>
      </c>
      <c r="B13" s="25">
        <v>2</v>
      </c>
      <c r="C13" s="26">
        <v>3</v>
      </c>
      <c r="D13" s="56">
        <v>4</v>
      </c>
      <c r="E13" s="57">
        <v>5</v>
      </c>
      <c r="F13" s="58">
        <v>6</v>
      </c>
      <c r="G13" s="57">
        <v>7</v>
      </c>
      <c r="H13" s="57">
        <v>8</v>
      </c>
      <c r="I13" s="57">
        <v>9</v>
      </c>
    </row>
    <row r="14" spans="1:10" s="75" customFormat="1" x14ac:dyDescent="0.25">
      <c r="A14" s="65"/>
      <c r="B14" s="64" t="s">
        <v>141</v>
      </c>
      <c r="C14" s="74"/>
      <c r="D14" s="90">
        <f t="shared" ref="D14:I14" si="0">D15+D198</f>
        <v>2449674.9</v>
      </c>
      <c r="E14" s="109">
        <f>E15+E198+E287</f>
        <v>1782949.7999999998</v>
      </c>
      <c r="F14" s="90">
        <f t="shared" si="0"/>
        <v>2442481.7000000002</v>
      </c>
      <c r="G14" s="90">
        <f t="shared" si="0"/>
        <v>2103341.7000000002</v>
      </c>
      <c r="H14" s="90">
        <f t="shared" si="0"/>
        <v>2100626</v>
      </c>
      <c r="I14" s="90">
        <f t="shared" si="0"/>
        <v>2153946.6</v>
      </c>
    </row>
    <row r="15" spans="1:10" s="75" customFormat="1" x14ac:dyDescent="0.25">
      <c r="A15" s="139" t="s">
        <v>302</v>
      </c>
      <c r="B15" s="64" t="s">
        <v>142</v>
      </c>
      <c r="C15" s="74"/>
      <c r="D15" s="90">
        <f>D16+D34+D49+D56+D77+D85+D101+D117+D186+D25</f>
        <v>902319.2</v>
      </c>
      <c r="E15" s="108">
        <f t="shared" ref="E15:I15" si="1">E16+E34+E49+E56+E77+E85+E101+E117+E186+E25</f>
        <v>682123.4</v>
      </c>
      <c r="F15" s="90">
        <f>F16+F34+F49+F56+F77+F85+F101+F117+F186+F25</f>
        <v>921430.2</v>
      </c>
      <c r="G15" s="90">
        <f t="shared" si="1"/>
        <v>926631</v>
      </c>
      <c r="H15" s="90">
        <f t="shared" si="1"/>
        <v>973264</v>
      </c>
      <c r="I15" s="90">
        <f t="shared" si="1"/>
        <v>1049459</v>
      </c>
    </row>
    <row r="16" spans="1:10" s="75" customFormat="1" x14ac:dyDescent="0.25">
      <c r="A16" s="139" t="s">
        <v>300</v>
      </c>
      <c r="B16" s="64" t="s">
        <v>144</v>
      </c>
      <c r="C16" s="74"/>
      <c r="D16" s="90">
        <f>D17</f>
        <v>712516</v>
      </c>
      <c r="E16" s="109">
        <f t="shared" ref="E16:I16" si="2">E17</f>
        <v>520003.30000000005</v>
      </c>
      <c r="F16" s="90">
        <f t="shared" si="2"/>
        <v>723252</v>
      </c>
      <c r="G16" s="90">
        <f t="shared" si="2"/>
        <v>745006</v>
      </c>
      <c r="H16" s="90">
        <f t="shared" si="2"/>
        <v>766804</v>
      </c>
      <c r="I16" s="90">
        <f t="shared" si="2"/>
        <v>789953</v>
      </c>
    </row>
    <row r="17" spans="1:9" s="27" customFormat="1" x14ac:dyDescent="0.25">
      <c r="A17" s="139" t="s">
        <v>301</v>
      </c>
      <c r="B17" s="64" t="s">
        <v>143</v>
      </c>
      <c r="C17" s="74"/>
      <c r="D17" s="90">
        <f>D18+D19+D20+D21+D22+D23+D24</f>
        <v>712516</v>
      </c>
      <c r="E17" s="90">
        <f t="shared" ref="E17:I17" si="3">E18+E19+E20+E21+E22+E23+E24</f>
        <v>520003.30000000005</v>
      </c>
      <c r="F17" s="90">
        <f t="shared" si="3"/>
        <v>723252</v>
      </c>
      <c r="G17" s="90">
        <f t="shared" si="3"/>
        <v>745006</v>
      </c>
      <c r="H17" s="90">
        <f t="shared" si="3"/>
        <v>766804</v>
      </c>
      <c r="I17" s="90">
        <f t="shared" si="3"/>
        <v>789953</v>
      </c>
    </row>
    <row r="18" spans="1:9" s="13" customFormat="1" ht="59.25" customHeight="1" x14ac:dyDescent="0.25">
      <c r="A18" s="115" t="s">
        <v>35</v>
      </c>
      <c r="B18" s="7" t="s">
        <v>501</v>
      </c>
      <c r="C18" s="38" t="s">
        <v>34</v>
      </c>
      <c r="D18" s="91">
        <v>700530</v>
      </c>
      <c r="E18" s="92">
        <v>510292.2</v>
      </c>
      <c r="F18" s="93">
        <v>710390</v>
      </c>
      <c r="G18" s="94">
        <v>731720</v>
      </c>
      <c r="H18" s="94">
        <v>752949</v>
      </c>
      <c r="I18" s="94">
        <v>775752</v>
      </c>
    </row>
    <row r="19" spans="1:9" s="13" customFormat="1" ht="59.25" customHeight="1" x14ac:dyDescent="0.25">
      <c r="A19" s="115" t="s">
        <v>36</v>
      </c>
      <c r="B19" s="17" t="s">
        <v>18</v>
      </c>
      <c r="C19" s="37" t="s">
        <v>34</v>
      </c>
      <c r="D19" s="91">
        <v>1292</v>
      </c>
      <c r="E19" s="92">
        <v>768.8</v>
      </c>
      <c r="F19" s="93">
        <v>1292</v>
      </c>
      <c r="G19" s="94">
        <v>1326</v>
      </c>
      <c r="H19" s="94">
        <v>1360</v>
      </c>
      <c r="I19" s="94">
        <v>1377</v>
      </c>
    </row>
    <row r="20" spans="1:9" s="13" customFormat="1" ht="30.75" customHeight="1" x14ac:dyDescent="0.25">
      <c r="A20" s="115" t="s">
        <v>37</v>
      </c>
      <c r="B20" s="17" t="s">
        <v>90</v>
      </c>
      <c r="C20" s="37" t="s">
        <v>34</v>
      </c>
      <c r="D20" s="91">
        <v>3097</v>
      </c>
      <c r="E20" s="92">
        <v>2329.5</v>
      </c>
      <c r="F20" s="93">
        <v>3131</v>
      </c>
      <c r="G20" s="94">
        <v>3264</v>
      </c>
      <c r="H20" s="94">
        <v>3332</v>
      </c>
      <c r="I20" s="94">
        <v>3400</v>
      </c>
    </row>
    <row r="21" spans="1:9" s="76" customFormat="1" ht="58.5" customHeight="1" x14ac:dyDescent="0.2">
      <c r="A21" s="115" t="s">
        <v>265</v>
      </c>
      <c r="B21" s="17" t="s">
        <v>266</v>
      </c>
      <c r="C21" s="37" t="s">
        <v>34</v>
      </c>
      <c r="D21" s="95">
        <v>1100</v>
      </c>
      <c r="E21" s="95">
        <v>808.9</v>
      </c>
      <c r="F21" s="93">
        <v>1150</v>
      </c>
      <c r="G21" s="94">
        <v>1165</v>
      </c>
      <c r="H21" s="94">
        <v>1175</v>
      </c>
      <c r="I21" s="94">
        <v>1185</v>
      </c>
    </row>
    <row r="22" spans="1:9" s="76" customFormat="1" ht="77.25" customHeight="1" x14ac:dyDescent="0.2">
      <c r="A22" s="115" t="s">
        <v>386</v>
      </c>
      <c r="B22" s="17" t="s">
        <v>502</v>
      </c>
      <c r="C22" s="37" t="s">
        <v>34</v>
      </c>
      <c r="D22" s="95">
        <v>2541</v>
      </c>
      <c r="E22" s="95">
        <v>1165.2</v>
      </c>
      <c r="F22" s="93">
        <v>2059</v>
      </c>
      <c r="G22" s="94">
        <v>2175</v>
      </c>
      <c r="H22" s="94">
        <v>2465</v>
      </c>
      <c r="I22" s="94">
        <v>2578</v>
      </c>
    </row>
    <row r="23" spans="1:9" s="76" customFormat="1" ht="33.75" customHeight="1" x14ac:dyDescent="0.2">
      <c r="A23" s="115" t="s">
        <v>497</v>
      </c>
      <c r="B23" s="17" t="s">
        <v>499</v>
      </c>
      <c r="C23" s="37" t="s">
        <v>34</v>
      </c>
      <c r="D23" s="95">
        <v>1700</v>
      </c>
      <c r="E23" s="95">
        <v>1987</v>
      </c>
      <c r="F23" s="93">
        <v>2040</v>
      </c>
      <c r="G23" s="94">
        <v>2108</v>
      </c>
      <c r="H23" s="94">
        <v>2159</v>
      </c>
      <c r="I23" s="94">
        <v>2210</v>
      </c>
    </row>
    <row r="24" spans="1:9" s="76" customFormat="1" ht="30" customHeight="1" x14ac:dyDescent="0.2">
      <c r="A24" s="115" t="s">
        <v>498</v>
      </c>
      <c r="B24" s="17" t="s">
        <v>500</v>
      </c>
      <c r="C24" s="37" t="s">
        <v>34</v>
      </c>
      <c r="D24" s="95">
        <v>2256</v>
      </c>
      <c r="E24" s="95">
        <v>2651.7</v>
      </c>
      <c r="F24" s="93">
        <v>3190</v>
      </c>
      <c r="G24" s="94">
        <v>3248</v>
      </c>
      <c r="H24" s="94">
        <v>3364</v>
      </c>
      <c r="I24" s="94">
        <v>3451</v>
      </c>
    </row>
    <row r="25" spans="1:9" s="13" customFormat="1" ht="18" customHeight="1" x14ac:dyDescent="0.25">
      <c r="A25" s="116" t="s">
        <v>303</v>
      </c>
      <c r="B25" s="82" t="s">
        <v>218</v>
      </c>
      <c r="C25" s="79"/>
      <c r="D25" s="90">
        <f>D26+D28+D30+D32</f>
        <v>9027</v>
      </c>
      <c r="E25" s="90">
        <f t="shared" ref="E25:I25" si="4">E26+E28+E30+E32</f>
        <v>6903</v>
      </c>
      <c r="F25" s="90">
        <f t="shared" si="4"/>
        <v>9125</v>
      </c>
      <c r="G25" s="90">
        <f t="shared" si="4"/>
        <v>9296</v>
      </c>
      <c r="H25" s="90">
        <f t="shared" si="4"/>
        <v>9700</v>
      </c>
      <c r="I25" s="90">
        <f t="shared" si="4"/>
        <v>9956</v>
      </c>
    </row>
    <row r="26" spans="1:9" s="13" customFormat="1" ht="45" hidden="1" x14ac:dyDescent="0.25">
      <c r="A26" s="115" t="s">
        <v>210</v>
      </c>
      <c r="B26" s="17" t="s">
        <v>211</v>
      </c>
      <c r="C26" s="37"/>
      <c r="D26" s="91">
        <f t="shared" ref="D26:I26" si="5">D27</f>
        <v>4600</v>
      </c>
      <c r="E26" s="91">
        <f t="shared" si="5"/>
        <v>3536</v>
      </c>
      <c r="F26" s="93">
        <f t="shared" si="5"/>
        <v>4700</v>
      </c>
      <c r="G26" s="94">
        <f>G27</f>
        <v>4848</v>
      </c>
      <c r="H26" s="94">
        <f t="shared" si="5"/>
        <v>5046</v>
      </c>
      <c r="I26" s="94">
        <f t="shared" si="5"/>
        <v>5186</v>
      </c>
    </row>
    <row r="27" spans="1:9" ht="59.25" customHeight="1" x14ac:dyDescent="0.25">
      <c r="A27" s="117" t="s">
        <v>506</v>
      </c>
      <c r="B27" s="16" t="s">
        <v>387</v>
      </c>
      <c r="C27" s="39" t="s">
        <v>34</v>
      </c>
      <c r="D27" s="100">
        <v>4600</v>
      </c>
      <c r="E27" s="92">
        <v>3536</v>
      </c>
      <c r="F27" s="93">
        <v>4700</v>
      </c>
      <c r="G27" s="94">
        <v>4848</v>
      </c>
      <c r="H27" s="94">
        <v>5046</v>
      </c>
      <c r="I27" s="94">
        <v>5186</v>
      </c>
    </row>
    <row r="28" spans="1:9" ht="45" hidden="1" customHeight="1" x14ac:dyDescent="0.25">
      <c r="A28" s="117" t="s">
        <v>212</v>
      </c>
      <c r="B28" s="16" t="s">
        <v>213</v>
      </c>
      <c r="C28" s="39"/>
      <c r="D28" s="100">
        <f>D29</f>
        <v>27</v>
      </c>
      <c r="E28" s="92">
        <f t="shared" ref="E28" si="6">E29</f>
        <v>19.100000000000001</v>
      </c>
      <c r="F28" s="93">
        <f>F29</f>
        <v>25</v>
      </c>
      <c r="G28" s="94">
        <f>G29</f>
        <v>23</v>
      </c>
      <c r="H28" s="94">
        <f>H29</f>
        <v>27</v>
      </c>
      <c r="I28" s="94">
        <f>I29</f>
        <v>28</v>
      </c>
    </row>
    <row r="29" spans="1:9" ht="78" customHeight="1" x14ac:dyDescent="0.25">
      <c r="A29" s="117" t="s">
        <v>505</v>
      </c>
      <c r="B29" s="17" t="s">
        <v>388</v>
      </c>
      <c r="C29" s="39" t="s">
        <v>34</v>
      </c>
      <c r="D29" s="100">
        <v>27</v>
      </c>
      <c r="E29" s="92">
        <v>19.100000000000001</v>
      </c>
      <c r="F29" s="93">
        <v>25</v>
      </c>
      <c r="G29" s="94">
        <v>23</v>
      </c>
      <c r="H29" s="94">
        <v>27</v>
      </c>
      <c r="I29" s="94">
        <v>28</v>
      </c>
    </row>
    <row r="30" spans="1:9" ht="45" hidden="1" x14ac:dyDescent="0.25">
      <c r="A30" s="117" t="s">
        <v>214</v>
      </c>
      <c r="B30" s="18" t="s">
        <v>215</v>
      </c>
      <c r="C30" s="39"/>
      <c r="D30" s="100">
        <f>D31</f>
        <v>4912.1000000000004</v>
      </c>
      <c r="E30" s="92">
        <f t="shared" ref="E30" si="7">E31</f>
        <v>3762.8</v>
      </c>
      <c r="F30" s="93">
        <f>F31</f>
        <v>4950</v>
      </c>
      <c r="G30" s="94">
        <f>G31</f>
        <v>5027</v>
      </c>
      <c r="H30" s="94">
        <f>H31</f>
        <v>5254</v>
      </c>
      <c r="I30" s="94">
        <f>I31</f>
        <v>5401</v>
      </c>
    </row>
    <row r="31" spans="1:9" ht="58.5" customHeight="1" x14ac:dyDescent="0.25">
      <c r="A31" s="117" t="s">
        <v>504</v>
      </c>
      <c r="B31" s="17" t="s">
        <v>389</v>
      </c>
      <c r="C31" s="39" t="s">
        <v>34</v>
      </c>
      <c r="D31" s="100">
        <v>4912.1000000000004</v>
      </c>
      <c r="E31" s="92">
        <v>3762.8</v>
      </c>
      <c r="F31" s="93">
        <v>4950</v>
      </c>
      <c r="G31" s="94">
        <v>5027</v>
      </c>
      <c r="H31" s="94">
        <v>5254</v>
      </c>
      <c r="I31" s="94">
        <v>5401</v>
      </c>
    </row>
    <row r="32" spans="1:9" ht="45" hidden="1" x14ac:dyDescent="0.25">
      <c r="A32" s="117" t="s">
        <v>216</v>
      </c>
      <c r="B32" s="17" t="s">
        <v>217</v>
      </c>
      <c r="C32" s="39"/>
      <c r="D32" s="100">
        <f>D33</f>
        <v>-512.1</v>
      </c>
      <c r="E32" s="92">
        <f t="shared" ref="E32" si="8">E33</f>
        <v>-414.9</v>
      </c>
      <c r="F32" s="93">
        <f>F33</f>
        <v>-550</v>
      </c>
      <c r="G32" s="94">
        <f>G33</f>
        <v>-602</v>
      </c>
      <c r="H32" s="94">
        <f>H33</f>
        <v>-627</v>
      </c>
      <c r="I32" s="94">
        <f>I33</f>
        <v>-659</v>
      </c>
    </row>
    <row r="33" spans="1:9" ht="59.25" customHeight="1" x14ac:dyDescent="0.25">
      <c r="A33" s="117" t="s">
        <v>503</v>
      </c>
      <c r="B33" s="17" t="s">
        <v>458</v>
      </c>
      <c r="C33" s="39" t="s">
        <v>34</v>
      </c>
      <c r="D33" s="100">
        <v>-512.1</v>
      </c>
      <c r="E33" s="92">
        <v>-414.9</v>
      </c>
      <c r="F33" s="93">
        <v>-550</v>
      </c>
      <c r="G33" s="94">
        <v>-602</v>
      </c>
      <c r="H33" s="94">
        <v>-627</v>
      </c>
      <c r="I33" s="94">
        <v>-659</v>
      </c>
    </row>
    <row r="34" spans="1:9" s="76" customFormat="1" x14ac:dyDescent="0.2">
      <c r="A34" s="118" t="s">
        <v>304</v>
      </c>
      <c r="B34" s="66" t="s">
        <v>145</v>
      </c>
      <c r="C34" s="137"/>
      <c r="D34" s="111">
        <f>D35+D42+D45+D47</f>
        <v>115372</v>
      </c>
      <c r="E34" s="96">
        <f>E35+E42+E45+E47</f>
        <v>93485.7</v>
      </c>
      <c r="F34" s="96">
        <f t="shared" ref="F34:I34" si="9">F35+F42+F45+F47</f>
        <v>115298</v>
      </c>
      <c r="G34" s="96">
        <f t="shared" si="9"/>
        <v>118678</v>
      </c>
      <c r="H34" s="96">
        <f t="shared" si="9"/>
        <v>146724</v>
      </c>
      <c r="I34" s="96">
        <f t="shared" si="9"/>
        <v>199273</v>
      </c>
    </row>
    <row r="35" spans="1:9" s="76" customFormat="1" x14ac:dyDescent="0.2">
      <c r="A35" s="118" t="s">
        <v>306</v>
      </c>
      <c r="B35" s="66" t="s">
        <v>146</v>
      </c>
      <c r="C35" s="137"/>
      <c r="D35" s="111">
        <f>D36+D39</f>
        <v>112000</v>
      </c>
      <c r="E35" s="96">
        <f>E36+E39</f>
        <v>90394</v>
      </c>
      <c r="F35" s="96">
        <f t="shared" ref="F35:I35" si="10">F36+F39</f>
        <v>112000</v>
      </c>
      <c r="G35" s="96">
        <f t="shared" si="10"/>
        <v>113000</v>
      </c>
      <c r="H35" s="96">
        <f t="shared" si="10"/>
        <v>141000</v>
      </c>
      <c r="I35" s="96">
        <f t="shared" si="10"/>
        <v>193500</v>
      </c>
    </row>
    <row r="36" spans="1:9" s="76" customFormat="1" ht="28.5" hidden="1" x14ac:dyDescent="0.2">
      <c r="A36" s="118" t="s">
        <v>305</v>
      </c>
      <c r="B36" s="66" t="s">
        <v>3</v>
      </c>
      <c r="C36" s="137"/>
      <c r="D36" s="111">
        <f>D37+D38</f>
        <v>87000</v>
      </c>
      <c r="E36" s="96">
        <f t="shared" ref="E36:I36" si="11">E37+E38</f>
        <v>69318.2</v>
      </c>
      <c r="F36" s="96">
        <f t="shared" si="11"/>
        <v>88000</v>
      </c>
      <c r="G36" s="96">
        <f t="shared" si="11"/>
        <v>88900</v>
      </c>
      <c r="H36" s="96">
        <f t="shared" si="11"/>
        <v>111000</v>
      </c>
      <c r="I36" s="96">
        <f t="shared" si="11"/>
        <v>152000</v>
      </c>
    </row>
    <row r="37" spans="1:9" ht="15.75" customHeight="1" x14ac:dyDescent="0.25">
      <c r="A37" s="115" t="s">
        <v>49</v>
      </c>
      <c r="B37" s="16" t="s">
        <v>3</v>
      </c>
      <c r="C37" s="38" t="s">
        <v>34</v>
      </c>
      <c r="D37" s="100">
        <v>87000</v>
      </c>
      <c r="E37" s="92">
        <v>69318.2</v>
      </c>
      <c r="F37" s="93">
        <v>88000</v>
      </c>
      <c r="G37" s="94">
        <v>88900</v>
      </c>
      <c r="H37" s="94">
        <v>111000</v>
      </c>
      <c r="I37" s="94">
        <v>152000</v>
      </c>
    </row>
    <row r="38" spans="1:9" ht="30" hidden="1" x14ac:dyDescent="0.25">
      <c r="A38" s="115" t="s">
        <v>128</v>
      </c>
      <c r="B38" s="19" t="s">
        <v>129</v>
      </c>
      <c r="C38" s="38" t="s">
        <v>34</v>
      </c>
      <c r="D38" s="100"/>
      <c r="E38" s="92"/>
      <c r="F38" s="93"/>
      <c r="G38" s="94"/>
      <c r="H38" s="94"/>
      <c r="I38" s="94"/>
    </row>
    <row r="39" spans="1:9" s="76" customFormat="1" ht="28.5" hidden="1" x14ac:dyDescent="0.2">
      <c r="A39" s="116" t="s">
        <v>307</v>
      </c>
      <c r="B39" s="67" t="s">
        <v>147</v>
      </c>
      <c r="C39" s="77"/>
      <c r="D39" s="111">
        <f>D40+D41</f>
        <v>25000</v>
      </c>
      <c r="E39" s="96">
        <f t="shared" ref="E39:I39" si="12">E40+E41</f>
        <v>21075.8</v>
      </c>
      <c r="F39" s="96">
        <f t="shared" si="12"/>
        <v>24000</v>
      </c>
      <c r="G39" s="96">
        <f t="shared" si="12"/>
        <v>24100</v>
      </c>
      <c r="H39" s="96">
        <f t="shared" si="12"/>
        <v>30000</v>
      </c>
      <c r="I39" s="96">
        <f t="shared" si="12"/>
        <v>41500</v>
      </c>
    </row>
    <row r="40" spans="1:9" s="13" customFormat="1" ht="45" x14ac:dyDescent="0.25">
      <c r="A40" s="115" t="s">
        <v>50</v>
      </c>
      <c r="B40" s="16" t="s">
        <v>20</v>
      </c>
      <c r="C40" s="38" t="s">
        <v>34</v>
      </c>
      <c r="D40" s="100">
        <v>25000</v>
      </c>
      <c r="E40" s="92">
        <v>21075.8</v>
      </c>
      <c r="F40" s="93">
        <v>24000</v>
      </c>
      <c r="G40" s="94">
        <v>24100</v>
      </c>
      <c r="H40" s="94">
        <v>30000</v>
      </c>
      <c r="I40" s="94">
        <v>41500</v>
      </c>
    </row>
    <row r="41" spans="1:9" s="13" customFormat="1" ht="61.5" hidden="1" customHeight="1" x14ac:dyDescent="0.25">
      <c r="A41" s="115" t="s">
        <v>278</v>
      </c>
      <c r="B41" s="16" t="s">
        <v>279</v>
      </c>
      <c r="C41" s="38" t="s">
        <v>34</v>
      </c>
      <c r="D41" s="100"/>
      <c r="E41" s="92"/>
      <c r="F41" s="93"/>
      <c r="G41" s="94"/>
      <c r="H41" s="94"/>
      <c r="I41" s="94"/>
    </row>
    <row r="42" spans="1:9" s="13" customFormat="1" x14ac:dyDescent="0.25">
      <c r="A42" s="116" t="s">
        <v>308</v>
      </c>
      <c r="B42" s="69" t="s">
        <v>1</v>
      </c>
      <c r="C42" s="77"/>
      <c r="D42" s="111">
        <f>D43+D44</f>
        <v>0</v>
      </c>
      <c r="E42" s="96">
        <f t="shared" ref="E42:I42" si="13">E43+E44</f>
        <v>20</v>
      </c>
      <c r="F42" s="96">
        <f t="shared" si="13"/>
        <v>25</v>
      </c>
      <c r="G42" s="96">
        <f t="shared" si="13"/>
        <v>5</v>
      </c>
      <c r="H42" s="96">
        <f t="shared" si="13"/>
        <v>1</v>
      </c>
      <c r="I42" s="96">
        <f t="shared" si="13"/>
        <v>0</v>
      </c>
    </row>
    <row r="43" spans="1:9" x14ac:dyDescent="0.25">
      <c r="A43" s="115" t="s">
        <v>51</v>
      </c>
      <c r="B43" s="19" t="s">
        <v>1</v>
      </c>
      <c r="C43" s="38" t="s">
        <v>34</v>
      </c>
      <c r="D43" s="100">
        <v>0</v>
      </c>
      <c r="E43" s="92">
        <v>20</v>
      </c>
      <c r="F43" s="93">
        <v>25</v>
      </c>
      <c r="G43" s="94">
        <v>5</v>
      </c>
      <c r="H43" s="94">
        <v>1</v>
      </c>
      <c r="I43" s="94">
        <v>0</v>
      </c>
    </row>
    <row r="44" spans="1:9" ht="30" hidden="1" x14ac:dyDescent="0.25">
      <c r="A44" s="115" t="s">
        <v>130</v>
      </c>
      <c r="B44" s="19" t="s">
        <v>131</v>
      </c>
      <c r="C44" s="38" t="s">
        <v>34</v>
      </c>
      <c r="D44" s="100"/>
      <c r="E44" s="92"/>
      <c r="F44" s="93"/>
      <c r="G44" s="94"/>
      <c r="H44" s="94"/>
      <c r="I44" s="94"/>
    </row>
    <row r="45" spans="1:9" s="76" customFormat="1" x14ac:dyDescent="0.2">
      <c r="A45" s="116" t="s">
        <v>309</v>
      </c>
      <c r="B45" s="67" t="s">
        <v>0</v>
      </c>
      <c r="C45" s="77"/>
      <c r="D45" s="111">
        <f>D46</f>
        <v>272</v>
      </c>
      <c r="E45" s="96">
        <f t="shared" ref="E45:I45" si="14">E46</f>
        <v>271.39999999999998</v>
      </c>
      <c r="F45" s="96">
        <f t="shared" si="14"/>
        <v>273</v>
      </c>
      <c r="G45" s="96">
        <f t="shared" si="14"/>
        <v>273</v>
      </c>
      <c r="H45" s="96">
        <f t="shared" si="14"/>
        <v>273</v>
      </c>
      <c r="I45" s="96">
        <f t="shared" si="14"/>
        <v>273</v>
      </c>
    </row>
    <row r="46" spans="1:9" x14ac:dyDescent="0.25">
      <c r="A46" s="115" t="s">
        <v>52</v>
      </c>
      <c r="B46" s="19" t="s">
        <v>0</v>
      </c>
      <c r="C46" s="38" t="s">
        <v>34</v>
      </c>
      <c r="D46" s="100">
        <v>272</v>
      </c>
      <c r="E46" s="92">
        <v>271.39999999999998</v>
      </c>
      <c r="F46" s="93">
        <v>273</v>
      </c>
      <c r="G46" s="94">
        <v>273</v>
      </c>
      <c r="H46" s="94">
        <v>273</v>
      </c>
      <c r="I46" s="94">
        <v>273</v>
      </c>
    </row>
    <row r="47" spans="1:9" x14ac:dyDescent="0.25">
      <c r="A47" s="116" t="s">
        <v>310</v>
      </c>
      <c r="B47" s="67" t="s">
        <v>148</v>
      </c>
      <c r="C47" s="77"/>
      <c r="D47" s="111">
        <f>D48</f>
        <v>3100</v>
      </c>
      <c r="E47" s="96">
        <f t="shared" ref="E47:I47" si="15">E48</f>
        <v>2800.3</v>
      </c>
      <c r="F47" s="96">
        <f t="shared" si="15"/>
        <v>3000</v>
      </c>
      <c r="G47" s="96">
        <f t="shared" si="15"/>
        <v>5400</v>
      </c>
      <c r="H47" s="96">
        <f t="shared" si="15"/>
        <v>5450</v>
      </c>
      <c r="I47" s="96">
        <f t="shared" si="15"/>
        <v>5500</v>
      </c>
    </row>
    <row r="48" spans="1:9" ht="30" x14ac:dyDescent="0.25">
      <c r="A48" s="115" t="s">
        <v>53</v>
      </c>
      <c r="B48" s="19" t="s">
        <v>12</v>
      </c>
      <c r="C48" s="38" t="s">
        <v>34</v>
      </c>
      <c r="D48" s="100">
        <v>3100</v>
      </c>
      <c r="E48" s="92">
        <v>2800.3</v>
      </c>
      <c r="F48" s="93">
        <v>3000</v>
      </c>
      <c r="G48" s="94">
        <v>5400</v>
      </c>
      <c r="H48" s="94">
        <v>5450</v>
      </c>
      <c r="I48" s="94">
        <v>5500</v>
      </c>
    </row>
    <row r="49" spans="1:9" s="76" customFormat="1" x14ac:dyDescent="0.2">
      <c r="A49" s="116" t="s">
        <v>311</v>
      </c>
      <c r="B49" s="67" t="s">
        <v>149</v>
      </c>
      <c r="C49" s="77"/>
      <c r="D49" s="111">
        <f>D50+D52</f>
        <v>11935</v>
      </c>
      <c r="E49" s="96">
        <f t="shared" ref="E49:I49" si="16">E50+E52</f>
        <v>8643</v>
      </c>
      <c r="F49" s="96">
        <f t="shared" si="16"/>
        <v>11905</v>
      </c>
      <c r="G49" s="96">
        <f t="shared" si="16"/>
        <v>12115</v>
      </c>
      <c r="H49" s="96">
        <f t="shared" si="16"/>
        <v>12515</v>
      </c>
      <c r="I49" s="96">
        <f t="shared" si="16"/>
        <v>13015</v>
      </c>
    </row>
    <row r="50" spans="1:9" ht="15.75" customHeight="1" x14ac:dyDescent="0.25">
      <c r="A50" s="116" t="s">
        <v>312</v>
      </c>
      <c r="B50" s="69" t="s">
        <v>150</v>
      </c>
      <c r="C50" s="77"/>
      <c r="D50" s="111">
        <f>D51</f>
        <v>11800</v>
      </c>
      <c r="E50" s="96">
        <f t="shared" ref="E50:I50" si="17">E51</f>
        <v>8564.4</v>
      </c>
      <c r="F50" s="96">
        <f t="shared" si="17"/>
        <v>11800</v>
      </c>
      <c r="G50" s="96">
        <f t="shared" si="17"/>
        <v>12000</v>
      </c>
      <c r="H50" s="96">
        <f t="shared" si="17"/>
        <v>12400</v>
      </c>
      <c r="I50" s="96">
        <f t="shared" si="17"/>
        <v>12900</v>
      </c>
    </row>
    <row r="51" spans="1:9" ht="30" x14ac:dyDescent="0.25">
      <c r="A51" s="119" t="s">
        <v>54</v>
      </c>
      <c r="B51" s="12" t="s">
        <v>25</v>
      </c>
      <c r="C51" s="38" t="s">
        <v>34</v>
      </c>
      <c r="D51" s="100">
        <v>11800</v>
      </c>
      <c r="E51" s="92">
        <v>8564.4</v>
      </c>
      <c r="F51" s="93">
        <v>11800</v>
      </c>
      <c r="G51" s="94">
        <v>12000</v>
      </c>
      <c r="H51" s="94">
        <v>12400</v>
      </c>
      <c r="I51" s="94">
        <v>12900</v>
      </c>
    </row>
    <row r="52" spans="1:9" ht="28.5" x14ac:dyDescent="0.25">
      <c r="A52" s="120" t="s">
        <v>313</v>
      </c>
      <c r="B52" s="71" t="s">
        <v>152</v>
      </c>
      <c r="C52" s="77"/>
      <c r="D52" s="111">
        <f t="shared" ref="D52:I52" si="18">D53+D54</f>
        <v>135</v>
      </c>
      <c r="E52" s="96">
        <f t="shared" si="18"/>
        <v>78.599999999999994</v>
      </c>
      <c r="F52" s="96">
        <f t="shared" si="18"/>
        <v>105</v>
      </c>
      <c r="G52" s="96">
        <f t="shared" si="18"/>
        <v>115</v>
      </c>
      <c r="H52" s="96">
        <f t="shared" si="18"/>
        <v>115</v>
      </c>
      <c r="I52" s="96">
        <f t="shared" si="18"/>
        <v>115</v>
      </c>
    </row>
    <row r="53" spans="1:9" ht="30" x14ac:dyDescent="0.25">
      <c r="A53" s="119" t="s">
        <v>507</v>
      </c>
      <c r="B53" s="12" t="s">
        <v>273</v>
      </c>
      <c r="C53" s="38" t="s">
        <v>508</v>
      </c>
      <c r="D53" s="100">
        <v>35</v>
      </c>
      <c r="E53" s="92">
        <v>45</v>
      </c>
      <c r="F53" s="93">
        <v>45</v>
      </c>
      <c r="G53" s="94">
        <v>0</v>
      </c>
      <c r="H53" s="94">
        <v>0</v>
      </c>
      <c r="I53" s="94">
        <v>0</v>
      </c>
    </row>
    <row r="54" spans="1:9" ht="45" hidden="1" x14ac:dyDescent="0.25">
      <c r="A54" s="119" t="s">
        <v>204</v>
      </c>
      <c r="B54" s="11" t="s">
        <v>151</v>
      </c>
      <c r="C54" s="38"/>
      <c r="D54" s="100">
        <f>D55</f>
        <v>100</v>
      </c>
      <c r="E54" s="92">
        <f t="shared" ref="E54" si="19">E55</f>
        <v>33.6</v>
      </c>
      <c r="F54" s="93">
        <f>F55</f>
        <v>60</v>
      </c>
      <c r="G54" s="94">
        <f>G55</f>
        <v>115</v>
      </c>
      <c r="H54" s="94">
        <f>H55</f>
        <v>115</v>
      </c>
      <c r="I54" s="94">
        <f>I55</f>
        <v>115</v>
      </c>
    </row>
    <row r="55" spans="1:9" ht="60" customHeight="1" x14ac:dyDescent="0.25">
      <c r="A55" s="119" t="s">
        <v>383</v>
      </c>
      <c r="B55" s="7" t="s">
        <v>13</v>
      </c>
      <c r="C55" s="40" t="s">
        <v>42</v>
      </c>
      <c r="D55" s="100">
        <v>100</v>
      </c>
      <c r="E55" s="92">
        <v>33.6</v>
      </c>
      <c r="F55" s="93">
        <v>60</v>
      </c>
      <c r="G55" s="94">
        <v>115</v>
      </c>
      <c r="H55" s="94">
        <v>115</v>
      </c>
      <c r="I55" s="94">
        <v>115</v>
      </c>
    </row>
    <row r="56" spans="1:9" s="76" customFormat="1" ht="28.5" x14ac:dyDescent="0.2">
      <c r="A56" s="120" t="s">
        <v>314</v>
      </c>
      <c r="B56" s="68" t="s">
        <v>153</v>
      </c>
      <c r="C56" s="78"/>
      <c r="D56" s="111">
        <f>D57+D59+D71+D74</f>
        <v>30728</v>
      </c>
      <c r="E56" s="96">
        <f t="shared" ref="E56:I56" si="20">E57+E59+E71+E74</f>
        <v>29978.999999999996</v>
      </c>
      <c r="F56" s="96">
        <f t="shared" si="20"/>
        <v>34928</v>
      </c>
      <c r="G56" s="96">
        <f t="shared" si="20"/>
        <v>20230</v>
      </c>
      <c r="H56" s="96">
        <f t="shared" si="20"/>
        <v>20617</v>
      </c>
      <c r="I56" s="96">
        <f t="shared" si="20"/>
        <v>21273</v>
      </c>
    </row>
    <row r="57" spans="1:9" ht="43.5" customHeight="1" x14ac:dyDescent="0.25">
      <c r="A57" s="120" t="s">
        <v>380</v>
      </c>
      <c r="B57" s="68" t="s">
        <v>154</v>
      </c>
      <c r="C57" s="78"/>
      <c r="D57" s="111">
        <f>D58</f>
        <v>225</v>
      </c>
      <c r="E57" s="96">
        <f t="shared" ref="E57:I57" si="21">E58</f>
        <v>225</v>
      </c>
      <c r="F57" s="96">
        <f t="shared" si="21"/>
        <v>225</v>
      </c>
      <c r="G57" s="96">
        <f t="shared" si="21"/>
        <v>443</v>
      </c>
      <c r="H57" s="96">
        <f t="shared" si="21"/>
        <v>473</v>
      </c>
      <c r="I57" s="96">
        <f t="shared" si="21"/>
        <v>502</v>
      </c>
    </row>
    <row r="58" spans="1:9" ht="30.75" customHeight="1" x14ac:dyDescent="0.25">
      <c r="A58" s="115" t="s">
        <v>55</v>
      </c>
      <c r="B58" s="12" t="s">
        <v>19</v>
      </c>
      <c r="C58" s="40" t="s">
        <v>43</v>
      </c>
      <c r="D58" s="100">
        <v>225</v>
      </c>
      <c r="E58" s="92">
        <v>225</v>
      </c>
      <c r="F58" s="93">
        <v>225</v>
      </c>
      <c r="G58" s="94">
        <v>443</v>
      </c>
      <c r="H58" s="94">
        <v>473</v>
      </c>
      <c r="I58" s="94">
        <v>502</v>
      </c>
    </row>
    <row r="59" spans="1:9" s="76" customFormat="1" ht="57" customHeight="1" x14ac:dyDescent="0.2">
      <c r="A59" s="116" t="s">
        <v>315</v>
      </c>
      <c r="B59" s="72" t="s">
        <v>162</v>
      </c>
      <c r="C59" s="78"/>
      <c r="D59" s="111">
        <f>D60+D65+D67+D69</f>
        <v>26870</v>
      </c>
      <c r="E59" s="96">
        <f t="shared" ref="E59:I59" si="22">E60+E65+E67+E69</f>
        <v>26723.199999999997</v>
      </c>
      <c r="F59" s="96">
        <f t="shared" si="22"/>
        <v>30970</v>
      </c>
      <c r="G59" s="96">
        <f t="shared" si="22"/>
        <v>15919</v>
      </c>
      <c r="H59" s="96">
        <f t="shared" si="22"/>
        <v>16301</v>
      </c>
      <c r="I59" s="96">
        <f t="shared" si="22"/>
        <v>16695</v>
      </c>
    </row>
    <row r="60" spans="1:9" s="76" customFormat="1" ht="42.75" hidden="1" x14ac:dyDescent="0.2">
      <c r="A60" s="116" t="s">
        <v>316</v>
      </c>
      <c r="B60" s="72" t="s">
        <v>155</v>
      </c>
      <c r="C60" s="78"/>
      <c r="D60" s="111">
        <f>D61+D62+D63+D64</f>
        <v>8255</v>
      </c>
      <c r="E60" s="96">
        <f t="shared" ref="E60:I60" si="23">E61+E62+E63+E64</f>
        <v>5739.8</v>
      </c>
      <c r="F60" s="96">
        <f t="shared" si="23"/>
        <v>8255</v>
      </c>
      <c r="G60" s="96">
        <f t="shared" si="23"/>
        <v>8348</v>
      </c>
      <c r="H60" s="96">
        <f t="shared" si="23"/>
        <v>8436</v>
      </c>
      <c r="I60" s="96">
        <f t="shared" si="23"/>
        <v>8526</v>
      </c>
    </row>
    <row r="61" spans="1:9" ht="60" customHeight="1" x14ac:dyDescent="0.25">
      <c r="A61" s="115" t="s">
        <v>56</v>
      </c>
      <c r="B61" s="12" t="s">
        <v>29</v>
      </c>
      <c r="C61" s="29" t="s">
        <v>43</v>
      </c>
      <c r="D61" s="100">
        <v>4612</v>
      </c>
      <c r="E61" s="97">
        <v>3400</v>
      </c>
      <c r="F61" s="93">
        <v>4612</v>
      </c>
      <c r="G61" s="94">
        <v>4658</v>
      </c>
      <c r="H61" s="94">
        <v>4704</v>
      </c>
      <c r="I61" s="94">
        <v>4751</v>
      </c>
    </row>
    <row r="62" spans="1:9" ht="47.25" customHeight="1" x14ac:dyDescent="0.25">
      <c r="A62" s="115" t="s">
        <v>57</v>
      </c>
      <c r="B62" s="12" t="s">
        <v>14</v>
      </c>
      <c r="C62" s="29" t="s">
        <v>60</v>
      </c>
      <c r="D62" s="100">
        <v>240</v>
      </c>
      <c r="E62" s="97">
        <v>199.4</v>
      </c>
      <c r="F62" s="93">
        <v>240</v>
      </c>
      <c r="G62" s="94">
        <v>245</v>
      </c>
      <c r="H62" s="94">
        <v>245</v>
      </c>
      <c r="I62" s="94">
        <v>245</v>
      </c>
    </row>
    <row r="63" spans="1:9" ht="45.75" customHeight="1" x14ac:dyDescent="0.25">
      <c r="A63" s="115" t="s">
        <v>58</v>
      </c>
      <c r="B63" s="12" t="s">
        <v>14</v>
      </c>
      <c r="C63" s="29" t="s">
        <v>61</v>
      </c>
      <c r="D63" s="100">
        <v>600</v>
      </c>
      <c r="E63" s="97">
        <v>420</v>
      </c>
      <c r="F63" s="93">
        <v>600</v>
      </c>
      <c r="G63" s="94">
        <v>600</v>
      </c>
      <c r="H63" s="94">
        <v>600</v>
      </c>
      <c r="I63" s="94">
        <v>600</v>
      </c>
    </row>
    <row r="64" spans="1:9" ht="46.5" customHeight="1" x14ac:dyDescent="0.25">
      <c r="A64" s="115" t="s">
        <v>59</v>
      </c>
      <c r="B64" s="12" t="s">
        <v>14</v>
      </c>
      <c r="C64" s="29" t="s">
        <v>43</v>
      </c>
      <c r="D64" s="100">
        <v>2803</v>
      </c>
      <c r="E64" s="97">
        <v>1720.4</v>
      </c>
      <c r="F64" s="93">
        <v>2803</v>
      </c>
      <c r="G64" s="94">
        <v>2845</v>
      </c>
      <c r="H64" s="94">
        <v>2887</v>
      </c>
      <c r="I64" s="94">
        <v>2930</v>
      </c>
    </row>
    <row r="65" spans="1:9" ht="45" hidden="1" customHeight="1" x14ac:dyDescent="0.25">
      <c r="A65" s="116" t="s">
        <v>317</v>
      </c>
      <c r="B65" s="72" t="s">
        <v>156</v>
      </c>
      <c r="C65" s="80"/>
      <c r="D65" s="111">
        <f>D66</f>
        <v>265</v>
      </c>
      <c r="E65" s="98">
        <f t="shared" ref="E65:I65" si="24">E66</f>
        <v>205</v>
      </c>
      <c r="F65" s="98">
        <f t="shared" si="24"/>
        <v>265</v>
      </c>
      <c r="G65" s="98">
        <f t="shared" si="24"/>
        <v>266</v>
      </c>
      <c r="H65" s="98">
        <f t="shared" si="24"/>
        <v>268</v>
      </c>
      <c r="I65" s="98">
        <f t="shared" si="24"/>
        <v>269</v>
      </c>
    </row>
    <row r="66" spans="1:9" ht="45.75" customHeight="1" x14ac:dyDescent="0.25">
      <c r="A66" s="115" t="s">
        <v>62</v>
      </c>
      <c r="B66" s="12" t="s">
        <v>28</v>
      </c>
      <c r="C66" s="29" t="s">
        <v>43</v>
      </c>
      <c r="D66" s="100">
        <v>265</v>
      </c>
      <c r="E66" s="97">
        <v>205</v>
      </c>
      <c r="F66" s="93">
        <v>265</v>
      </c>
      <c r="G66" s="94">
        <v>266</v>
      </c>
      <c r="H66" s="94">
        <v>268</v>
      </c>
      <c r="I66" s="94">
        <v>269</v>
      </c>
    </row>
    <row r="67" spans="1:9" ht="56.25" hidden="1" customHeight="1" x14ac:dyDescent="0.25">
      <c r="A67" s="116" t="s">
        <v>318</v>
      </c>
      <c r="B67" s="72" t="s">
        <v>525</v>
      </c>
      <c r="C67" s="80"/>
      <c r="D67" s="111">
        <f>D68</f>
        <v>1350</v>
      </c>
      <c r="E67" s="98">
        <f t="shared" ref="E67:I67" si="25">E68</f>
        <v>1374.1</v>
      </c>
      <c r="F67" s="98">
        <f t="shared" si="25"/>
        <v>1450</v>
      </c>
      <c r="G67" s="98">
        <f t="shared" si="25"/>
        <v>305</v>
      </c>
      <c r="H67" s="98">
        <f t="shared" si="25"/>
        <v>317</v>
      </c>
      <c r="I67" s="98">
        <f t="shared" si="25"/>
        <v>330</v>
      </c>
    </row>
    <row r="68" spans="1:9" ht="45" customHeight="1" x14ac:dyDescent="0.25">
      <c r="A68" s="115" t="s">
        <v>63</v>
      </c>
      <c r="B68" s="12" t="s">
        <v>22</v>
      </c>
      <c r="C68" s="29" t="s">
        <v>43</v>
      </c>
      <c r="D68" s="100">
        <v>1350</v>
      </c>
      <c r="E68" s="97">
        <v>1374.1</v>
      </c>
      <c r="F68" s="93">
        <v>1450</v>
      </c>
      <c r="G68" s="94">
        <v>305</v>
      </c>
      <c r="H68" s="94">
        <v>317</v>
      </c>
      <c r="I68" s="94">
        <v>330</v>
      </c>
    </row>
    <row r="69" spans="1:9" ht="28.5" hidden="1" x14ac:dyDescent="0.25">
      <c r="A69" s="116" t="s">
        <v>319</v>
      </c>
      <c r="B69" s="72" t="s">
        <v>157</v>
      </c>
      <c r="C69" s="80"/>
      <c r="D69" s="111">
        <f>D70</f>
        <v>17000</v>
      </c>
      <c r="E69" s="98">
        <f t="shared" ref="E69:I69" si="26">E70</f>
        <v>19404.3</v>
      </c>
      <c r="F69" s="98">
        <f t="shared" si="26"/>
        <v>21000</v>
      </c>
      <c r="G69" s="98">
        <f t="shared" si="26"/>
        <v>7000</v>
      </c>
      <c r="H69" s="98">
        <f t="shared" si="26"/>
        <v>7280</v>
      </c>
      <c r="I69" s="98">
        <f t="shared" si="26"/>
        <v>7570</v>
      </c>
    </row>
    <row r="70" spans="1:9" ht="31.5" customHeight="1" x14ac:dyDescent="0.25">
      <c r="A70" s="115" t="s">
        <v>84</v>
      </c>
      <c r="B70" s="12" t="s">
        <v>26</v>
      </c>
      <c r="C70" s="29" t="s">
        <v>43</v>
      </c>
      <c r="D70" s="100">
        <v>17000</v>
      </c>
      <c r="E70" s="97">
        <v>19404.3</v>
      </c>
      <c r="F70" s="93">
        <v>21000</v>
      </c>
      <c r="G70" s="94">
        <v>7000</v>
      </c>
      <c r="H70" s="94">
        <v>7280</v>
      </c>
      <c r="I70" s="94">
        <v>7570</v>
      </c>
    </row>
    <row r="71" spans="1:9" s="76" customFormat="1" x14ac:dyDescent="0.2">
      <c r="A71" s="116" t="s">
        <v>320</v>
      </c>
      <c r="B71" s="72" t="s">
        <v>159</v>
      </c>
      <c r="C71" s="80"/>
      <c r="D71" s="111">
        <f>D72</f>
        <v>33</v>
      </c>
      <c r="E71" s="98">
        <f t="shared" ref="E71:I72" si="27">E72</f>
        <v>33.299999999999997</v>
      </c>
      <c r="F71" s="98">
        <f t="shared" si="27"/>
        <v>33</v>
      </c>
      <c r="G71" s="98">
        <f t="shared" si="27"/>
        <v>168</v>
      </c>
      <c r="H71" s="98">
        <f t="shared" si="27"/>
        <v>143</v>
      </c>
      <c r="I71" s="98">
        <f t="shared" si="27"/>
        <v>376</v>
      </c>
    </row>
    <row r="72" spans="1:9" ht="31.5" hidden="1" customHeight="1" x14ac:dyDescent="0.25">
      <c r="A72" s="116" t="s">
        <v>321</v>
      </c>
      <c r="B72" s="72" t="s">
        <v>158</v>
      </c>
      <c r="C72" s="80"/>
      <c r="D72" s="111">
        <f>D73</f>
        <v>33</v>
      </c>
      <c r="E72" s="98">
        <f t="shared" si="27"/>
        <v>33.299999999999997</v>
      </c>
      <c r="F72" s="98">
        <f t="shared" si="27"/>
        <v>33</v>
      </c>
      <c r="G72" s="98">
        <f t="shared" si="27"/>
        <v>168</v>
      </c>
      <c r="H72" s="98">
        <f t="shared" si="27"/>
        <v>143</v>
      </c>
      <c r="I72" s="98">
        <f t="shared" si="27"/>
        <v>376</v>
      </c>
    </row>
    <row r="73" spans="1:9" ht="33" customHeight="1" x14ac:dyDescent="0.25">
      <c r="A73" s="119" t="s">
        <v>64</v>
      </c>
      <c r="B73" s="12" t="s">
        <v>27</v>
      </c>
      <c r="C73" s="89" t="s">
        <v>43</v>
      </c>
      <c r="D73" s="100">
        <v>33</v>
      </c>
      <c r="E73" s="92">
        <v>33.299999999999997</v>
      </c>
      <c r="F73" s="93">
        <v>33</v>
      </c>
      <c r="G73" s="94">
        <v>168</v>
      </c>
      <c r="H73" s="94">
        <v>143</v>
      </c>
      <c r="I73" s="94">
        <v>376</v>
      </c>
    </row>
    <row r="74" spans="1:9" ht="42.75" customHeight="1" x14ac:dyDescent="0.25">
      <c r="A74" s="120" t="s">
        <v>322</v>
      </c>
      <c r="B74" s="72" t="s">
        <v>161</v>
      </c>
      <c r="C74" s="78"/>
      <c r="D74" s="111">
        <f>D75</f>
        <v>3600</v>
      </c>
      <c r="E74" s="96">
        <f t="shared" ref="E74:I75" si="28">E75</f>
        <v>2997.5</v>
      </c>
      <c r="F74" s="96">
        <f t="shared" si="28"/>
        <v>3700</v>
      </c>
      <c r="G74" s="96">
        <f t="shared" si="28"/>
        <v>3700</v>
      </c>
      <c r="H74" s="96">
        <f t="shared" si="28"/>
        <v>3700</v>
      </c>
      <c r="I74" s="96">
        <f t="shared" si="28"/>
        <v>3700</v>
      </c>
    </row>
    <row r="75" spans="1:9" ht="43.5" hidden="1" customHeight="1" x14ac:dyDescent="0.25">
      <c r="A75" s="120" t="s">
        <v>323</v>
      </c>
      <c r="B75" s="72" t="s">
        <v>160</v>
      </c>
      <c r="C75" s="78"/>
      <c r="D75" s="111">
        <f>D76</f>
        <v>3600</v>
      </c>
      <c r="E75" s="96">
        <f t="shared" si="28"/>
        <v>2997.5</v>
      </c>
      <c r="F75" s="96">
        <f t="shared" si="28"/>
        <v>3700</v>
      </c>
      <c r="G75" s="96">
        <f t="shared" si="28"/>
        <v>3700</v>
      </c>
      <c r="H75" s="96">
        <f t="shared" si="28"/>
        <v>3700</v>
      </c>
      <c r="I75" s="96">
        <f t="shared" si="28"/>
        <v>3700</v>
      </c>
    </row>
    <row r="76" spans="1:9" ht="45.75" customHeight="1" x14ac:dyDescent="0.25">
      <c r="A76" s="115" t="s">
        <v>65</v>
      </c>
      <c r="B76" s="16" t="s">
        <v>7</v>
      </c>
      <c r="C76" s="40" t="s">
        <v>43</v>
      </c>
      <c r="D76" s="100">
        <v>3600</v>
      </c>
      <c r="E76" s="92">
        <v>2997.5</v>
      </c>
      <c r="F76" s="93">
        <v>3700</v>
      </c>
      <c r="G76" s="94">
        <v>3700</v>
      </c>
      <c r="H76" s="94">
        <v>3700</v>
      </c>
      <c r="I76" s="94">
        <v>3700</v>
      </c>
    </row>
    <row r="77" spans="1:9" s="76" customFormat="1" x14ac:dyDescent="0.2">
      <c r="A77" s="116" t="s">
        <v>324</v>
      </c>
      <c r="B77" s="69" t="s">
        <v>163</v>
      </c>
      <c r="C77" s="78"/>
      <c r="D77" s="111">
        <f>D78</f>
        <v>4644</v>
      </c>
      <c r="E77" s="96">
        <f t="shared" ref="E77:I77" si="29">E78</f>
        <v>3683.6</v>
      </c>
      <c r="F77" s="96">
        <f t="shared" si="29"/>
        <v>4486</v>
      </c>
      <c r="G77" s="96">
        <f t="shared" si="29"/>
        <v>4737</v>
      </c>
      <c r="H77" s="96">
        <f t="shared" si="29"/>
        <v>4607</v>
      </c>
      <c r="I77" s="96">
        <f t="shared" si="29"/>
        <v>4674</v>
      </c>
    </row>
    <row r="78" spans="1:9" s="76" customFormat="1" x14ac:dyDescent="0.2">
      <c r="A78" s="116" t="s">
        <v>325</v>
      </c>
      <c r="B78" s="69" t="s">
        <v>164</v>
      </c>
      <c r="C78" s="78"/>
      <c r="D78" s="111">
        <f>D79+D80+D81+D84</f>
        <v>4644</v>
      </c>
      <c r="E78" s="96">
        <f t="shared" ref="E78:I78" si="30">E79+E80+E81+E84</f>
        <v>3683.6</v>
      </c>
      <c r="F78" s="96">
        <f t="shared" si="30"/>
        <v>4486</v>
      </c>
      <c r="G78" s="96">
        <f t="shared" si="30"/>
        <v>4737</v>
      </c>
      <c r="H78" s="96">
        <f t="shared" si="30"/>
        <v>4607</v>
      </c>
      <c r="I78" s="96">
        <f t="shared" si="30"/>
        <v>4674</v>
      </c>
    </row>
    <row r="79" spans="1:9" ht="30" customHeight="1" x14ac:dyDescent="0.25">
      <c r="A79" s="115" t="s">
        <v>39</v>
      </c>
      <c r="B79" s="19" t="s">
        <v>10</v>
      </c>
      <c r="C79" s="135" t="s">
        <v>38</v>
      </c>
      <c r="D79" s="100">
        <v>3600</v>
      </c>
      <c r="E79" s="92">
        <v>2648.2</v>
      </c>
      <c r="F79" s="93">
        <v>3400</v>
      </c>
      <c r="G79" s="94">
        <v>3600</v>
      </c>
      <c r="H79" s="94">
        <v>3500</v>
      </c>
      <c r="I79" s="94">
        <v>3550</v>
      </c>
    </row>
    <row r="80" spans="1:9" ht="28.5" customHeight="1" x14ac:dyDescent="0.25">
      <c r="A80" s="115" t="s">
        <v>40</v>
      </c>
      <c r="B80" s="19" t="s">
        <v>11</v>
      </c>
      <c r="C80" s="135" t="s">
        <v>38</v>
      </c>
      <c r="D80" s="100">
        <v>7</v>
      </c>
      <c r="E80" s="92">
        <v>6.2</v>
      </c>
      <c r="F80" s="93">
        <v>7</v>
      </c>
      <c r="G80" s="94">
        <v>7</v>
      </c>
      <c r="H80" s="94">
        <v>7</v>
      </c>
      <c r="I80" s="94">
        <v>7</v>
      </c>
    </row>
    <row r="81" spans="1:9" s="76" customFormat="1" hidden="1" x14ac:dyDescent="0.2">
      <c r="A81" s="116" t="s">
        <v>326</v>
      </c>
      <c r="B81" s="67" t="s">
        <v>165</v>
      </c>
      <c r="C81" s="136"/>
      <c r="D81" s="111">
        <f>D82+D83</f>
        <v>1010</v>
      </c>
      <c r="E81" s="111">
        <f t="shared" ref="E81:I81" si="31">E82+E83</f>
        <v>1008.3000000000001</v>
      </c>
      <c r="F81" s="111">
        <f t="shared" si="31"/>
        <v>1050</v>
      </c>
      <c r="G81" s="111">
        <f t="shared" si="31"/>
        <v>1100</v>
      </c>
      <c r="H81" s="111">
        <f t="shared" si="31"/>
        <v>1070</v>
      </c>
      <c r="I81" s="111">
        <f t="shared" si="31"/>
        <v>1087</v>
      </c>
    </row>
    <row r="82" spans="1:9" ht="29.25" customHeight="1" x14ac:dyDescent="0.25">
      <c r="A82" s="115" t="s">
        <v>87</v>
      </c>
      <c r="B82" s="19" t="s">
        <v>88</v>
      </c>
      <c r="C82" s="135" t="s">
        <v>38</v>
      </c>
      <c r="D82" s="100">
        <v>100</v>
      </c>
      <c r="E82" s="92">
        <v>99.2</v>
      </c>
      <c r="F82" s="93">
        <v>140</v>
      </c>
      <c r="G82" s="94">
        <v>140</v>
      </c>
      <c r="H82" s="94">
        <v>135</v>
      </c>
      <c r="I82" s="94">
        <v>137</v>
      </c>
    </row>
    <row r="83" spans="1:9" ht="31.5" x14ac:dyDescent="0.25">
      <c r="A83" s="115" t="s">
        <v>459</v>
      </c>
      <c r="B83" s="19" t="s">
        <v>460</v>
      </c>
      <c r="C83" s="135" t="s">
        <v>38</v>
      </c>
      <c r="D83" s="100">
        <v>910</v>
      </c>
      <c r="E83" s="92">
        <v>909.1</v>
      </c>
      <c r="F83" s="93">
        <v>910</v>
      </c>
      <c r="G83" s="94">
        <v>960</v>
      </c>
      <c r="H83" s="94">
        <v>935</v>
      </c>
      <c r="I83" s="94">
        <v>950</v>
      </c>
    </row>
    <row r="84" spans="1:9" ht="30.75" customHeight="1" x14ac:dyDescent="0.25">
      <c r="A84" s="115" t="s">
        <v>441</v>
      </c>
      <c r="B84" s="16" t="s">
        <v>390</v>
      </c>
      <c r="C84" s="135" t="s">
        <v>38</v>
      </c>
      <c r="D84" s="100">
        <v>27</v>
      </c>
      <c r="E84" s="92">
        <v>20.9</v>
      </c>
      <c r="F84" s="93">
        <v>29</v>
      </c>
      <c r="G84" s="94">
        <v>30</v>
      </c>
      <c r="H84" s="94">
        <v>30</v>
      </c>
      <c r="I84" s="94">
        <v>30</v>
      </c>
    </row>
    <row r="85" spans="1:9" s="76" customFormat="1" ht="15" customHeight="1" x14ac:dyDescent="0.2">
      <c r="A85" s="116" t="s">
        <v>327</v>
      </c>
      <c r="B85" s="69" t="s">
        <v>166</v>
      </c>
      <c r="C85" s="79"/>
      <c r="D85" s="111">
        <f>D89+D86</f>
        <v>932</v>
      </c>
      <c r="E85" s="96">
        <f t="shared" ref="E85:I85" si="32">E89+E86</f>
        <v>709.4</v>
      </c>
      <c r="F85" s="96">
        <f t="shared" si="32"/>
        <v>946</v>
      </c>
      <c r="G85" s="96">
        <f t="shared" si="32"/>
        <v>677</v>
      </c>
      <c r="H85" s="96">
        <f t="shared" si="32"/>
        <v>700</v>
      </c>
      <c r="I85" s="96">
        <f t="shared" si="32"/>
        <v>718</v>
      </c>
    </row>
    <row r="86" spans="1:9" s="76" customFormat="1" ht="20.25" customHeight="1" x14ac:dyDescent="0.2">
      <c r="A86" s="116" t="s">
        <v>443</v>
      </c>
      <c r="B86" s="69" t="s">
        <v>391</v>
      </c>
      <c r="C86" s="79"/>
      <c r="D86" s="111">
        <f>D87</f>
        <v>308</v>
      </c>
      <c r="E86" s="96">
        <f t="shared" ref="E86:I86" si="33">E87</f>
        <v>308.39999999999998</v>
      </c>
      <c r="F86" s="96">
        <f t="shared" si="33"/>
        <v>308</v>
      </c>
      <c r="G86" s="96">
        <f t="shared" si="33"/>
        <v>0</v>
      </c>
      <c r="H86" s="96">
        <f t="shared" si="33"/>
        <v>0</v>
      </c>
      <c r="I86" s="96">
        <f t="shared" si="33"/>
        <v>0</v>
      </c>
    </row>
    <row r="87" spans="1:9" s="13" customFormat="1" ht="20.25" hidden="1" customHeight="1" x14ac:dyDescent="0.25">
      <c r="A87" s="115" t="s">
        <v>444</v>
      </c>
      <c r="B87" s="16" t="s">
        <v>392</v>
      </c>
      <c r="C87" s="37"/>
      <c r="D87" s="112">
        <f>D88</f>
        <v>308</v>
      </c>
      <c r="E87" s="99">
        <f t="shared" ref="E87:I87" si="34">E88</f>
        <v>308.39999999999998</v>
      </c>
      <c r="F87" s="99">
        <f t="shared" si="34"/>
        <v>308</v>
      </c>
      <c r="G87" s="99">
        <f t="shared" si="34"/>
        <v>0</v>
      </c>
      <c r="H87" s="99">
        <f t="shared" si="34"/>
        <v>0</v>
      </c>
      <c r="I87" s="99">
        <f t="shared" si="34"/>
        <v>0</v>
      </c>
    </row>
    <row r="88" spans="1:9" s="13" customFormat="1" ht="32.25" customHeight="1" x14ac:dyDescent="0.25">
      <c r="A88" s="115" t="s">
        <v>431</v>
      </c>
      <c r="B88" s="19" t="s">
        <v>393</v>
      </c>
      <c r="C88" s="37" t="s">
        <v>42</v>
      </c>
      <c r="D88" s="112">
        <v>308</v>
      </c>
      <c r="E88" s="99">
        <v>308.39999999999998</v>
      </c>
      <c r="F88" s="99">
        <v>308</v>
      </c>
      <c r="G88" s="99">
        <v>0</v>
      </c>
      <c r="H88" s="99">
        <v>0</v>
      </c>
      <c r="I88" s="99">
        <v>0</v>
      </c>
    </row>
    <row r="89" spans="1:9" s="76" customFormat="1" x14ac:dyDescent="0.2">
      <c r="A89" s="116" t="s">
        <v>328</v>
      </c>
      <c r="B89" s="69" t="s">
        <v>168</v>
      </c>
      <c r="C89" s="79"/>
      <c r="D89" s="111">
        <f>D90+D94</f>
        <v>624</v>
      </c>
      <c r="E89" s="96">
        <f t="shared" ref="E89:I89" si="35">E90+E94</f>
        <v>401</v>
      </c>
      <c r="F89" s="96">
        <f>F90+F94</f>
        <v>638</v>
      </c>
      <c r="G89" s="96">
        <f t="shared" si="35"/>
        <v>677</v>
      </c>
      <c r="H89" s="96">
        <f t="shared" si="35"/>
        <v>700</v>
      </c>
      <c r="I89" s="96">
        <f t="shared" si="35"/>
        <v>718</v>
      </c>
    </row>
    <row r="90" spans="1:9" s="76" customFormat="1" ht="28.5" hidden="1" x14ac:dyDescent="0.2">
      <c r="A90" s="116" t="s">
        <v>329</v>
      </c>
      <c r="B90" s="69" t="s">
        <v>167</v>
      </c>
      <c r="C90" s="79"/>
      <c r="D90" s="111">
        <f>D91+D92+D93</f>
        <v>391</v>
      </c>
      <c r="E90" s="96">
        <f t="shared" ref="E90:I90" si="36">E91+E92+E93</f>
        <v>233.7</v>
      </c>
      <c r="F90" s="96">
        <f t="shared" si="36"/>
        <v>391</v>
      </c>
      <c r="G90" s="96">
        <f t="shared" si="36"/>
        <v>413</v>
      </c>
      <c r="H90" s="96">
        <f t="shared" si="36"/>
        <v>436</v>
      </c>
      <c r="I90" s="96">
        <f t="shared" si="36"/>
        <v>454</v>
      </c>
    </row>
    <row r="91" spans="1:9" ht="29.25" customHeight="1" x14ac:dyDescent="0.25">
      <c r="A91" s="115" t="s">
        <v>67</v>
      </c>
      <c r="B91" s="16" t="s">
        <v>17</v>
      </c>
      <c r="C91" s="40" t="s">
        <v>42</v>
      </c>
      <c r="D91" s="100">
        <v>48</v>
      </c>
      <c r="E91" s="92">
        <v>23.1</v>
      </c>
      <c r="F91" s="93">
        <v>48</v>
      </c>
      <c r="G91" s="94">
        <v>50</v>
      </c>
      <c r="H91" s="94">
        <v>53</v>
      </c>
      <c r="I91" s="94">
        <v>55</v>
      </c>
    </row>
    <row r="92" spans="1:9" ht="30.75" customHeight="1" x14ac:dyDescent="0.25">
      <c r="A92" s="115" t="s">
        <v>68</v>
      </c>
      <c r="B92" s="16" t="s">
        <v>17</v>
      </c>
      <c r="C92" s="40" t="s">
        <v>43</v>
      </c>
      <c r="D92" s="100">
        <v>170</v>
      </c>
      <c r="E92" s="92">
        <v>124.6</v>
      </c>
      <c r="F92" s="93">
        <v>170</v>
      </c>
      <c r="G92" s="94">
        <v>178</v>
      </c>
      <c r="H92" s="94">
        <v>188</v>
      </c>
      <c r="I92" s="94">
        <v>196</v>
      </c>
    </row>
    <row r="93" spans="1:9" ht="29.25" customHeight="1" x14ac:dyDescent="0.25">
      <c r="A93" s="115" t="s">
        <v>69</v>
      </c>
      <c r="B93" s="16" t="s">
        <v>17</v>
      </c>
      <c r="C93" s="40" t="s">
        <v>44</v>
      </c>
      <c r="D93" s="100">
        <v>173</v>
      </c>
      <c r="E93" s="92">
        <v>86</v>
      </c>
      <c r="F93" s="93">
        <v>173</v>
      </c>
      <c r="G93" s="94">
        <v>185</v>
      </c>
      <c r="H93" s="94">
        <v>195</v>
      </c>
      <c r="I93" s="94">
        <v>203</v>
      </c>
    </row>
    <row r="94" spans="1:9" s="76" customFormat="1" hidden="1" x14ac:dyDescent="0.2">
      <c r="A94" s="116" t="s">
        <v>330</v>
      </c>
      <c r="B94" s="67" t="s">
        <v>169</v>
      </c>
      <c r="C94" s="78"/>
      <c r="D94" s="111">
        <f t="shared" ref="D94:I94" si="37">D96+D97+D98+D95+D99+D100</f>
        <v>233</v>
      </c>
      <c r="E94" s="96">
        <f t="shared" si="37"/>
        <v>167.3</v>
      </c>
      <c r="F94" s="96">
        <f t="shared" si="37"/>
        <v>247</v>
      </c>
      <c r="G94" s="96">
        <f t="shared" si="37"/>
        <v>264</v>
      </c>
      <c r="H94" s="96">
        <f t="shared" si="37"/>
        <v>264</v>
      </c>
      <c r="I94" s="96">
        <f t="shared" si="37"/>
        <v>264</v>
      </c>
    </row>
    <row r="95" spans="1:9" hidden="1" x14ac:dyDescent="0.25">
      <c r="A95" s="115" t="s">
        <v>253</v>
      </c>
      <c r="B95" s="19" t="s">
        <v>33</v>
      </c>
      <c r="C95" s="40" t="s">
        <v>254</v>
      </c>
      <c r="D95" s="100"/>
      <c r="E95" s="92"/>
      <c r="F95" s="93"/>
      <c r="G95" s="94"/>
      <c r="H95" s="94"/>
      <c r="I95" s="94"/>
    </row>
    <row r="96" spans="1:9" x14ac:dyDescent="0.25">
      <c r="A96" s="115" t="s">
        <v>71</v>
      </c>
      <c r="B96" s="19" t="s">
        <v>33</v>
      </c>
      <c r="C96" s="40" t="s">
        <v>42</v>
      </c>
      <c r="D96" s="100">
        <v>35</v>
      </c>
      <c r="E96" s="92">
        <v>35</v>
      </c>
      <c r="F96" s="93">
        <v>35</v>
      </c>
      <c r="G96" s="94">
        <v>0</v>
      </c>
      <c r="H96" s="94">
        <v>0</v>
      </c>
      <c r="I96" s="94">
        <v>0</v>
      </c>
    </row>
    <row r="97" spans="1:9" ht="30.75" hidden="1" customHeight="1" x14ac:dyDescent="0.25">
      <c r="A97" s="115" t="s">
        <v>72</v>
      </c>
      <c r="B97" s="16" t="s">
        <v>33</v>
      </c>
      <c r="C97" s="40" t="s">
        <v>66</v>
      </c>
      <c r="D97" s="100"/>
      <c r="E97" s="92"/>
      <c r="F97" s="93"/>
      <c r="G97" s="94"/>
      <c r="H97" s="94"/>
      <c r="I97" s="94"/>
    </row>
    <row r="98" spans="1:9" ht="30" x14ac:dyDescent="0.25">
      <c r="A98" s="115" t="s">
        <v>73</v>
      </c>
      <c r="B98" s="19" t="s">
        <v>33</v>
      </c>
      <c r="C98" s="40" t="s">
        <v>43</v>
      </c>
      <c r="D98" s="100">
        <v>198</v>
      </c>
      <c r="E98" s="92">
        <v>132.30000000000001</v>
      </c>
      <c r="F98" s="93">
        <v>212</v>
      </c>
      <c r="G98" s="94">
        <v>264</v>
      </c>
      <c r="H98" s="94">
        <v>264</v>
      </c>
      <c r="I98" s="94">
        <v>264</v>
      </c>
    </row>
    <row r="99" spans="1:9" ht="30" hidden="1" x14ac:dyDescent="0.25">
      <c r="A99" s="115" t="s">
        <v>252</v>
      </c>
      <c r="B99" s="16" t="s">
        <v>33</v>
      </c>
      <c r="C99" s="40" t="s">
        <v>44</v>
      </c>
      <c r="D99" s="100"/>
      <c r="E99" s="92"/>
      <c r="F99" s="93"/>
      <c r="G99" s="94"/>
      <c r="H99" s="94"/>
      <c r="I99" s="94"/>
    </row>
    <row r="100" spans="1:9" ht="15" hidden="1" customHeight="1" x14ac:dyDescent="0.25">
      <c r="A100" s="115" t="s">
        <v>255</v>
      </c>
      <c r="B100" s="16" t="s">
        <v>33</v>
      </c>
      <c r="C100" s="134" t="s">
        <v>70</v>
      </c>
      <c r="D100" s="100"/>
      <c r="E100" s="92"/>
      <c r="F100" s="93"/>
      <c r="G100" s="94"/>
      <c r="H100" s="94"/>
      <c r="I100" s="94"/>
    </row>
    <row r="101" spans="1:9" s="76" customFormat="1" x14ac:dyDescent="0.2">
      <c r="A101" s="116" t="s">
        <v>331</v>
      </c>
      <c r="B101" s="67" t="s">
        <v>170</v>
      </c>
      <c r="C101" s="78"/>
      <c r="D101" s="111">
        <f>D102+D105+D113</f>
        <v>7500</v>
      </c>
      <c r="E101" s="96">
        <f>E102+E105+E113</f>
        <v>6050.2000000000007</v>
      </c>
      <c r="F101" s="96">
        <f t="shared" ref="F101:I101" si="38">F102+F105+F113</f>
        <v>7320</v>
      </c>
      <c r="G101" s="96">
        <f t="shared" si="38"/>
        <v>9023</v>
      </c>
      <c r="H101" s="96">
        <f t="shared" si="38"/>
        <v>4738</v>
      </c>
      <c r="I101" s="96">
        <f t="shared" si="38"/>
        <v>3738</v>
      </c>
    </row>
    <row r="102" spans="1:9" s="76" customFormat="1" ht="43.5" customHeight="1" x14ac:dyDescent="0.2">
      <c r="A102" s="116" t="s">
        <v>332</v>
      </c>
      <c r="B102" s="69" t="s">
        <v>526</v>
      </c>
      <c r="C102" s="78"/>
      <c r="D102" s="111">
        <f>D103</f>
        <v>6000</v>
      </c>
      <c r="E102" s="96">
        <f>E103</f>
        <v>4868.3</v>
      </c>
      <c r="F102" s="96">
        <f t="shared" ref="F102:I102" si="39">F103</f>
        <v>6000</v>
      </c>
      <c r="G102" s="96">
        <f t="shared" si="39"/>
        <v>7985</v>
      </c>
      <c r="H102" s="96">
        <f t="shared" si="39"/>
        <v>4000</v>
      </c>
      <c r="I102" s="96">
        <f t="shared" si="39"/>
        <v>3000</v>
      </c>
    </row>
    <row r="103" spans="1:9" s="13" customFormat="1" ht="60" hidden="1" customHeight="1" x14ac:dyDescent="0.25">
      <c r="A103" s="115" t="s">
        <v>205</v>
      </c>
      <c r="B103" s="16" t="s">
        <v>394</v>
      </c>
      <c r="C103" s="40"/>
      <c r="D103" s="112">
        <f t="shared" ref="D103:I103" si="40">D104</f>
        <v>6000</v>
      </c>
      <c r="E103" s="99">
        <f t="shared" si="40"/>
        <v>4868.3</v>
      </c>
      <c r="F103" s="99">
        <f t="shared" si="40"/>
        <v>6000</v>
      </c>
      <c r="G103" s="99">
        <f t="shared" si="40"/>
        <v>7985</v>
      </c>
      <c r="H103" s="99">
        <f t="shared" si="40"/>
        <v>4000</v>
      </c>
      <c r="I103" s="99">
        <f t="shared" si="40"/>
        <v>3000</v>
      </c>
    </row>
    <row r="104" spans="1:9" ht="58.5" customHeight="1" x14ac:dyDescent="0.25">
      <c r="A104" s="119" t="s">
        <v>74</v>
      </c>
      <c r="B104" s="16" t="s">
        <v>8</v>
      </c>
      <c r="C104" s="40" t="s">
        <v>43</v>
      </c>
      <c r="D104" s="100">
        <v>6000</v>
      </c>
      <c r="E104" s="92">
        <v>4868.3</v>
      </c>
      <c r="F104" s="93">
        <v>6000</v>
      </c>
      <c r="G104" s="94">
        <v>7985</v>
      </c>
      <c r="H104" s="94">
        <v>4000</v>
      </c>
      <c r="I104" s="94">
        <v>3000</v>
      </c>
    </row>
    <row r="105" spans="1:9" s="76" customFormat="1" ht="27.75" customHeight="1" x14ac:dyDescent="0.2">
      <c r="A105" s="120" t="s">
        <v>333</v>
      </c>
      <c r="B105" s="69" t="s">
        <v>173</v>
      </c>
      <c r="C105" s="78"/>
      <c r="D105" s="111">
        <f>D106+D111</f>
        <v>1224</v>
      </c>
      <c r="E105" s="96">
        <f t="shared" ref="E105:I105" si="41">E106+E111</f>
        <v>936.3</v>
      </c>
      <c r="F105" s="96">
        <f t="shared" si="41"/>
        <v>1054</v>
      </c>
      <c r="G105" s="96">
        <f t="shared" si="41"/>
        <v>985</v>
      </c>
      <c r="H105" s="96">
        <f t="shared" si="41"/>
        <v>685</v>
      </c>
      <c r="I105" s="96">
        <f t="shared" si="41"/>
        <v>685</v>
      </c>
    </row>
    <row r="106" spans="1:9" s="76" customFormat="1" ht="21.75" hidden="1" customHeight="1" x14ac:dyDescent="0.2">
      <c r="A106" s="120" t="s">
        <v>334</v>
      </c>
      <c r="B106" s="69" t="s">
        <v>171</v>
      </c>
      <c r="C106" s="78"/>
      <c r="D106" s="111">
        <f>D107+D108+D109+D110</f>
        <v>1074</v>
      </c>
      <c r="E106" s="96">
        <f t="shared" ref="E106:I106" si="42">E107+E108+E109+E110</f>
        <v>739.5</v>
      </c>
      <c r="F106" s="96">
        <f t="shared" si="42"/>
        <v>881</v>
      </c>
      <c r="G106" s="96">
        <f t="shared" si="42"/>
        <v>585</v>
      </c>
      <c r="H106" s="96">
        <f t="shared" si="42"/>
        <v>585</v>
      </c>
      <c r="I106" s="96">
        <f t="shared" si="42"/>
        <v>585</v>
      </c>
    </row>
    <row r="107" spans="1:9" ht="30.75" customHeight="1" x14ac:dyDescent="0.25">
      <c r="A107" s="119" t="s">
        <v>85</v>
      </c>
      <c r="B107" s="7" t="s">
        <v>30</v>
      </c>
      <c r="C107" s="40" t="s">
        <v>43</v>
      </c>
      <c r="D107" s="100">
        <v>28</v>
      </c>
      <c r="E107" s="94">
        <v>-35.1</v>
      </c>
      <c r="F107" s="93">
        <v>0</v>
      </c>
      <c r="G107" s="94">
        <v>41</v>
      </c>
      <c r="H107" s="94">
        <v>41</v>
      </c>
      <c r="I107" s="94">
        <v>41</v>
      </c>
    </row>
    <row r="108" spans="1:9" ht="30" x14ac:dyDescent="0.25">
      <c r="A108" s="119" t="s">
        <v>75</v>
      </c>
      <c r="B108" s="7" t="s">
        <v>15</v>
      </c>
      <c r="C108" s="40" t="s">
        <v>60</v>
      </c>
      <c r="D108" s="100">
        <v>74</v>
      </c>
      <c r="E108" s="92">
        <v>78.2</v>
      </c>
      <c r="F108" s="93">
        <v>91</v>
      </c>
      <c r="G108" s="94">
        <v>0</v>
      </c>
      <c r="H108" s="94">
        <v>0</v>
      </c>
      <c r="I108" s="94">
        <v>0</v>
      </c>
    </row>
    <row r="109" spans="1:9" ht="30" x14ac:dyDescent="0.25">
      <c r="A109" s="119" t="s">
        <v>77</v>
      </c>
      <c r="B109" s="7" t="s">
        <v>15</v>
      </c>
      <c r="C109" s="40" t="s">
        <v>61</v>
      </c>
      <c r="D109" s="100">
        <v>290</v>
      </c>
      <c r="E109" s="92">
        <v>290</v>
      </c>
      <c r="F109" s="93">
        <v>290</v>
      </c>
      <c r="G109" s="94">
        <v>0</v>
      </c>
      <c r="H109" s="94">
        <v>0</v>
      </c>
      <c r="I109" s="94">
        <v>0</v>
      </c>
    </row>
    <row r="110" spans="1:9" ht="30" x14ac:dyDescent="0.25">
      <c r="A110" s="119" t="s">
        <v>76</v>
      </c>
      <c r="B110" s="7" t="s">
        <v>15</v>
      </c>
      <c r="C110" s="40" t="s">
        <v>43</v>
      </c>
      <c r="D110" s="100">
        <v>682</v>
      </c>
      <c r="E110" s="92">
        <v>406.4</v>
      </c>
      <c r="F110" s="93">
        <v>500</v>
      </c>
      <c r="G110" s="94">
        <v>544</v>
      </c>
      <c r="H110" s="94">
        <v>544</v>
      </c>
      <c r="I110" s="94">
        <v>544</v>
      </c>
    </row>
    <row r="111" spans="1:9" s="76" customFormat="1" ht="30.75" hidden="1" customHeight="1" x14ac:dyDescent="0.2">
      <c r="A111" s="120" t="s">
        <v>335</v>
      </c>
      <c r="B111" s="83" t="s">
        <v>172</v>
      </c>
      <c r="C111" s="78"/>
      <c r="D111" s="111">
        <f>D112</f>
        <v>150</v>
      </c>
      <c r="E111" s="96">
        <f t="shared" ref="E111:I111" si="43">E112</f>
        <v>196.8</v>
      </c>
      <c r="F111" s="96">
        <f t="shared" si="43"/>
        <v>173</v>
      </c>
      <c r="G111" s="96">
        <f t="shared" si="43"/>
        <v>400</v>
      </c>
      <c r="H111" s="96">
        <f t="shared" si="43"/>
        <v>100</v>
      </c>
      <c r="I111" s="96">
        <f t="shared" si="43"/>
        <v>100</v>
      </c>
    </row>
    <row r="112" spans="1:9" ht="30" customHeight="1" x14ac:dyDescent="0.25">
      <c r="A112" s="119" t="s">
        <v>117</v>
      </c>
      <c r="B112" s="88" t="s">
        <v>89</v>
      </c>
      <c r="C112" s="40" t="s">
        <v>43</v>
      </c>
      <c r="D112" s="91">
        <v>150</v>
      </c>
      <c r="E112" s="94">
        <v>196.8</v>
      </c>
      <c r="F112" s="93">
        <v>173</v>
      </c>
      <c r="G112" s="94">
        <v>400</v>
      </c>
      <c r="H112" s="94">
        <v>100</v>
      </c>
      <c r="I112" s="94">
        <v>100</v>
      </c>
    </row>
    <row r="113" spans="1:9" s="76" customFormat="1" ht="42" customHeight="1" x14ac:dyDescent="0.2">
      <c r="A113" s="120" t="s">
        <v>396</v>
      </c>
      <c r="B113" s="83" t="s">
        <v>395</v>
      </c>
      <c r="C113" s="78"/>
      <c r="D113" s="90">
        <f>D114</f>
        <v>276</v>
      </c>
      <c r="E113" s="101">
        <f>E114</f>
        <v>245.6</v>
      </c>
      <c r="F113" s="101">
        <f t="shared" ref="F113:I113" si="44">F114</f>
        <v>266</v>
      </c>
      <c r="G113" s="101">
        <f t="shared" si="44"/>
        <v>53</v>
      </c>
      <c r="H113" s="101">
        <f t="shared" si="44"/>
        <v>53</v>
      </c>
      <c r="I113" s="101">
        <f t="shared" si="44"/>
        <v>53</v>
      </c>
    </row>
    <row r="114" spans="1:9" ht="42.75" hidden="1" customHeight="1" x14ac:dyDescent="0.25">
      <c r="A114" s="119" t="s">
        <v>445</v>
      </c>
      <c r="B114" s="88" t="s">
        <v>397</v>
      </c>
      <c r="C114" s="40"/>
      <c r="D114" s="91">
        <f>D115+D116</f>
        <v>276</v>
      </c>
      <c r="E114" s="94">
        <f t="shared" ref="E114:I114" si="45">E115+E116</f>
        <v>245.6</v>
      </c>
      <c r="F114" s="94">
        <f t="shared" si="45"/>
        <v>266</v>
      </c>
      <c r="G114" s="94">
        <f t="shared" si="45"/>
        <v>53</v>
      </c>
      <c r="H114" s="94">
        <f t="shared" si="45"/>
        <v>53</v>
      </c>
      <c r="I114" s="94">
        <f t="shared" si="45"/>
        <v>53</v>
      </c>
    </row>
    <row r="115" spans="1:9" ht="59.25" customHeight="1" x14ac:dyDescent="0.25">
      <c r="A115" s="119" t="s">
        <v>432</v>
      </c>
      <c r="B115" s="88" t="s">
        <v>398</v>
      </c>
      <c r="C115" s="40" t="s">
        <v>43</v>
      </c>
      <c r="D115" s="91">
        <v>30</v>
      </c>
      <c r="E115" s="94">
        <v>0</v>
      </c>
      <c r="F115" s="93">
        <v>0</v>
      </c>
      <c r="G115" s="94">
        <v>33</v>
      </c>
      <c r="H115" s="94">
        <v>33</v>
      </c>
      <c r="I115" s="94">
        <v>33</v>
      </c>
    </row>
    <row r="116" spans="1:9" ht="43.5" customHeight="1" x14ac:dyDescent="0.25">
      <c r="A116" s="119" t="s">
        <v>433</v>
      </c>
      <c r="B116" s="88" t="s">
        <v>399</v>
      </c>
      <c r="C116" s="40" t="s">
        <v>43</v>
      </c>
      <c r="D116" s="91">
        <v>246</v>
      </c>
      <c r="E116" s="94">
        <v>245.6</v>
      </c>
      <c r="F116" s="93">
        <v>266</v>
      </c>
      <c r="G116" s="94">
        <v>20</v>
      </c>
      <c r="H116" s="94">
        <v>20</v>
      </c>
      <c r="I116" s="94">
        <v>20</v>
      </c>
    </row>
    <row r="117" spans="1:9" s="76" customFormat="1" x14ac:dyDescent="0.2">
      <c r="A117" s="120" t="s">
        <v>336</v>
      </c>
      <c r="B117" s="70" t="s">
        <v>174</v>
      </c>
      <c r="C117" s="78"/>
      <c r="D117" s="90">
        <f>D118+D159+D161+D184+D157</f>
        <v>7729</v>
      </c>
      <c r="E117" s="90">
        <f>E118+E159+E161+E184+E157</f>
        <v>10876.8</v>
      </c>
      <c r="F117" s="90">
        <f t="shared" ref="F117:I117" si="46">F118+F159+F161+F184+F157</f>
        <v>12234</v>
      </c>
      <c r="G117" s="90">
        <f t="shared" si="46"/>
        <v>6869</v>
      </c>
      <c r="H117" s="90">
        <f t="shared" si="46"/>
        <v>6859</v>
      </c>
      <c r="I117" s="90">
        <f t="shared" si="46"/>
        <v>6859</v>
      </c>
    </row>
    <row r="118" spans="1:9" s="76" customFormat="1" ht="28.5" x14ac:dyDescent="0.2">
      <c r="A118" s="120" t="s">
        <v>337</v>
      </c>
      <c r="B118" s="70" t="s">
        <v>177</v>
      </c>
      <c r="C118" s="78"/>
      <c r="D118" s="90">
        <f>D119+D122+D125+D128+D131+D137+D139+D143+D149+D154+D145+D147+D133+D135</f>
        <v>5400</v>
      </c>
      <c r="E118" s="90">
        <f>E119+E122+E125+E128+E131+E137+E139+E143+E149+E154+E145+E147+E133+E135</f>
        <v>5285.1</v>
      </c>
      <c r="F118" s="90">
        <f t="shared" ref="F118:I118" si="47">F119+F122+F125+F128+F131+F137+F139+F143+F149+F154+F145+F147+F133+F135</f>
        <v>6399</v>
      </c>
      <c r="G118" s="90">
        <f t="shared" si="47"/>
        <v>5559</v>
      </c>
      <c r="H118" s="90">
        <f t="shared" si="47"/>
        <v>5559</v>
      </c>
      <c r="I118" s="90">
        <f t="shared" si="47"/>
        <v>5559</v>
      </c>
    </row>
    <row r="119" spans="1:9" s="76" customFormat="1" ht="45" hidden="1" customHeight="1" x14ac:dyDescent="0.2">
      <c r="A119" s="120" t="s">
        <v>338</v>
      </c>
      <c r="B119" s="83" t="s">
        <v>283</v>
      </c>
      <c r="C119" s="78"/>
      <c r="D119" s="90">
        <f t="shared" ref="D119" si="48">D121+D120</f>
        <v>77</v>
      </c>
      <c r="E119" s="101">
        <f>E121+E120</f>
        <v>79.599999999999994</v>
      </c>
      <c r="F119" s="101">
        <f>F121+F120</f>
        <v>107</v>
      </c>
      <c r="G119" s="101">
        <f t="shared" ref="G119:I119" si="49">G121+G120</f>
        <v>95</v>
      </c>
      <c r="H119" s="101">
        <f t="shared" si="49"/>
        <v>95</v>
      </c>
      <c r="I119" s="101">
        <f t="shared" si="49"/>
        <v>95</v>
      </c>
    </row>
    <row r="120" spans="1:9" s="13" customFormat="1" ht="44.25" customHeight="1" x14ac:dyDescent="0.25">
      <c r="A120" s="119" t="s">
        <v>442</v>
      </c>
      <c r="B120" s="88" t="s">
        <v>257</v>
      </c>
      <c r="C120" s="134" t="s">
        <v>555</v>
      </c>
      <c r="D120" s="95">
        <v>17</v>
      </c>
      <c r="E120" s="102">
        <v>16.899999999999999</v>
      </c>
      <c r="F120" s="102">
        <v>17</v>
      </c>
      <c r="G120" s="102">
        <v>10</v>
      </c>
      <c r="H120" s="102">
        <v>10</v>
      </c>
      <c r="I120" s="102">
        <v>10</v>
      </c>
    </row>
    <row r="121" spans="1:9" ht="45.75" customHeight="1" x14ac:dyDescent="0.25">
      <c r="A121" s="119" t="s">
        <v>224</v>
      </c>
      <c r="B121" s="12" t="s">
        <v>257</v>
      </c>
      <c r="C121" s="130" t="s">
        <v>223</v>
      </c>
      <c r="D121" s="100">
        <v>60</v>
      </c>
      <c r="E121" s="97">
        <v>62.7</v>
      </c>
      <c r="F121" s="93">
        <v>90</v>
      </c>
      <c r="G121" s="94">
        <v>85</v>
      </c>
      <c r="H121" s="94">
        <v>85</v>
      </c>
      <c r="I121" s="94">
        <v>85</v>
      </c>
    </row>
    <row r="122" spans="1:9" s="76" customFormat="1" ht="45" hidden="1" customHeight="1" x14ac:dyDescent="0.2">
      <c r="A122" s="120" t="s">
        <v>339</v>
      </c>
      <c r="B122" s="72" t="s">
        <v>527</v>
      </c>
      <c r="C122" s="133"/>
      <c r="D122" s="111">
        <f>D123+D124</f>
        <v>830</v>
      </c>
      <c r="E122" s="98">
        <f t="shared" ref="E122:I122" si="50">E123+E124</f>
        <v>539.30000000000007</v>
      </c>
      <c r="F122" s="98">
        <f t="shared" si="50"/>
        <v>725</v>
      </c>
      <c r="G122" s="98">
        <f t="shared" si="50"/>
        <v>730</v>
      </c>
      <c r="H122" s="98">
        <f t="shared" si="50"/>
        <v>730</v>
      </c>
      <c r="I122" s="98">
        <f t="shared" si="50"/>
        <v>730</v>
      </c>
    </row>
    <row r="123" spans="1:9" ht="64.5" customHeight="1" x14ac:dyDescent="0.25">
      <c r="A123" s="119" t="s">
        <v>221</v>
      </c>
      <c r="B123" s="12" t="s">
        <v>256</v>
      </c>
      <c r="C123" s="130" t="s">
        <v>555</v>
      </c>
      <c r="D123" s="100">
        <v>30</v>
      </c>
      <c r="E123" s="97">
        <v>11.7</v>
      </c>
      <c r="F123" s="93">
        <v>25</v>
      </c>
      <c r="G123" s="94">
        <v>30</v>
      </c>
      <c r="H123" s="94">
        <v>30</v>
      </c>
      <c r="I123" s="94">
        <v>30</v>
      </c>
    </row>
    <row r="124" spans="1:9" ht="59.25" customHeight="1" x14ac:dyDescent="0.25">
      <c r="A124" s="119" t="s">
        <v>222</v>
      </c>
      <c r="B124" s="12" t="s">
        <v>256</v>
      </c>
      <c r="C124" s="130" t="s">
        <v>223</v>
      </c>
      <c r="D124" s="100">
        <v>800</v>
      </c>
      <c r="E124" s="97">
        <v>527.6</v>
      </c>
      <c r="F124" s="93">
        <v>700</v>
      </c>
      <c r="G124" s="94">
        <v>700</v>
      </c>
      <c r="H124" s="94">
        <v>700</v>
      </c>
      <c r="I124" s="94">
        <v>700</v>
      </c>
    </row>
    <row r="125" spans="1:9" s="76" customFormat="1" ht="42" hidden="1" customHeight="1" x14ac:dyDescent="0.2">
      <c r="A125" s="120" t="s">
        <v>340</v>
      </c>
      <c r="B125" s="72" t="s">
        <v>400</v>
      </c>
      <c r="C125" s="133"/>
      <c r="D125" s="111">
        <f>D126+D127</f>
        <v>301</v>
      </c>
      <c r="E125" s="98">
        <f t="shared" ref="E125:I125" si="51">E126+E127</f>
        <v>192.8</v>
      </c>
      <c r="F125" s="98">
        <f t="shared" si="51"/>
        <v>281</v>
      </c>
      <c r="G125" s="98">
        <f t="shared" si="51"/>
        <v>300</v>
      </c>
      <c r="H125" s="98">
        <f t="shared" si="51"/>
        <v>300</v>
      </c>
      <c r="I125" s="98">
        <f t="shared" si="51"/>
        <v>300</v>
      </c>
    </row>
    <row r="126" spans="1:9" ht="44.25" customHeight="1" x14ac:dyDescent="0.25">
      <c r="A126" s="119" t="s">
        <v>244</v>
      </c>
      <c r="B126" s="12" t="s">
        <v>528</v>
      </c>
      <c r="C126" s="130" t="s">
        <v>555</v>
      </c>
      <c r="D126" s="100">
        <v>1</v>
      </c>
      <c r="E126" s="97">
        <v>1</v>
      </c>
      <c r="F126" s="93">
        <v>1</v>
      </c>
      <c r="G126" s="94">
        <v>0</v>
      </c>
      <c r="H126" s="94">
        <v>0</v>
      </c>
      <c r="I126" s="94">
        <v>0</v>
      </c>
    </row>
    <row r="127" spans="1:9" ht="44.25" customHeight="1" x14ac:dyDescent="0.25">
      <c r="A127" s="119" t="s">
        <v>245</v>
      </c>
      <c r="B127" s="12" t="s">
        <v>528</v>
      </c>
      <c r="C127" s="130" t="s">
        <v>223</v>
      </c>
      <c r="D127" s="100">
        <v>300</v>
      </c>
      <c r="E127" s="97">
        <v>191.8</v>
      </c>
      <c r="F127" s="93">
        <v>280</v>
      </c>
      <c r="G127" s="94">
        <v>300</v>
      </c>
      <c r="H127" s="94">
        <v>300</v>
      </c>
      <c r="I127" s="94">
        <v>300</v>
      </c>
    </row>
    <row r="128" spans="1:9" s="76" customFormat="1" ht="44.25" hidden="1" customHeight="1" x14ac:dyDescent="0.2">
      <c r="A128" s="120" t="s">
        <v>341</v>
      </c>
      <c r="B128" s="72" t="s">
        <v>282</v>
      </c>
      <c r="C128" s="133"/>
      <c r="D128" s="111">
        <f>D129+D130</f>
        <v>54</v>
      </c>
      <c r="E128" s="98">
        <f t="shared" ref="E128:I128" si="52">E129+E130</f>
        <v>55.5</v>
      </c>
      <c r="F128" s="98">
        <f t="shared" si="52"/>
        <v>56</v>
      </c>
      <c r="G128" s="98">
        <f t="shared" si="52"/>
        <v>50</v>
      </c>
      <c r="H128" s="98">
        <f t="shared" si="52"/>
        <v>50</v>
      </c>
      <c r="I128" s="98">
        <f t="shared" si="52"/>
        <v>50</v>
      </c>
    </row>
    <row r="129" spans="1:9" ht="41.25" hidden="1" customHeight="1" x14ac:dyDescent="0.25">
      <c r="A129" s="119" t="s">
        <v>133</v>
      </c>
      <c r="B129" s="11" t="s">
        <v>258</v>
      </c>
      <c r="C129" s="130" t="s">
        <v>118</v>
      </c>
      <c r="D129" s="100"/>
      <c r="E129" s="97"/>
      <c r="F129" s="93"/>
      <c r="G129" s="94"/>
      <c r="H129" s="94"/>
      <c r="I129" s="94"/>
    </row>
    <row r="130" spans="1:9" ht="60" customHeight="1" x14ac:dyDescent="0.25">
      <c r="A130" s="119" t="s">
        <v>225</v>
      </c>
      <c r="B130" s="12" t="s">
        <v>258</v>
      </c>
      <c r="C130" s="130" t="s">
        <v>223</v>
      </c>
      <c r="D130" s="100">
        <v>54</v>
      </c>
      <c r="E130" s="97">
        <v>55.5</v>
      </c>
      <c r="F130" s="93">
        <v>56</v>
      </c>
      <c r="G130" s="94">
        <v>50</v>
      </c>
      <c r="H130" s="94">
        <v>50</v>
      </c>
      <c r="I130" s="94">
        <v>50</v>
      </c>
    </row>
    <row r="131" spans="1:9" s="76" customFormat="1" ht="45" hidden="1" customHeight="1" x14ac:dyDescent="0.2">
      <c r="A131" s="120" t="s">
        <v>342</v>
      </c>
      <c r="B131" s="72" t="s">
        <v>281</v>
      </c>
      <c r="C131" s="133"/>
      <c r="D131" s="111">
        <f>D132</f>
        <v>100</v>
      </c>
      <c r="E131" s="98">
        <f t="shared" ref="E131:I131" si="53">E132</f>
        <v>0</v>
      </c>
      <c r="F131" s="98">
        <f t="shared" si="53"/>
        <v>0</v>
      </c>
      <c r="G131" s="98">
        <f t="shared" si="53"/>
        <v>0</v>
      </c>
      <c r="H131" s="98">
        <f t="shared" si="53"/>
        <v>0</v>
      </c>
      <c r="I131" s="98">
        <f t="shared" si="53"/>
        <v>0</v>
      </c>
    </row>
    <row r="132" spans="1:9" ht="43.5" customHeight="1" x14ac:dyDescent="0.25">
      <c r="A132" s="119" t="s">
        <v>246</v>
      </c>
      <c r="B132" s="12" t="s">
        <v>259</v>
      </c>
      <c r="C132" s="130" t="s">
        <v>223</v>
      </c>
      <c r="D132" s="100">
        <v>100</v>
      </c>
      <c r="E132" s="97">
        <v>0</v>
      </c>
      <c r="F132" s="93">
        <v>0</v>
      </c>
      <c r="G132" s="94">
        <v>0</v>
      </c>
      <c r="H132" s="94">
        <v>0</v>
      </c>
      <c r="I132" s="94">
        <v>0</v>
      </c>
    </row>
    <row r="133" spans="1:9" s="76" customFormat="1" ht="42.75" hidden="1" x14ac:dyDescent="0.2">
      <c r="A133" s="120" t="s">
        <v>464</v>
      </c>
      <c r="B133" s="72" t="s">
        <v>465</v>
      </c>
      <c r="C133" s="77"/>
      <c r="D133" s="111">
        <f>D134</f>
        <v>0</v>
      </c>
      <c r="E133" s="111">
        <f t="shared" ref="E133:I133" si="54">E134</f>
        <v>0</v>
      </c>
      <c r="F133" s="111">
        <f t="shared" si="54"/>
        <v>0</v>
      </c>
      <c r="G133" s="111">
        <f t="shared" si="54"/>
        <v>0</v>
      </c>
      <c r="H133" s="111">
        <f t="shared" si="54"/>
        <v>0</v>
      </c>
      <c r="I133" s="111">
        <f t="shared" si="54"/>
        <v>0</v>
      </c>
    </row>
    <row r="134" spans="1:9" ht="61.5" hidden="1" customHeight="1" x14ac:dyDescent="0.25">
      <c r="A134" s="119" t="s">
        <v>462</v>
      </c>
      <c r="B134" s="12" t="s">
        <v>461</v>
      </c>
      <c r="C134" s="130" t="s">
        <v>463</v>
      </c>
      <c r="D134" s="100"/>
      <c r="E134" s="97"/>
      <c r="F134" s="93"/>
      <c r="G134" s="94"/>
      <c r="H134" s="94"/>
      <c r="I134" s="94"/>
    </row>
    <row r="135" spans="1:9" s="76" customFormat="1" ht="43.5" hidden="1" customHeight="1" x14ac:dyDescent="0.2">
      <c r="A135" s="120" t="s">
        <v>466</v>
      </c>
      <c r="B135" s="72" t="s">
        <v>468</v>
      </c>
      <c r="C135" s="133"/>
      <c r="D135" s="111">
        <f>D136</f>
        <v>2</v>
      </c>
      <c r="E135" s="111">
        <f t="shared" ref="E135:I135" si="55">E136</f>
        <v>2.5</v>
      </c>
      <c r="F135" s="111">
        <f t="shared" si="55"/>
        <v>2</v>
      </c>
      <c r="G135" s="111">
        <f t="shared" si="55"/>
        <v>2</v>
      </c>
      <c r="H135" s="111">
        <f t="shared" si="55"/>
        <v>2</v>
      </c>
      <c r="I135" s="111">
        <f t="shared" si="55"/>
        <v>2</v>
      </c>
    </row>
    <row r="136" spans="1:9" ht="44.25" customHeight="1" x14ac:dyDescent="0.25">
      <c r="A136" s="119" t="s">
        <v>467</v>
      </c>
      <c r="B136" s="12" t="s">
        <v>469</v>
      </c>
      <c r="C136" s="130" t="s">
        <v>223</v>
      </c>
      <c r="D136" s="100">
        <v>2</v>
      </c>
      <c r="E136" s="97">
        <v>2.5</v>
      </c>
      <c r="F136" s="93">
        <v>2</v>
      </c>
      <c r="G136" s="94">
        <v>2</v>
      </c>
      <c r="H136" s="94">
        <v>2</v>
      </c>
      <c r="I136" s="94">
        <v>2</v>
      </c>
    </row>
    <row r="137" spans="1:9" s="76" customFormat="1" ht="42.75" hidden="1" customHeight="1" x14ac:dyDescent="0.2">
      <c r="A137" s="120" t="s">
        <v>343</v>
      </c>
      <c r="B137" s="72" t="s">
        <v>280</v>
      </c>
      <c r="C137" s="133"/>
      <c r="D137" s="111">
        <f>D138</f>
        <v>12</v>
      </c>
      <c r="E137" s="98">
        <f t="shared" ref="E137:I137" si="56">E138</f>
        <v>12</v>
      </c>
      <c r="F137" s="98">
        <f t="shared" si="56"/>
        <v>12</v>
      </c>
      <c r="G137" s="98">
        <f t="shared" si="56"/>
        <v>5</v>
      </c>
      <c r="H137" s="98">
        <f t="shared" si="56"/>
        <v>5</v>
      </c>
      <c r="I137" s="98">
        <f t="shared" si="56"/>
        <v>5</v>
      </c>
    </row>
    <row r="138" spans="1:9" ht="45.75" customHeight="1" x14ac:dyDescent="0.25">
      <c r="A138" s="119" t="s">
        <v>247</v>
      </c>
      <c r="B138" s="12" t="s">
        <v>260</v>
      </c>
      <c r="C138" s="130" t="s">
        <v>223</v>
      </c>
      <c r="D138" s="100">
        <v>12</v>
      </c>
      <c r="E138" s="97">
        <v>12</v>
      </c>
      <c r="F138" s="93">
        <v>12</v>
      </c>
      <c r="G138" s="94">
        <v>5</v>
      </c>
      <c r="H138" s="94">
        <v>5</v>
      </c>
      <c r="I138" s="94">
        <v>5</v>
      </c>
    </row>
    <row r="139" spans="1:9" s="76" customFormat="1" ht="42" hidden="1" customHeight="1" x14ac:dyDescent="0.2">
      <c r="A139" s="120" t="s">
        <v>344</v>
      </c>
      <c r="B139" s="72" t="s">
        <v>401</v>
      </c>
      <c r="C139" s="77"/>
      <c r="D139" s="111">
        <f>D140+D142+D141</f>
        <v>100</v>
      </c>
      <c r="E139" s="111">
        <f t="shared" ref="E139:I139" si="57">E140+E142+E141</f>
        <v>44.5</v>
      </c>
      <c r="F139" s="111">
        <f t="shared" si="57"/>
        <v>50</v>
      </c>
      <c r="G139" s="111">
        <f t="shared" si="57"/>
        <v>50</v>
      </c>
      <c r="H139" s="111">
        <f t="shared" si="57"/>
        <v>50</v>
      </c>
      <c r="I139" s="111">
        <f t="shared" si="57"/>
        <v>50</v>
      </c>
    </row>
    <row r="140" spans="1:9" ht="58.5" hidden="1" customHeight="1" x14ac:dyDescent="0.25">
      <c r="A140" s="119" t="s">
        <v>385</v>
      </c>
      <c r="B140" s="12" t="s">
        <v>402</v>
      </c>
      <c r="C140" s="38" t="s">
        <v>243</v>
      </c>
      <c r="D140" s="100"/>
      <c r="E140" s="97"/>
      <c r="F140" s="93"/>
      <c r="G140" s="94"/>
      <c r="H140" s="94"/>
      <c r="I140" s="94"/>
    </row>
    <row r="141" spans="1:9" ht="60" hidden="1" x14ac:dyDescent="0.25">
      <c r="A141" s="119" t="s">
        <v>470</v>
      </c>
      <c r="B141" s="12" t="s">
        <v>402</v>
      </c>
      <c r="C141" s="130" t="s">
        <v>463</v>
      </c>
      <c r="D141" s="100"/>
      <c r="E141" s="97"/>
      <c r="F141" s="93"/>
      <c r="G141" s="94"/>
      <c r="H141" s="94"/>
      <c r="I141" s="94"/>
    </row>
    <row r="142" spans="1:9" ht="59.25" customHeight="1" x14ac:dyDescent="0.25">
      <c r="A142" s="119" t="s">
        <v>261</v>
      </c>
      <c r="B142" s="12" t="s">
        <v>402</v>
      </c>
      <c r="C142" s="129" t="s">
        <v>223</v>
      </c>
      <c r="D142" s="100">
        <v>100</v>
      </c>
      <c r="E142" s="97">
        <v>44.5</v>
      </c>
      <c r="F142" s="93">
        <v>50</v>
      </c>
      <c r="G142" s="94">
        <v>50</v>
      </c>
      <c r="H142" s="94">
        <v>50</v>
      </c>
      <c r="I142" s="94">
        <v>50</v>
      </c>
    </row>
    <row r="143" spans="1:9" s="76" customFormat="1" ht="43.5" hidden="1" customHeight="1" x14ac:dyDescent="0.2">
      <c r="A143" s="120" t="s">
        <v>345</v>
      </c>
      <c r="B143" s="68" t="s">
        <v>529</v>
      </c>
      <c r="C143" s="133"/>
      <c r="D143" s="111">
        <f>D144</f>
        <v>20</v>
      </c>
      <c r="E143" s="98">
        <f t="shared" ref="E143:I143" si="58">E144</f>
        <v>25.3</v>
      </c>
      <c r="F143" s="98">
        <f t="shared" si="58"/>
        <v>30</v>
      </c>
      <c r="G143" s="98">
        <f t="shared" si="58"/>
        <v>30</v>
      </c>
      <c r="H143" s="98">
        <f t="shared" si="58"/>
        <v>30</v>
      </c>
      <c r="I143" s="98">
        <f t="shared" si="58"/>
        <v>30</v>
      </c>
    </row>
    <row r="144" spans="1:9" ht="73.5" customHeight="1" x14ac:dyDescent="0.25">
      <c r="A144" s="119" t="s">
        <v>248</v>
      </c>
      <c r="B144" s="7" t="s">
        <v>530</v>
      </c>
      <c r="C144" s="131" t="s">
        <v>223</v>
      </c>
      <c r="D144" s="100">
        <v>20</v>
      </c>
      <c r="E144" s="97">
        <v>25.3</v>
      </c>
      <c r="F144" s="93">
        <v>30</v>
      </c>
      <c r="G144" s="94">
        <v>30</v>
      </c>
      <c r="H144" s="94">
        <v>30</v>
      </c>
      <c r="I144" s="94">
        <v>30</v>
      </c>
    </row>
    <row r="145" spans="1:9" s="76" customFormat="1" ht="44.25" hidden="1" customHeight="1" x14ac:dyDescent="0.2">
      <c r="A145" s="120" t="s">
        <v>531</v>
      </c>
      <c r="B145" s="68" t="s">
        <v>403</v>
      </c>
      <c r="C145" s="85"/>
      <c r="D145" s="111">
        <f>D146</f>
        <v>14</v>
      </c>
      <c r="E145" s="98">
        <f t="shared" ref="E145:I145" si="59">E146</f>
        <v>16</v>
      </c>
      <c r="F145" s="98">
        <f t="shared" si="59"/>
        <v>16</v>
      </c>
      <c r="G145" s="98">
        <f t="shared" si="59"/>
        <v>15</v>
      </c>
      <c r="H145" s="98">
        <f t="shared" si="59"/>
        <v>15</v>
      </c>
      <c r="I145" s="98">
        <f t="shared" si="59"/>
        <v>15</v>
      </c>
    </row>
    <row r="146" spans="1:9" ht="60" customHeight="1" x14ac:dyDescent="0.25">
      <c r="A146" s="119" t="s">
        <v>457</v>
      </c>
      <c r="B146" s="7" t="s">
        <v>404</v>
      </c>
      <c r="C146" s="131" t="s">
        <v>223</v>
      </c>
      <c r="D146" s="100">
        <v>14</v>
      </c>
      <c r="E146" s="97">
        <v>16</v>
      </c>
      <c r="F146" s="93">
        <v>16</v>
      </c>
      <c r="G146" s="94">
        <v>15</v>
      </c>
      <c r="H146" s="94">
        <v>15</v>
      </c>
      <c r="I146" s="94">
        <v>15</v>
      </c>
    </row>
    <row r="147" spans="1:9" s="76" customFormat="1" ht="58.5" hidden="1" customHeight="1" x14ac:dyDescent="0.2">
      <c r="A147" s="120" t="s">
        <v>532</v>
      </c>
      <c r="B147" s="68" t="s">
        <v>533</v>
      </c>
      <c r="C147" s="132"/>
      <c r="D147" s="111">
        <f>D148</f>
        <v>25</v>
      </c>
      <c r="E147" s="98">
        <f t="shared" ref="E147:I147" si="60">E148</f>
        <v>0</v>
      </c>
      <c r="F147" s="98">
        <f t="shared" si="60"/>
        <v>0</v>
      </c>
      <c r="G147" s="98">
        <f t="shared" si="60"/>
        <v>0</v>
      </c>
      <c r="H147" s="98">
        <f t="shared" si="60"/>
        <v>0</v>
      </c>
      <c r="I147" s="98">
        <f t="shared" si="60"/>
        <v>0</v>
      </c>
    </row>
    <row r="148" spans="1:9" ht="74.25" customHeight="1" x14ac:dyDescent="0.25">
      <c r="A148" s="119" t="s">
        <v>430</v>
      </c>
      <c r="B148" s="7" t="s">
        <v>487</v>
      </c>
      <c r="C148" s="131" t="s">
        <v>223</v>
      </c>
      <c r="D148" s="100">
        <v>25</v>
      </c>
      <c r="E148" s="97">
        <v>0</v>
      </c>
      <c r="F148" s="93">
        <v>0</v>
      </c>
      <c r="G148" s="94">
        <v>0</v>
      </c>
      <c r="H148" s="94">
        <v>0</v>
      </c>
      <c r="I148" s="94">
        <v>0</v>
      </c>
    </row>
    <row r="149" spans="1:9" s="76" customFormat="1" ht="42.75" hidden="1" customHeight="1" x14ac:dyDescent="0.2">
      <c r="A149" s="120" t="s">
        <v>284</v>
      </c>
      <c r="B149" s="84" t="s">
        <v>405</v>
      </c>
      <c r="C149" s="85"/>
      <c r="D149" s="111">
        <f>D150+D152+D153+D151</f>
        <v>810</v>
      </c>
      <c r="E149" s="111">
        <f t="shared" ref="E149:I149" si="61">E150+E152+E153+E151</f>
        <v>192.4</v>
      </c>
      <c r="F149" s="111">
        <f t="shared" si="61"/>
        <v>260</v>
      </c>
      <c r="G149" s="111">
        <f t="shared" si="61"/>
        <v>252</v>
      </c>
      <c r="H149" s="111">
        <f t="shared" si="61"/>
        <v>252</v>
      </c>
      <c r="I149" s="111">
        <f t="shared" si="61"/>
        <v>252</v>
      </c>
    </row>
    <row r="150" spans="1:9" ht="45" hidden="1" customHeight="1" x14ac:dyDescent="0.25">
      <c r="A150" s="119" t="s">
        <v>262</v>
      </c>
      <c r="B150" s="7" t="s">
        <v>406</v>
      </c>
      <c r="C150" s="38" t="s">
        <v>243</v>
      </c>
      <c r="D150" s="100"/>
      <c r="E150" s="97"/>
      <c r="F150" s="93"/>
      <c r="G150" s="94"/>
      <c r="H150" s="94"/>
      <c r="I150" s="94"/>
    </row>
    <row r="151" spans="1:9" ht="45.75" hidden="1" customHeight="1" x14ac:dyDescent="0.25">
      <c r="A151" s="119" t="s">
        <v>471</v>
      </c>
      <c r="B151" s="7" t="s">
        <v>406</v>
      </c>
      <c r="C151" s="130" t="s">
        <v>118</v>
      </c>
      <c r="D151" s="100"/>
      <c r="E151" s="97"/>
      <c r="F151" s="93"/>
      <c r="G151" s="94"/>
      <c r="H151" s="94"/>
      <c r="I151" s="94"/>
    </row>
    <row r="152" spans="1:9" ht="43.5" customHeight="1" x14ac:dyDescent="0.25">
      <c r="A152" s="119" t="s">
        <v>249</v>
      </c>
      <c r="B152" s="7" t="s">
        <v>408</v>
      </c>
      <c r="C152" s="130" t="s">
        <v>555</v>
      </c>
      <c r="D152" s="100">
        <v>10</v>
      </c>
      <c r="E152" s="97">
        <v>10</v>
      </c>
      <c r="F152" s="93">
        <v>10</v>
      </c>
      <c r="G152" s="94">
        <v>2</v>
      </c>
      <c r="H152" s="94">
        <v>2</v>
      </c>
      <c r="I152" s="94">
        <v>2</v>
      </c>
    </row>
    <row r="153" spans="1:9" ht="45" customHeight="1" x14ac:dyDescent="0.25">
      <c r="A153" s="119" t="s">
        <v>250</v>
      </c>
      <c r="B153" s="7" t="s">
        <v>408</v>
      </c>
      <c r="C153" s="130" t="s">
        <v>223</v>
      </c>
      <c r="D153" s="100">
        <v>800</v>
      </c>
      <c r="E153" s="97">
        <v>182.4</v>
      </c>
      <c r="F153" s="93">
        <v>250</v>
      </c>
      <c r="G153" s="94">
        <v>250</v>
      </c>
      <c r="H153" s="94">
        <v>250</v>
      </c>
      <c r="I153" s="94">
        <v>250</v>
      </c>
    </row>
    <row r="154" spans="1:9" s="76" customFormat="1" ht="42.75" hidden="1" customHeight="1" x14ac:dyDescent="0.2">
      <c r="A154" s="120" t="s">
        <v>346</v>
      </c>
      <c r="B154" s="68" t="s">
        <v>407</v>
      </c>
      <c r="C154" s="77"/>
      <c r="D154" s="111">
        <f>D155+D156</f>
        <v>3055</v>
      </c>
      <c r="E154" s="98">
        <f t="shared" ref="E154:I154" si="62">E155+E156</f>
        <v>4125.2</v>
      </c>
      <c r="F154" s="98">
        <f t="shared" si="62"/>
        <v>4860</v>
      </c>
      <c r="G154" s="98">
        <f t="shared" si="62"/>
        <v>4030</v>
      </c>
      <c r="H154" s="98">
        <f t="shared" si="62"/>
        <v>4030</v>
      </c>
      <c r="I154" s="98">
        <f t="shared" si="62"/>
        <v>4030</v>
      </c>
    </row>
    <row r="155" spans="1:9" ht="59.25" customHeight="1" x14ac:dyDescent="0.25">
      <c r="A155" s="119" t="s">
        <v>227</v>
      </c>
      <c r="B155" s="7" t="s">
        <v>409</v>
      </c>
      <c r="C155" s="130" t="s">
        <v>555</v>
      </c>
      <c r="D155" s="100">
        <v>55</v>
      </c>
      <c r="E155" s="97">
        <v>55.4</v>
      </c>
      <c r="F155" s="93">
        <v>60</v>
      </c>
      <c r="G155" s="94">
        <v>30</v>
      </c>
      <c r="H155" s="94">
        <v>30</v>
      </c>
      <c r="I155" s="94">
        <v>30</v>
      </c>
    </row>
    <row r="156" spans="1:9" ht="60" x14ac:dyDescent="0.25">
      <c r="A156" s="119" t="s">
        <v>226</v>
      </c>
      <c r="B156" s="7" t="s">
        <v>409</v>
      </c>
      <c r="C156" s="130" t="s">
        <v>223</v>
      </c>
      <c r="D156" s="100">
        <v>3000</v>
      </c>
      <c r="E156" s="97">
        <v>4069.8</v>
      </c>
      <c r="F156" s="93">
        <v>4800</v>
      </c>
      <c r="G156" s="94">
        <v>4000</v>
      </c>
      <c r="H156" s="94">
        <v>4000</v>
      </c>
      <c r="I156" s="94">
        <v>4000</v>
      </c>
    </row>
    <row r="157" spans="1:9" s="76" customFormat="1" ht="70.5" customHeight="1" x14ac:dyDescent="0.2">
      <c r="A157" s="120" t="s">
        <v>472</v>
      </c>
      <c r="B157" s="68" t="s">
        <v>473</v>
      </c>
      <c r="C157" s="77"/>
      <c r="D157" s="111">
        <f>D158</f>
        <v>270</v>
      </c>
      <c r="E157" s="111">
        <f t="shared" ref="E157:H157" si="63">E158</f>
        <v>269.5</v>
      </c>
      <c r="F157" s="111">
        <f t="shared" si="63"/>
        <v>285</v>
      </c>
      <c r="G157" s="111">
        <f t="shared" si="63"/>
        <v>200</v>
      </c>
      <c r="H157" s="111">
        <f t="shared" si="63"/>
        <v>200</v>
      </c>
      <c r="I157" s="111">
        <f>I158</f>
        <v>200</v>
      </c>
    </row>
    <row r="158" spans="1:9" ht="88.5" customHeight="1" x14ac:dyDescent="0.25">
      <c r="A158" s="119" t="s">
        <v>474</v>
      </c>
      <c r="B158" s="7" t="s">
        <v>475</v>
      </c>
      <c r="C158" s="130" t="s">
        <v>223</v>
      </c>
      <c r="D158" s="100">
        <v>270</v>
      </c>
      <c r="E158" s="97">
        <v>269.5</v>
      </c>
      <c r="F158" s="93">
        <v>285</v>
      </c>
      <c r="G158" s="94">
        <v>200</v>
      </c>
      <c r="H158" s="94">
        <v>200</v>
      </c>
      <c r="I158" s="94">
        <v>200</v>
      </c>
    </row>
    <row r="159" spans="1:9" s="76" customFormat="1" ht="70.5" customHeight="1" x14ac:dyDescent="0.2">
      <c r="A159" s="120" t="s">
        <v>534</v>
      </c>
      <c r="B159" s="72" t="s">
        <v>535</v>
      </c>
      <c r="C159" s="77"/>
      <c r="D159" s="111">
        <f>D160</f>
        <v>122</v>
      </c>
      <c r="E159" s="98">
        <f t="shared" ref="E159:I159" si="64">E160</f>
        <v>122.3</v>
      </c>
      <c r="F159" s="98">
        <f t="shared" si="64"/>
        <v>122</v>
      </c>
      <c r="G159" s="98">
        <f t="shared" si="64"/>
        <v>0</v>
      </c>
      <c r="H159" s="98">
        <f t="shared" si="64"/>
        <v>0</v>
      </c>
      <c r="I159" s="98">
        <f t="shared" si="64"/>
        <v>0</v>
      </c>
    </row>
    <row r="160" spans="1:9" ht="44.25" customHeight="1" x14ac:dyDescent="0.25">
      <c r="A160" s="119" t="s">
        <v>476</v>
      </c>
      <c r="B160" s="12" t="s">
        <v>448</v>
      </c>
      <c r="C160" s="38" t="s">
        <v>42</v>
      </c>
      <c r="D160" s="100">
        <v>122</v>
      </c>
      <c r="E160" s="97">
        <v>122.3</v>
      </c>
      <c r="F160" s="93">
        <v>122</v>
      </c>
      <c r="G160" s="94">
        <v>0</v>
      </c>
      <c r="H160" s="94">
        <v>0</v>
      </c>
      <c r="I160" s="94">
        <v>0</v>
      </c>
    </row>
    <row r="161" spans="1:9" s="76" customFormat="1" x14ac:dyDescent="0.2">
      <c r="A161" s="120" t="s">
        <v>347</v>
      </c>
      <c r="B161" s="71" t="s">
        <v>178</v>
      </c>
      <c r="C161" s="77"/>
      <c r="D161" s="111">
        <f>D164+D162</f>
        <v>1037</v>
      </c>
      <c r="E161" s="111">
        <f t="shared" ref="E161:I161" si="65">E164+E162</f>
        <v>1027.0999999999999</v>
      </c>
      <c r="F161" s="111">
        <f t="shared" si="65"/>
        <v>1228</v>
      </c>
      <c r="G161" s="111">
        <f t="shared" si="65"/>
        <v>710</v>
      </c>
      <c r="H161" s="111">
        <f t="shared" si="65"/>
        <v>700</v>
      </c>
      <c r="I161" s="111">
        <f t="shared" si="65"/>
        <v>700</v>
      </c>
    </row>
    <row r="162" spans="1:9" s="76" customFormat="1" ht="56.25" hidden="1" customHeight="1" x14ac:dyDescent="0.2">
      <c r="A162" s="120" t="s">
        <v>477</v>
      </c>
      <c r="B162" s="72" t="s">
        <v>478</v>
      </c>
      <c r="C162" s="77"/>
      <c r="D162" s="111">
        <f>D163</f>
        <v>339</v>
      </c>
      <c r="E162" s="111">
        <f t="shared" ref="E162:I162" si="66">E163</f>
        <v>338.9</v>
      </c>
      <c r="F162" s="111">
        <f t="shared" si="66"/>
        <v>339</v>
      </c>
      <c r="G162" s="111">
        <f t="shared" si="66"/>
        <v>0</v>
      </c>
      <c r="H162" s="111">
        <f t="shared" si="66"/>
        <v>0</v>
      </c>
      <c r="I162" s="111">
        <f t="shared" si="66"/>
        <v>0</v>
      </c>
    </row>
    <row r="163" spans="1:9" s="13" customFormat="1" ht="45" x14ac:dyDescent="0.25">
      <c r="A163" s="119" t="s">
        <v>509</v>
      </c>
      <c r="B163" s="12" t="s">
        <v>479</v>
      </c>
      <c r="C163" s="38" t="s">
        <v>42</v>
      </c>
      <c r="D163" s="112">
        <v>339</v>
      </c>
      <c r="E163" s="104">
        <v>338.9</v>
      </c>
      <c r="F163" s="104">
        <v>339</v>
      </c>
      <c r="G163" s="104">
        <v>0</v>
      </c>
      <c r="H163" s="104">
        <v>0</v>
      </c>
      <c r="I163" s="104">
        <v>0</v>
      </c>
    </row>
    <row r="164" spans="1:9" s="76" customFormat="1" ht="42.75" hidden="1" customHeight="1" x14ac:dyDescent="0.2">
      <c r="A164" s="120" t="s">
        <v>348</v>
      </c>
      <c r="B164" s="72" t="s">
        <v>410</v>
      </c>
      <c r="C164" s="77"/>
      <c r="D164" s="111">
        <f>D165+D166+D167+D168+D169+D170+D171+D172+D173+D174+D176+D177+D178+D180+D181+D175+D179+D183+D182</f>
        <v>698</v>
      </c>
      <c r="E164" s="111">
        <f t="shared" ref="E164:I164" si="67">E165+E166+E167+E168+E169+E170+E171+E172+E173+E174+E176+E177+E178+E180+E181+E175+E179+E183+E182</f>
        <v>688.2</v>
      </c>
      <c r="F164" s="111">
        <f t="shared" si="67"/>
        <v>889</v>
      </c>
      <c r="G164" s="111">
        <f t="shared" si="67"/>
        <v>710</v>
      </c>
      <c r="H164" s="111">
        <f t="shared" si="67"/>
        <v>700</v>
      </c>
      <c r="I164" s="111">
        <f t="shared" si="67"/>
        <v>700</v>
      </c>
    </row>
    <row r="165" spans="1:9" ht="45" hidden="1" customHeight="1" x14ac:dyDescent="0.25">
      <c r="A165" s="119" t="s">
        <v>228</v>
      </c>
      <c r="B165" s="11" t="s">
        <v>263</v>
      </c>
      <c r="C165" s="38" t="s">
        <v>38</v>
      </c>
      <c r="D165" s="100"/>
      <c r="E165" s="97"/>
      <c r="F165" s="93"/>
      <c r="G165" s="94"/>
      <c r="H165" s="94"/>
      <c r="I165" s="94"/>
    </row>
    <row r="166" spans="1:9" ht="45.75" hidden="1" customHeight="1" x14ac:dyDescent="0.25">
      <c r="A166" s="119" t="s">
        <v>455</v>
      </c>
      <c r="B166" s="11" t="s">
        <v>263</v>
      </c>
      <c r="C166" s="38" t="s">
        <v>456</v>
      </c>
      <c r="D166" s="100"/>
      <c r="E166" s="97"/>
      <c r="F166" s="93"/>
      <c r="G166" s="94"/>
      <c r="H166" s="94"/>
      <c r="I166" s="94"/>
    </row>
    <row r="167" spans="1:9" ht="45.75" customHeight="1" x14ac:dyDescent="0.25">
      <c r="A167" s="119" t="s">
        <v>229</v>
      </c>
      <c r="B167" s="12" t="s">
        <v>263</v>
      </c>
      <c r="C167" s="29" t="s">
        <v>241</v>
      </c>
      <c r="D167" s="100">
        <v>0</v>
      </c>
      <c r="E167" s="97">
        <v>50</v>
      </c>
      <c r="F167" s="93">
        <v>50</v>
      </c>
      <c r="G167" s="94">
        <v>0</v>
      </c>
      <c r="H167" s="94">
        <v>0</v>
      </c>
      <c r="I167" s="94">
        <v>0</v>
      </c>
    </row>
    <row r="168" spans="1:9" ht="42.75" hidden="1" customHeight="1" x14ac:dyDescent="0.25">
      <c r="A168" s="119" t="s">
        <v>230</v>
      </c>
      <c r="B168" s="12" t="s">
        <v>263</v>
      </c>
      <c r="C168" s="29" t="s">
        <v>46</v>
      </c>
      <c r="D168" s="100"/>
      <c r="E168" s="97"/>
      <c r="F168" s="93"/>
      <c r="G168" s="94"/>
      <c r="H168" s="94"/>
      <c r="I168" s="94"/>
    </row>
    <row r="169" spans="1:9" ht="45" hidden="1" x14ac:dyDescent="0.25">
      <c r="A169" s="119" t="s">
        <v>231</v>
      </c>
      <c r="B169" s="12" t="s">
        <v>263</v>
      </c>
      <c r="C169" s="130" t="s">
        <v>119</v>
      </c>
      <c r="D169" s="100"/>
      <c r="E169" s="97"/>
      <c r="F169" s="93"/>
      <c r="G169" s="94"/>
      <c r="H169" s="94"/>
      <c r="I169" s="94"/>
    </row>
    <row r="170" spans="1:9" ht="45" hidden="1" x14ac:dyDescent="0.25">
      <c r="A170" s="119" t="s">
        <v>232</v>
      </c>
      <c r="B170" s="12" t="s">
        <v>263</v>
      </c>
      <c r="C170" s="38" t="s">
        <v>242</v>
      </c>
      <c r="D170" s="100"/>
      <c r="E170" s="97"/>
      <c r="F170" s="93"/>
      <c r="G170" s="94"/>
      <c r="H170" s="94"/>
      <c r="I170" s="94"/>
    </row>
    <row r="171" spans="1:9" ht="45" hidden="1" x14ac:dyDescent="0.25">
      <c r="A171" s="119" t="s">
        <v>233</v>
      </c>
      <c r="B171" s="12" t="s">
        <v>263</v>
      </c>
      <c r="C171" s="38" t="s">
        <v>48</v>
      </c>
      <c r="D171" s="100"/>
      <c r="E171" s="97"/>
      <c r="F171" s="93"/>
      <c r="G171" s="94"/>
      <c r="H171" s="94"/>
      <c r="I171" s="94"/>
    </row>
    <row r="172" spans="1:9" ht="45" hidden="1" x14ac:dyDescent="0.25">
      <c r="A172" s="119" t="s">
        <v>449</v>
      </c>
      <c r="B172" s="12" t="s">
        <v>263</v>
      </c>
      <c r="C172" s="38" t="s">
        <v>34</v>
      </c>
      <c r="D172" s="100"/>
      <c r="E172" s="97"/>
      <c r="F172" s="93"/>
      <c r="G172" s="94"/>
      <c r="H172" s="94"/>
      <c r="I172" s="94"/>
    </row>
    <row r="173" spans="1:9" ht="45" x14ac:dyDescent="0.25">
      <c r="A173" s="119" t="s">
        <v>234</v>
      </c>
      <c r="B173" s="12" t="s">
        <v>263</v>
      </c>
      <c r="C173" s="38" t="s">
        <v>41</v>
      </c>
      <c r="D173" s="100">
        <v>68</v>
      </c>
      <c r="E173" s="97">
        <v>72.2</v>
      </c>
      <c r="F173" s="93">
        <v>80</v>
      </c>
      <c r="G173" s="94">
        <v>10</v>
      </c>
      <c r="H173" s="94">
        <v>0</v>
      </c>
      <c r="I173" s="94">
        <v>0</v>
      </c>
    </row>
    <row r="174" spans="1:9" ht="45" hidden="1" x14ac:dyDescent="0.25">
      <c r="A174" s="119" t="s">
        <v>235</v>
      </c>
      <c r="B174" s="12" t="s">
        <v>263</v>
      </c>
      <c r="C174" s="38" t="s">
        <v>47</v>
      </c>
      <c r="D174" s="100"/>
      <c r="E174" s="97"/>
      <c r="F174" s="93"/>
      <c r="G174" s="94"/>
      <c r="H174" s="94"/>
      <c r="I174" s="94"/>
    </row>
    <row r="175" spans="1:9" ht="45" hidden="1" x14ac:dyDescent="0.25">
      <c r="A175" s="119" t="s">
        <v>236</v>
      </c>
      <c r="B175" s="12" t="s">
        <v>263</v>
      </c>
      <c r="C175" s="130" t="s">
        <v>122</v>
      </c>
      <c r="D175" s="100"/>
      <c r="E175" s="97"/>
      <c r="F175" s="93"/>
      <c r="G175" s="94"/>
      <c r="H175" s="94"/>
      <c r="I175" s="94"/>
    </row>
    <row r="176" spans="1:9" ht="45" hidden="1" x14ac:dyDescent="0.25">
      <c r="A176" s="119" t="s">
        <v>237</v>
      </c>
      <c r="B176" s="11" t="s">
        <v>263</v>
      </c>
      <c r="C176" s="38" t="s">
        <v>45</v>
      </c>
      <c r="D176" s="100"/>
      <c r="E176" s="97"/>
      <c r="F176" s="93"/>
      <c r="G176" s="94"/>
      <c r="H176" s="94"/>
      <c r="I176" s="94"/>
    </row>
    <row r="177" spans="1:9" ht="39.75" hidden="1" customHeight="1" x14ac:dyDescent="0.25">
      <c r="A177" s="119" t="s">
        <v>238</v>
      </c>
      <c r="B177" s="11" t="s">
        <v>263</v>
      </c>
      <c r="C177" s="38" t="s">
        <v>243</v>
      </c>
      <c r="D177" s="100"/>
      <c r="E177" s="94"/>
      <c r="F177" s="93"/>
      <c r="G177" s="94"/>
      <c r="H177" s="94"/>
      <c r="I177" s="94"/>
    </row>
    <row r="178" spans="1:9" ht="45" x14ac:dyDescent="0.25">
      <c r="A178" s="119" t="s">
        <v>239</v>
      </c>
      <c r="B178" s="12" t="s">
        <v>263</v>
      </c>
      <c r="C178" s="29" t="s">
        <v>118</v>
      </c>
      <c r="D178" s="100">
        <v>8</v>
      </c>
      <c r="E178" s="94">
        <v>9</v>
      </c>
      <c r="F178" s="93">
        <v>7</v>
      </c>
      <c r="G178" s="94">
        <v>0</v>
      </c>
      <c r="H178" s="94">
        <v>0</v>
      </c>
      <c r="I178" s="94">
        <v>0</v>
      </c>
    </row>
    <row r="179" spans="1:9" ht="45" x14ac:dyDescent="0.25">
      <c r="A179" s="119" t="s">
        <v>240</v>
      </c>
      <c r="B179" s="12" t="s">
        <v>263</v>
      </c>
      <c r="C179" s="38" t="s">
        <v>555</v>
      </c>
      <c r="D179" s="100">
        <v>20</v>
      </c>
      <c r="E179" s="97">
        <v>0</v>
      </c>
      <c r="F179" s="93">
        <v>0</v>
      </c>
      <c r="G179" s="94">
        <v>0</v>
      </c>
      <c r="H179" s="94">
        <v>0</v>
      </c>
      <c r="I179" s="94">
        <v>0</v>
      </c>
    </row>
    <row r="180" spans="1:9" ht="45" x14ac:dyDescent="0.25">
      <c r="A180" s="119" t="s">
        <v>134</v>
      </c>
      <c r="B180" s="12" t="s">
        <v>263</v>
      </c>
      <c r="C180" s="38" t="s">
        <v>42</v>
      </c>
      <c r="D180" s="113">
        <v>600</v>
      </c>
      <c r="E180" s="103">
        <v>555</v>
      </c>
      <c r="F180" s="93">
        <v>750</v>
      </c>
      <c r="G180" s="94">
        <v>700</v>
      </c>
      <c r="H180" s="94">
        <v>700</v>
      </c>
      <c r="I180" s="94">
        <v>700</v>
      </c>
    </row>
    <row r="181" spans="1:9" ht="45" hidden="1" x14ac:dyDescent="0.25">
      <c r="A181" s="119" t="s">
        <v>135</v>
      </c>
      <c r="B181" s="12" t="s">
        <v>263</v>
      </c>
      <c r="C181" s="38" t="s">
        <v>43</v>
      </c>
      <c r="D181" s="100"/>
      <c r="E181" s="97"/>
      <c r="F181" s="93"/>
      <c r="G181" s="94"/>
      <c r="H181" s="94"/>
      <c r="I181" s="94"/>
    </row>
    <row r="182" spans="1:9" ht="45" hidden="1" x14ac:dyDescent="0.25">
      <c r="A182" s="119" t="s">
        <v>480</v>
      </c>
      <c r="B182" s="12" t="s">
        <v>263</v>
      </c>
      <c r="C182" s="130" t="s">
        <v>44</v>
      </c>
      <c r="D182" s="100"/>
      <c r="E182" s="97"/>
      <c r="F182" s="93"/>
      <c r="G182" s="94"/>
      <c r="H182" s="94"/>
      <c r="I182" s="94"/>
    </row>
    <row r="183" spans="1:9" ht="47.25" customHeight="1" x14ac:dyDescent="0.25">
      <c r="A183" s="119" t="s">
        <v>271</v>
      </c>
      <c r="B183" s="12" t="s">
        <v>272</v>
      </c>
      <c r="C183" s="38" t="s">
        <v>34</v>
      </c>
      <c r="D183" s="100">
        <v>2</v>
      </c>
      <c r="E183" s="97">
        <v>2</v>
      </c>
      <c r="F183" s="93">
        <v>2</v>
      </c>
      <c r="G183" s="94">
        <v>0</v>
      </c>
      <c r="H183" s="94">
        <v>0</v>
      </c>
      <c r="I183" s="94">
        <v>0</v>
      </c>
    </row>
    <row r="184" spans="1:9" s="76" customFormat="1" x14ac:dyDescent="0.2">
      <c r="A184" s="120" t="s">
        <v>349</v>
      </c>
      <c r="B184" s="71" t="s">
        <v>264</v>
      </c>
      <c r="C184" s="77"/>
      <c r="D184" s="111">
        <f>D185</f>
        <v>900</v>
      </c>
      <c r="E184" s="98">
        <f>E185</f>
        <v>4172.8</v>
      </c>
      <c r="F184" s="98">
        <f t="shared" ref="F184:I184" si="68">F185</f>
        <v>4200</v>
      </c>
      <c r="G184" s="98">
        <f t="shared" si="68"/>
        <v>400</v>
      </c>
      <c r="H184" s="98">
        <f t="shared" si="68"/>
        <v>400</v>
      </c>
      <c r="I184" s="98">
        <f t="shared" si="68"/>
        <v>400</v>
      </c>
    </row>
    <row r="185" spans="1:9" ht="60" customHeight="1" x14ac:dyDescent="0.25">
      <c r="A185" s="119" t="s">
        <v>251</v>
      </c>
      <c r="B185" s="12" t="s">
        <v>411</v>
      </c>
      <c r="C185" s="38" t="s">
        <v>118</v>
      </c>
      <c r="D185" s="100">
        <v>900</v>
      </c>
      <c r="E185" s="97">
        <v>4172.8</v>
      </c>
      <c r="F185" s="93">
        <v>4200</v>
      </c>
      <c r="G185" s="94">
        <v>400</v>
      </c>
      <c r="H185" s="94">
        <v>400</v>
      </c>
      <c r="I185" s="94">
        <v>400</v>
      </c>
    </row>
    <row r="186" spans="1:9" s="76" customFormat="1" ht="17.25" customHeight="1" x14ac:dyDescent="0.2">
      <c r="A186" s="120" t="s">
        <v>350</v>
      </c>
      <c r="B186" s="72" t="s">
        <v>175</v>
      </c>
      <c r="C186" s="80"/>
      <c r="D186" s="111">
        <f t="shared" ref="D186:I186" si="69">D187+D192+D194</f>
        <v>1936.2</v>
      </c>
      <c r="E186" s="111">
        <f t="shared" si="69"/>
        <v>1789.4</v>
      </c>
      <c r="F186" s="98">
        <f t="shared" si="69"/>
        <v>1936.2</v>
      </c>
      <c r="G186" s="98">
        <f t="shared" si="69"/>
        <v>0</v>
      </c>
      <c r="H186" s="98">
        <f t="shared" si="69"/>
        <v>0</v>
      </c>
      <c r="I186" s="98">
        <f t="shared" si="69"/>
        <v>0</v>
      </c>
    </row>
    <row r="187" spans="1:9" s="76" customFormat="1" ht="17.25" customHeight="1" x14ac:dyDescent="0.2">
      <c r="A187" s="118" t="s">
        <v>351</v>
      </c>
      <c r="B187" s="72" t="s">
        <v>176</v>
      </c>
      <c r="C187" s="80"/>
      <c r="D187" s="111">
        <f>D188+D189+D190+D191</f>
        <v>0</v>
      </c>
      <c r="E187" s="98">
        <f>E188+E189+E190+E191</f>
        <v>-147</v>
      </c>
      <c r="F187" s="98">
        <f t="shared" ref="F187:I187" si="70">F188+F189+F190+F191</f>
        <v>0</v>
      </c>
      <c r="G187" s="98">
        <f t="shared" si="70"/>
        <v>0</v>
      </c>
      <c r="H187" s="98">
        <f t="shared" si="70"/>
        <v>0</v>
      </c>
      <c r="I187" s="98">
        <f t="shared" si="70"/>
        <v>0</v>
      </c>
    </row>
    <row r="188" spans="1:9" ht="19.5" hidden="1" customHeight="1" x14ac:dyDescent="0.25">
      <c r="A188" s="117" t="s">
        <v>276</v>
      </c>
      <c r="B188" s="11" t="s">
        <v>132</v>
      </c>
      <c r="C188" s="29" t="s">
        <v>42</v>
      </c>
      <c r="D188" s="100"/>
      <c r="E188" s="97"/>
      <c r="F188" s="93"/>
      <c r="G188" s="94"/>
      <c r="H188" s="94"/>
      <c r="I188" s="94"/>
    </row>
    <row r="189" spans="1:9" ht="30" hidden="1" customHeight="1" x14ac:dyDescent="0.25">
      <c r="A189" s="117" t="s">
        <v>277</v>
      </c>
      <c r="B189" s="11" t="s">
        <v>132</v>
      </c>
      <c r="C189" s="29" t="s">
        <v>66</v>
      </c>
      <c r="D189" s="100"/>
      <c r="E189" s="97"/>
      <c r="F189" s="93"/>
      <c r="G189" s="94"/>
      <c r="H189" s="94"/>
      <c r="I189" s="94"/>
    </row>
    <row r="190" spans="1:9" ht="30" x14ac:dyDescent="0.25">
      <c r="A190" s="119" t="s">
        <v>550</v>
      </c>
      <c r="B190" s="12" t="s">
        <v>132</v>
      </c>
      <c r="C190" s="29" t="s">
        <v>43</v>
      </c>
      <c r="D190" s="100">
        <v>0</v>
      </c>
      <c r="E190" s="97">
        <v>-0.9</v>
      </c>
      <c r="F190" s="93">
        <v>0</v>
      </c>
      <c r="G190" s="94">
        <v>0</v>
      </c>
      <c r="H190" s="94">
        <v>0</v>
      </c>
      <c r="I190" s="94">
        <v>0</v>
      </c>
    </row>
    <row r="191" spans="1:9" ht="25.5" customHeight="1" x14ac:dyDescent="0.25">
      <c r="A191" s="119" t="s">
        <v>285</v>
      </c>
      <c r="B191" s="12" t="s">
        <v>132</v>
      </c>
      <c r="C191" s="29" t="s">
        <v>70</v>
      </c>
      <c r="D191" s="100">
        <v>0</v>
      </c>
      <c r="E191" s="97">
        <v>-146.1</v>
      </c>
      <c r="F191" s="93">
        <v>0</v>
      </c>
      <c r="G191" s="94">
        <v>0</v>
      </c>
      <c r="H191" s="94">
        <v>0</v>
      </c>
      <c r="I191" s="94">
        <v>0</v>
      </c>
    </row>
    <row r="192" spans="1:9" s="76" customFormat="1" x14ac:dyDescent="0.2">
      <c r="A192" s="120" t="s">
        <v>352</v>
      </c>
      <c r="B192" s="72" t="s">
        <v>274</v>
      </c>
      <c r="C192" s="80"/>
      <c r="D192" s="111">
        <f t="shared" ref="D192:I192" si="71">D193</f>
        <v>1565</v>
      </c>
      <c r="E192" s="98">
        <f t="shared" si="71"/>
        <v>1565.2</v>
      </c>
      <c r="F192" s="98">
        <f t="shared" si="71"/>
        <v>1565</v>
      </c>
      <c r="G192" s="98">
        <f t="shared" si="71"/>
        <v>0</v>
      </c>
      <c r="H192" s="98">
        <f t="shared" si="71"/>
        <v>0</v>
      </c>
      <c r="I192" s="98">
        <f t="shared" si="71"/>
        <v>0</v>
      </c>
    </row>
    <row r="193" spans="1:9" x14ac:dyDescent="0.25">
      <c r="A193" s="119" t="s">
        <v>384</v>
      </c>
      <c r="B193" s="12" t="s">
        <v>275</v>
      </c>
      <c r="C193" s="29" t="s">
        <v>42</v>
      </c>
      <c r="D193" s="100">
        <v>1565</v>
      </c>
      <c r="E193" s="97">
        <v>1565.2</v>
      </c>
      <c r="F193" s="93">
        <v>1565</v>
      </c>
      <c r="G193" s="94">
        <v>0</v>
      </c>
      <c r="H193" s="94">
        <v>0</v>
      </c>
      <c r="I193" s="94">
        <v>0</v>
      </c>
    </row>
    <row r="194" spans="1:9" s="76" customFormat="1" ht="17.25" customHeight="1" x14ac:dyDescent="0.2">
      <c r="A194" s="120" t="s">
        <v>481</v>
      </c>
      <c r="B194" s="72" t="s">
        <v>412</v>
      </c>
      <c r="C194" s="80"/>
      <c r="D194" s="111">
        <f>D195+D196+D197</f>
        <v>371.2</v>
      </c>
      <c r="E194" s="98">
        <f t="shared" ref="E194:I194" si="72">E195+E196+E197</f>
        <v>371.2</v>
      </c>
      <c r="F194" s="98">
        <f t="shared" si="72"/>
        <v>371.2</v>
      </c>
      <c r="G194" s="98">
        <f t="shared" si="72"/>
        <v>0</v>
      </c>
      <c r="H194" s="98">
        <f>H195+H196+H197</f>
        <v>0</v>
      </c>
      <c r="I194" s="98">
        <f t="shared" si="72"/>
        <v>0</v>
      </c>
    </row>
    <row r="195" spans="1:9" s="13" customFormat="1" ht="17.25" hidden="1" customHeight="1" x14ac:dyDescent="0.25">
      <c r="A195" s="119" t="s">
        <v>434</v>
      </c>
      <c r="B195" s="12" t="s">
        <v>413</v>
      </c>
      <c r="C195" s="29" t="s">
        <v>42</v>
      </c>
      <c r="D195" s="112"/>
      <c r="E195" s="104"/>
      <c r="F195" s="104"/>
      <c r="G195" s="104"/>
      <c r="H195" s="104"/>
      <c r="I195" s="104"/>
    </row>
    <row r="196" spans="1:9" s="13" customFormat="1" ht="28.5" customHeight="1" x14ac:dyDescent="0.25">
      <c r="A196" s="119" t="s">
        <v>435</v>
      </c>
      <c r="B196" s="12" t="s">
        <v>413</v>
      </c>
      <c r="C196" s="114" t="s">
        <v>66</v>
      </c>
      <c r="D196" s="112">
        <v>36.200000000000003</v>
      </c>
      <c r="E196" s="104">
        <v>36.200000000000003</v>
      </c>
      <c r="F196" s="104">
        <v>36.200000000000003</v>
      </c>
      <c r="G196" s="104">
        <v>0</v>
      </c>
      <c r="H196" s="104">
        <v>0</v>
      </c>
      <c r="I196" s="104">
        <v>0</v>
      </c>
    </row>
    <row r="197" spans="1:9" s="13" customFormat="1" ht="27" customHeight="1" x14ac:dyDescent="0.25">
      <c r="A197" s="119" t="s">
        <v>436</v>
      </c>
      <c r="B197" s="12" t="s">
        <v>413</v>
      </c>
      <c r="C197" s="29" t="s">
        <v>44</v>
      </c>
      <c r="D197" s="112">
        <v>335</v>
      </c>
      <c r="E197" s="104">
        <v>335</v>
      </c>
      <c r="F197" s="104">
        <v>335</v>
      </c>
      <c r="G197" s="104">
        <v>0</v>
      </c>
      <c r="H197" s="104">
        <v>0</v>
      </c>
      <c r="I197" s="104">
        <v>0</v>
      </c>
    </row>
    <row r="198" spans="1:9" s="76" customFormat="1" x14ac:dyDescent="0.2">
      <c r="A198" s="120" t="s">
        <v>353</v>
      </c>
      <c r="B198" s="71" t="s">
        <v>179</v>
      </c>
      <c r="C198" s="80"/>
      <c r="D198" s="111">
        <f t="shared" ref="D198:I198" si="73">D199+D282+D297+D278+D290+D287</f>
        <v>1547355.7</v>
      </c>
      <c r="E198" s="111">
        <f t="shared" si="73"/>
        <v>1100826.3999999999</v>
      </c>
      <c r="F198" s="98">
        <f t="shared" si="73"/>
        <v>1521051.5</v>
      </c>
      <c r="G198" s="98">
        <f t="shared" si="73"/>
        <v>1176710.7</v>
      </c>
      <c r="H198" s="98">
        <f t="shared" si="73"/>
        <v>1127362</v>
      </c>
      <c r="I198" s="98">
        <f t="shared" si="73"/>
        <v>1104487.6000000001</v>
      </c>
    </row>
    <row r="199" spans="1:9" s="76" customFormat="1" ht="28.5" x14ac:dyDescent="0.2">
      <c r="A199" s="120" t="s">
        <v>354</v>
      </c>
      <c r="B199" s="71" t="s">
        <v>180</v>
      </c>
      <c r="C199" s="80"/>
      <c r="D199" s="111">
        <f t="shared" ref="D199:I199" si="74">D200+D209+D239+D263</f>
        <v>1548233.5</v>
      </c>
      <c r="E199" s="111">
        <f>E200+E209+E239+E263</f>
        <v>1101703.2</v>
      </c>
      <c r="F199" s="98">
        <f t="shared" si="74"/>
        <v>1521929.3</v>
      </c>
      <c r="G199" s="98">
        <f t="shared" si="74"/>
        <v>1176710.7</v>
      </c>
      <c r="H199" s="98">
        <f t="shared" si="74"/>
        <v>1127362</v>
      </c>
      <c r="I199" s="98">
        <f t="shared" si="74"/>
        <v>1104487.6000000001</v>
      </c>
    </row>
    <row r="200" spans="1:9" s="76" customFormat="1" x14ac:dyDescent="0.2">
      <c r="A200" s="120" t="s">
        <v>355</v>
      </c>
      <c r="B200" s="71" t="s">
        <v>181</v>
      </c>
      <c r="C200" s="80"/>
      <c r="D200" s="111">
        <f>D201+D203+D205+D206</f>
        <v>92921.200000000012</v>
      </c>
      <c r="E200" s="98">
        <f>E201+E203+E205+E206</f>
        <v>70635.400000000009</v>
      </c>
      <c r="F200" s="98">
        <f t="shared" ref="F200:I200" si="75">F201+F203+F205+F206</f>
        <v>92921.200000000012</v>
      </c>
      <c r="G200" s="98">
        <f t="shared" si="75"/>
        <v>65691.3</v>
      </c>
      <c r="H200" s="98">
        <f t="shared" si="75"/>
        <v>13196.8</v>
      </c>
      <c r="I200" s="98">
        <f t="shared" si="75"/>
        <v>0</v>
      </c>
    </row>
    <row r="201" spans="1:9" s="76" customFormat="1" x14ac:dyDescent="0.2">
      <c r="A201" s="120" t="s">
        <v>551</v>
      </c>
      <c r="B201" s="71" t="s">
        <v>182</v>
      </c>
      <c r="C201" s="80"/>
      <c r="D201" s="111">
        <f>D202</f>
        <v>89143.1</v>
      </c>
      <c r="E201" s="98">
        <f t="shared" ref="E201:I201" si="76">E202</f>
        <v>66857.3</v>
      </c>
      <c r="F201" s="98">
        <f t="shared" si="76"/>
        <v>89143.1</v>
      </c>
      <c r="G201" s="98">
        <f t="shared" si="76"/>
        <v>65691.3</v>
      </c>
      <c r="H201" s="98">
        <f t="shared" si="76"/>
        <v>13196.8</v>
      </c>
      <c r="I201" s="98">
        <f t="shared" si="76"/>
        <v>0</v>
      </c>
    </row>
    <row r="202" spans="1:9" ht="30" x14ac:dyDescent="0.25">
      <c r="A202" s="121" t="s">
        <v>91</v>
      </c>
      <c r="B202" s="7" t="s">
        <v>220</v>
      </c>
      <c r="C202" s="40" t="s">
        <v>70</v>
      </c>
      <c r="D202" s="100">
        <v>89143.1</v>
      </c>
      <c r="E202" s="92">
        <v>66857.3</v>
      </c>
      <c r="F202" s="93">
        <v>89143.1</v>
      </c>
      <c r="G202" s="94">
        <v>65691.3</v>
      </c>
      <c r="H202" s="94">
        <v>13196.8</v>
      </c>
      <c r="I202" s="94">
        <v>0</v>
      </c>
    </row>
    <row r="203" spans="1:9" s="76" customFormat="1" ht="21" hidden="1" customHeight="1" x14ac:dyDescent="0.2">
      <c r="A203" s="122" t="s">
        <v>356</v>
      </c>
      <c r="B203" s="68" t="s">
        <v>183</v>
      </c>
      <c r="C203" s="78"/>
      <c r="D203" s="111">
        <f>D204</f>
        <v>0</v>
      </c>
      <c r="E203" s="96">
        <f t="shared" ref="E203:I203" si="77">E204</f>
        <v>0</v>
      </c>
      <c r="F203" s="96">
        <f t="shared" si="77"/>
        <v>0</v>
      </c>
      <c r="G203" s="96">
        <f t="shared" si="77"/>
        <v>0</v>
      </c>
      <c r="H203" s="96">
        <f t="shared" si="77"/>
        <v>0</v>
      </c>
      <c r="I203" s="96">
        <f t="shared" si="77"/>
        <v>0</v>
      </c>
    </row>
    <row r="204" spans="1:9" ht="30" hidden="1" x14ac:dyDescent="0.25">
      <c r="A204" s="121" t="s">
        <v>136</v>
      </c>
      <c r="B204" s="7" t="s">
        <v>137</v>
      </c>
      <c r="C204" s="40" t="s">
        <v>70</v>
      </c>
      <c r="D204" s="100"/>
      <c r="E204" s="92"/>
      <c r="F204" s="93"/>
      <c r="G204" s="94"/>
      <c r="H204" s="94"/>
      <c r="I204" s="94"/>
    </row>
    <row r="205" spans="1:9" ht="30" hidden="1" x14ac:dyDescent="0.25">
      <c r="A205" s="121" t="s">
        <v>269</v>
      </c>
      <c r="B205" s="7" t="s">
        <v>270</v>
      </c>
      <c r="C205" s="40" t="s">
        <v>42</v>
      </c>
      <c r="D205" s="100"/>
      <c r="E205" s="92"/>
      <c r="F205" s="93"/>
      <c r="G205" s="94"/>
      <c r="H205" s="94"/>
      <c r="I205" s="94"/>
    </row>
    <row r="206" spans="1:9" s="76" customFormat="1" x14ac:dyDescent="0.2">
      <c r="A206" s="122" t="s">
        <v>415</v>
      </c>
      <c r="B206" s="68" t="s">
        <v>414</v>
      </c>
      <c r="C206" s="78"/>
      <c r="D206" s="111">
        <f>D207+D208</f>
        <v>3778.1</v>
      </c>
      <c r="E206" s="96">
        <f>E207+E208</f>
        <v>3778.1</v>
      </c>
      <c r="F206" s="96">
        <f t="shared" ref="F206:I206" si="78">F207+F208</f>
        <v>3778.1</v>
      </c>
      <c r="G206" s="96">
        <f t="shared" si="78"/>
        <v>0</v>
      </c>
      <c r="H206" s="96">
        <f t="shared" si="78"/>
        <v>0</v>
      </c>
      <c r="I206" s="96">
        <f t="shared" si="78"/>
        <v>0</v>
      </c>
    </row>
    <row r="207" spans="1:9" x14ac:dyDescent="0.25">
      <c r="A207" s="121" t="s">
        <v>428</v>
      </c>
      <c r="B207" s="7" t="s">
        <v>268</v>
      </c>
      <c r="C207" s="40" t="s">
        <v>42</v>
      </c>
      <c r="D207" s="100">
        <v>3778.1</v>
      </c>
      <c r="E207" s="92">
        <v>3778.1</v>
      </c>
      <c r="F207" s="93">
        <v>3778.1</v>
      </c>
      <c r="G207" s="94">
        <v>0</v>
      </c>
      <c r="H207" s="94">
        <v>0</v>
      </c>
      <c r="I207" s="94">
        <v>0</v>
      </c>
    </row>
    <row r="208" spans="1:9" ht="33.75" hidden="1" customHeight="1" x14ac:dyDescent="0.25">
      <c r="A208" s="121" t="s">
        <v>267</v>
      </c>
      <c r="B208" s="7" t="s">
        <v>268</v>
      </c>
      <c r="C208" s="89" t="s">
        <v>70</v>
      </c>
      <c r="D208" s="100"/>
      <c r="E208" s="92"/>
      <c r="F208" s="93"/>
      <c r="G208" s="94"/>
      <c r="H208" s="94"/>
      <c r="I208" s="94"/>
    </row>
    <row r="209" spans="1:9" s="76" customFormat="1" ht="20.25" customHeight="1" x14ac:dyDescent="0.2">
      <c r="A209" s="122" t="s">
        <v>357</v>
      </c>
      <c r="B209" s="68" t="s">
        <v>184</v>
      </c>
      <c r="C209" s="78"/>
      <c r="D209" s="96">
        <f>D212+D215+D218+D224+D226+D234+D210+D228+D232+D222+D220+D230</f>
        <v>205748</v>
      </c>
      <c r="E209" s="96">
        <f t="shared" ref="E209:I209" si="79">E212+E215+E218+E224+E226+E234+E210+E228+E232+E222+E220+E230</f>
        <v>132623.4</v>
      </c>
      <c r="F209" s="96">
        <f t="shared" si="79"/>
        <v>205130.5</v>
      </c>
      <c r="G209" s="96">
        <f t="shared" si="79"/>
        <v>93841.5</v>
      </c>
      <c r="H209" s="96">
        <f t="shared" si="79"/>
        <v>97161.599999999991</v>
      </c>
      <c r="I209" s="96">
        <f t="shared" si="79"/>
        <v>94305.3</v>
      </c>
    </row>
    <row r="210" spans="1:9" s="76" customFormat="1" ht="28.5" customHeight="1" x14ac:dyDescent="0.2">
      <c r="A210" s="122" t="s">
        <v>416</v>
      </c>
      <c r="B210" s="68" t="s">
        <v>417</v>
      </c>
      <c r="C210" s="78"/>
      <c r="D210" s="111">
        <f>D211</f>
        <v>27762.1</v>
      </c>
      <c r="E210" s="96">
        <f t="shared" ref="E210:I210" si="80">E211</f>
        <v>0</v>
      </c>
      <c r="F210" s="96">
        <f t="shared" si="80"/>
        <v>27762.1</v>
      </c>
      <c r="G210" s="96">
        <f t="shared" si="80"/>
        <v>0</v>
      </c>
      <c r="H210" s="96">
        <f t="shared" si="80"/>
        <v>0</v>
      </c>
      <c r="I210" s="96">
        <f t="shared" si="80"/>
        <v>0</v>
      </c>
    </row>
    <row r="211" spans="1:9" s="13" customFormat="1" ht="28.5" customHeight="1" x14ac:dyDescent="0.25">
      <c r="A211" s="121" t="s">
        <v>424</v>
      </c>
      <c r="B211" s="7" t="s">
        <v>418</v>
      </c>
      <c r="C211" s="89" t="s">
        <v>42</v>
      </c>
      <c r="D211" s="112">
        <v>27762.1</v>
      </c>
      <c r="E211" s="99">
        <v>0</v>
      </c>
      <c r="F211" s="99">
        <v>27762.1</v>
      </c>
      <c r="G211" s="99">
        <v>0</v>
      </c>
      <c r="H211" s="99">
        <v>0</v>
      </c>
      <c r="I211" s="99">
        <v>0</v>
      </c>
    </row>
    <row r="212" spans="1:9" s="76" customFormat="1" ht="57" customHeight="1" x14ac:dyDescent="0.2">
      <c r="A212" s="122" t="s">
        <v>358</v>
      </c>
      <c r="B212" s="68" t="s">
        <v>536</v>
      </c>
      <c r="C212" s="78"/>
      <c r="D212" s="111">
        <f>D213+D214</f>
        <v>617.5</v>
      </c>
      <c r="E212" s="96">
        <f t="shared" ref="E212:I212" si="81">E213+E214</f>
        <v>0</v>
      </c>
      <c r="F212" s="96">
        <f t="shared" si="81"/>
        <v>0</v>
      </c>
      <c r="G212" s="96">
        <f t="shared" si="81"/>
        <v>0</v>
      </c>
      <c r="H212" s="96">
        <f t="shared" si="81"/>
        <v>0</v>
      </c>
      <c r="I212" s="96">
        <f t="shared" si="81"/>
        <v>0</v>
      </c>
    </row>
    <row r="213" spans="1:9" ht="60" hidden="1" customHeight="1" x14ac:dyDescent="0.25">
      <c r="A213" s="123" t="s">
        <v>104</v>
      </c>
      <c r="B213" s="7" t="s">
        <v>23</v>
      </c>
      <c r="C213" s="29" t="s">
        <v>42</v>
      </c>
      <c r="D213" s="100"/>
      <c r="E213" s="97"/>
      <c r="F213" s="93"/>
      <c r="G213" s="94"/>
      <c r="H213" s="94"/>
      <c r="I213" s="94"/>
    </row>
    <row r="214" spans="1:9" ht="61.5" customHeight="1" x14ac:dyDescent="0.25">
      <c r="A214" s="123" t="s">
        <v>105</v>
      </c>
      <c r="B214" s="7" t="s">
        <v>537</v>
      </c>
      <c r="C214" s="29" t="s">
        <v>43</v>
      </c>
      <c r="D214" s="100">
        <v>617.5</v>
      </c>
      <c r="E214" s="97">
        <v>0</v>
      </c>
      <c r="F214" s="93">
        <v>0</v>
      </c>
      <c r="G214" s="94">
        <v>0</v>
      </c>
      <c r="H214" s="94">
        <v>0</v>
      </c>
      <c r="I214" s="94">
        <v>0</v>
      </c>
    </row>
    <row r="215" spans="1:9" s="76" customFormat="1" ht="57" hidden="1" x14ac:dyDescent="0.2">
      <c r="A215" s="124" t="s">
        <v>359</v>
      </c>
      <c r="B215" s="68" t="s">
        <v>185</v>
      </c>
      <c r="C215" s="80"/>
      <c r="D215" s="111">
        <f>D216+D217</f>
        <v>0</v>
      </c>
      <c r="E215" s="98">
        <f t="shared" ref="E215:I215" si="82">E216+E217</f>
        <v>0</v>
      </c>
      <c r="F215" s="98">
        <f t="shared" si="82"/>
        <v>0</v>
      </c>
      <c r="G215" s="98">
        <f t="shared" si="82"/>
        <v>0</v>
      </c>
      <c r="H215" s="98">
        <f t="shared" si="82"/>
        <v>0</v>
      </c>
      <c r="I215" s="98">
        <f t="shared" si="82"/>
        <v>0</v>
      </c>
    </row>
    <row r="216" spans="1:9" ht="44.25" hidden="1" customHeight="1" x14ac:dyDescent="0.25">
      <c r="A216" s="123" t="s">
        <v>106</v>
      </c>
      <c r="B216" s="7" t="s">
        <v>24</v>
      </c>
      <c r="C216" s="29" t="s">
        <v>42</v>
      </c>
      <c r="D216" s="100"/>
      <c r="E216" s="97"/>
      <c r="F216" s="93"/>
      <c r="G216" s="94"/>
      <c r="H216" s="94"/>
      <c r="I216" s="94"/>
    </row>
    <row r="217" spans="1:9" ht="43.5" hidden="1" customHeight="1" x14ac:dyDescent="0.25">
      <c r="A217" s="123" t="s">
        <v>107</v>
      </c>
      <c r="B217" s="7" t="s">
        <v>24</v>
      </c>
      <c r="C217" s="29" t="s">
        <v>43</v>
      </c>
      <c r="D217" s="100"/>
      <c r="E217" s="97"/>
      <c r="F217" s="93"/>
      <c r="G217" s="94"/>
      <c r="H217" s="94"/>
      <c r="I217" s="94"/>
    </row>
    <row r="218" spans="1:9" s="76" customFormat="1" ht="43.5" customHeight="1" x14ac:dyDescent="0.2">
      <c r="A218" s="124" t="s">
        <v>511</v>
      </c>
      <c r="B218" s="68" t="s">
        <v>510</v>
      </c>
      <c r="C218" s="80"/>
      <c r="D218" s="111">
        <f>D219</f>
        <v>1738.9</v>
      </c>
      <c r="E218" s="98">
        <f t="shared" ref="E218:I218" si="83">E219</f>
        <v>1738.9</v>
      </c>
      <c r="F218" s="98">
        <f t="shared" si="83"/>
        <v>1738.9</v>
      </c>
      <c r="G218" s="98">
        <f t="shared" si="83"/>
        <v>0</v>
      </c>
      <c r="H218" s="98">
        <f t="shared" si="83"/>
        <v>0</v>
      </c>
      <c r="I218" s="98">
        <f t="shared" si="83"/>
        <v>0</v>
      </c>
    </row>
    <row r="219" spans="1:9" ht="45" customHeight="1" x14ac:dyDescent="0.25">
      <c r="A219" s="123" t="s">
        <v>512</v>
      </c>
      <c r="B219" s="4" t="s">
        <v>513</v>
      </c>
      <c r="C219" s="38" t="s">
        <v>44</v>
      </c>
      <c r="D219" s="91">
        <v>1738.9</v>
      </c>
      <c r="E219" s="94">
        <v>1738.9</v>
      </c>
      <c r="F219" s="93">
        <v>1738.9</v>
      </c>
      <c r="G219" s="94">
        <v>0</v>
      </c>
      <c r="H219" s="94">
        <v>0</v>
      </c>
      <c r="I219" s="94">
        <v>0</v>
      </c>
    </row>
    <row r="220" spans="1:9" s="76" customFormat="1" ht="27.75" customHeight="1" x14ac:dyDescent="0.2">
      <c r="A220" s="124" t="s">
        <v>514</v>
      </c>
      <c r="B220" s="68" t="s">
        <v>515</v>
      </c>
      <c r="C220" s="77"/>
      <c r="D220" s="90">
        <f>D221</f>
        <v>1041.5</v>
      </c>
      <c r="E220" s="90">
        <f t="shared" ref="E220:I220" si="84">E221</f>
        <v>555.9</v>
      </c>
      <c r="F220" s="90">
        <f t="shared" si="84"/>
        <v>1041.5</v>
      </c>
      <c r="G220" s="90">
        <f t="shared" si="84"/>
        <v>0</v>
      </c>
      <c r="H220" s="90">
        <f t="shared" si="84"/>
        <v>0</v>
      </c>
      <c r="I220" s="90">
        <f t="shared" si="84"/>
        <v>0</v>
      </c>
    </row>
    <row r="221" spans="1:9" ht="30" customHeight="1" x14ac:dyDescent="0.25">
      <c r="A221" s="123" t="s">
        <v>516</v>
      </c>
      <c r="B221" s="4" t="s">
        <v>517</v>
      </c>
      <c r="C221" s="38" t="s">
        <v>42</v>
      </c>
      <c r="D221" s="91">
        <v>1041.5</v>
      </c>
      <c r="E221" s="94">
        <v>555.9</v>
      </c>
      <c r="F221" s="93">
        <v>1041.5</v>
      </c>
      <c r="G221" s="94">
        <v>0</v>
      </c>
      <c r="H221" s="94">
        <v>0</v>
      </c>
      <c r="I221" s="94">
        <v>0</v>
      </c>
    </row>
    <row r="222" spans="1:9" s="76" customFormat="1" ht="27" hidden="1" customHeight="1" x14ac:dyDescent="0.2">
      <c r="A222" s="124" t="s">
        <v>482</v>
      </c>
      <c r="B222" s="68" t="s">
        <v>483</v>
      </c>
      <c r="C222" s="77"/>
      <c r="D222" s="90">
        <f>D223</f>
        <v>0</v>
      </c>
      <c r="E222" s="90">
        <f t="shared" ref="E222:I222" si="85">E223</f>
        <v>0</v>
      </c>
      <c r="F222" s="90">
        <f t="shared" si="85"/>
        <v>0</v>
      </c>
      <c r="G222" s="90">
        <f t="shared" si="85"/>
        <v>0</v>
      </c>
      <c r="H222" s="90">
        <f t="shared" si="85"/>
        <v>0</v>
      </c>
      <c r="I222" s="90">
        <f t="shared" si="85"/>
        <v>0</v>
      </c>
    </row>
    <row r="223" spans="1:9" ht="31.5" hidden="1" customHeight="1" x14ac:dyDescent="0.25">
      <c r="A223" s="123" t="s">
        <v>484</v>
      </c>
      <c r="B223" s="4" t="s">
        <v>485</v>
      </c>
      <c r="C223" s="38" t="s">
        <v>42</v>
      </c>
      <c r="D223" s="91"/>
      <c r="E223" s="94"/>
      <c r="F223" s="93"/>
      <c r="G223" s="94"/>
      <c r="H223" s="94"/>
      <c r="I223" s="94"/>
    </row>
    <row r="224" spans="1:9" s="76" customFormat="1" ht="29.25" customHeight="1" x14ac:dyDescent="0.2">
      <c r="A224" s="124" t="s">
        <v>360</v>
      </c>
      <c r="B224" s="68" t="s">
        <v>287</v>
      </c>
      <c r="C224" s="77"/>
      <c r="D224" s="90">
        <f>D225</f>
        <v>28865.599999999999</v>
      </c>
      <c r="E224" s="101">
        <f t="shared" ref="E224:I224" si="86">E225</f>
        <v>19000</v>
      </c>
      <c r="F224" s="101">
        <f t="shared" si="86"/>
        <v>28865.599999999999</v>
      </c>
      <c r="G224" s="101">
        <f t="shared" si="86"/>
        <v>0</v>
      </c>
      <c r="H224" s="101">
        <f t="shared" si="86"/>
        <v>0</v>
      </c>
      <c r="I224" s="101">
        <f t="shared" si="86"/>
        <v>0</v>
      </c>
    </row>
    <row r="225" spans="1:9" ht="45" x14ac:dyDescent="0.25">
      <c r="A225" s="123" t="s">
        <v>286</v>
      </c>
      <c r="B225" s="4" t="s">
        <v>288</v>
      </c>
      <c r="C225" s="38" t="s">
        <v>44</v>
      </c>
      <c r="D225" s="91">
        <v>28865.599999999999</v>
      </c>
      <c r="E225" s="94">
        <v>19000</v>
      </c>
      <c r="F225" s="93">
        <v>28865.599999999999</v>
      </c>
      <c r="G225" s="94">
        <v>0</v>
      </c>
      <c r="H225" s="94">
        <v>0</v>
      </c>
      <c r="I225" s="94">
        <v>0</v>
      </c>
    </row>
    <row r="226" spans="1:9" s="76" customFormat="1" ht="28.5" customHeight="1" x14ac:dyDescent="0.2">
      <c r="A226" s="124" t="s">
        <v>361</v>
      </c>
      <c r="B226" s="68" t="s">
        <v>186</v>
      </c>
      <c r="C226" s="77"/>
      <c r="D226" s="90">
        <f>D227</f>
        <v>838.5</v>
      </c>
      <c r="E226" s="101">
        <f t="shared" ref="E226:I226" si="87">E227</f>
        <v>838.5</v>
      </c>
      <c r="F226" s="101">
        <f t="shared" si="87"/>
        <v>838.5</v>
      </c>
      <c r="G226" s="101">
        <f t="shared" si="87"/>
        <v>0</v>
      </c>
      <c r="H226" s="101">
        <f t="shared" si="87"/>
        <v>0</v>
      </c>
      <c r="I226" s="101">
        <f t="shared" si="87"/>
        <v>0</v>
      </c>
    </row>
    <row r="227" spans="1:9" ht="30.75" customHeight="1" x14ac:dyDescent="0.25">
      <c r="A227" s="123" t="s">
        <v>114</v>
      </c>
      <c r="B227" s="4" t="s">
        <v>112</v>
      </c>
      <c r="C227" s="29" t="s">
        <v>66</v>
      </c>
      <c r="D227" s="91">
        <v>838.5</v>
      </c>
      <c r="E227" s="94">
        <v>838.5</v>
      </c>
      <c r="F227" s="93">
        <v>838.5</v>
      </c>
      <c r="G227" s="94">
        <v>0</v>
      </c>
      <c r="H227" s="94">
        <v>0</v>
      </c>
      <c r="I227" s="94">
        <v>0</v>
      </c>
    </row>
    <row r="228" spans="1:9" s="76" customFormat="1" ht="16.5" customHeight="1" x14ac:dyDescent="0.2">
      <c r="A228" s="124" t="s">
        <v>206</v>
      </c>
      <c r="B228" s="68" t="s">
        <v>187</v>
      </c>
      <c r="C228" s="80"/>
      <c r="D228" s="90">
        <f>D229</f>
        <v>1367.4</v>
      </c>
      <c r="E228" s="101">
        <f t="shared" ref="E228:I228" si="88">E229</f>
        <v>1367.4</v>
      </c>
      <c r="F228" s="101">
        <f t="shared" si="88"/>
        <v>1367.4</v>
      </c>
      <c r="G228" s="101">
        <f t="shared" si="88"/>
        <v>0</v>
      </c>
      <c r="H228" s="101">
        <f t="shared" si="88"/>
        <v>0</v>
      </c>
      <c r="I228" s="101">
        <f t="shared" si="88"/>
        <v>0</v>
      </c>
    </row>
    <row r="229" spans="1:9" ht="32.25" customHeight="1" x14ac:dyDescent="0.25">
      <c r="A229" s="123" t="s">
        <v>486</v>
      </c>
      <c r="B229" s="4" t="s">
        <v>113</v>
      </c>
      <c r="C229" s="29" t="s">
        <v>43</v>
      </c>
      <c r="D229" s="91">
        <v>1367.4</v>
      </c>
      <c r="E229" s="94">
        <v>1367.4</v>
      </c>
      <c r="F229" s="93">
        <v>1367.4</v>
      </c>
      <c r="G229" s="94">
        <v>0</v>
      </c>
      <c r="H229" s="94">
        <v>0</v>
      </c>
      <c r="I229" s="94">
        <v>0</v>
      </c>
    </row>
    <row r="230" spans="1:9" s="76" customFormat="1" ht="18" customHeight="1" x14ac:dyDescent="0.2">
      <c r="A230" s="124" t="s">
        <v>546</v>
      </c>
      <c r="B230" s="68" t="s">
        <v>547</v>
      </c>
      <c r="C230" s="80"/>
      <c r="D230" s="90">
        <f>D231</f>
        <v>0</v>
      </c>
      <c r="E230" s="90">
        <f t="shared" ref="E230:I230" si="89">E231</f>
        <v>0</v>
      </c>
      <c r="F230" s="90">
        <f t="shared" si="89"/>
        <v>0</v>
      </c>
      <c r="G230" s="90">
        <f t="shared" si="89"/>
        <v>0</v>
      </c>
      <c r="H230" s="90">
        <f t="shared" si="89"/>
        <v>3551.9</v>
      </c>
      <c r="I230" s="90">
        <f t="shared" si="89"/>
        <v>0</v>
      </c>
    </row>
    <row r="231" spans="1:9" ht="27.75" customHeight="1" x14ac:dyDescent="0.25">
      <c r="A231" s="123" t="s">
        <v>548</v>
      </c>
      <c r="B231" s="4" t="s">
        <v>549</v>
      </c>
      <c r="C231" s="29" t="s">
        <v>43</v>
      </c>
      <c r="D231" s="91">
        <v>0</v>
      </c>
      <c r="E231" s="94">
        <v>0</v>
      </c>
      <c r="F231" s="93">
        <v>0</v>
      </c>
      <c r="G231" s="94">
        <v>0</v>
      </c>
      <c r="H231" s="94">
        <v>3551.9</v>
      </c>
      <c r="I231" s="94">
        <v>0</v>
      </c>
    </row>
    <row r="232" spans="1:9" s="76" customFormat="1" x14ac:dyDescent="0.2">
      <c r="A232" s="124" t="s">
        <v>207</v>
      </c>
      <c r="B232" s="68" t="s">
        <v>538</v>
      </c>
      <c r="C232" s="80"/>
      <c r="D232" s="90">
        <f>D233</f>
        <v>362</v>
      </c>
      <c r="E232" s="101">
        <f t="shared" ref="E232:I232" si="90">E233</f>
        <v>362</v>
      </c>
      <c r="F232" s="101">
        <f t="shared" si="90"/>
        <v>362</v>
      </c>
      <c r="G232" s="101">
        <f t="shared" si="90"/>
        <v>0</v>
      </c>
      <c r="H232" s="101">
        <f t="shared" si="90"/>
        <v>0</v>
      </c>
      <c r="I232" s="101">
        <f t="shared" si="90"/>
        <v>0</v>
      </c>
    </row>
    <row r="233" spans="1:9" ht="29.25" customHeight="1" x14ac:dyDescent="0.25">
      <c r="A233" s="123" t="s">
        <v>108</v>
      </c>
      <c r="B233" s="7" t="s">
        <v>539</v>
      </c>
      <c r="C233" s="29" t="s">
        <v>66</v>
      </c>
      <c r="D233" s="100">
        <v>362</v>
      </c>
      <c r="E233" s="97">
        <v>362</v>
      </c>
      <c r="F233" s="93">
        <v>362</v>
      </c>
      <c r="G233" s="94">
        <v>0</v>
      </c>
      <c r="H233" s="94">
        <v>0</v>
      </c>
      <c r="I233" s="94">
        <v>0</v>
      </c>
    </row>
    <row r="234" spans="1:9" s="76" customFormat="1" x14ac:dyDescent="0.2">
      <c r="A234" s="124" t="s">
        <v>362</v>
      </c>
      <c r="B234" s="68" t="s">
        <v>188</v>
      </c>
      <c r="C234" s="80"/>
      <c r="D234" s="111">
        <f>D235+D236+D237+D238</f>
        <v>143154.5</v>
      </c>
      <c r="E234" s="98">
        <f t="shared" ref="E234:I234" si="91">E235+E236+E237+E238</f>
        <v>108760.7</v>
      </c>
      <c r="F234" s="98">
        <f t="shared" si="91"/>
        <v>143154.5</v>
      </c>
      <c r="G234" s="98">
        <f t="shared" si="91"/>
        <v>93841.5</v>
      </c>
      <c r="H234" s="98">
        <f t="shared" si="91"/>
        <v>93609.7</v>
      </c>
      <c r="I234" s="98">
        <f t="shared" si="91"/>
        <v>94305.3</v>
      </c>
    </row>
    <row r="235" spans="1:9" ht="18.75" customHeight="1" x14ac:dyDescent="0.25">
      <c r="A235" s="123" t="s">
        <v>109</v>
      </c>
      <c r="B235" s="7" t="s">
        <v>4</v>
      </c>
      <c r="C235" s="29" t="s">
        <v>42</v>
      </c>
      <c r="D235" s="100">
        <v>47734.6</v>
      </c>
      <c r="E235" s="97">
        <v>35824.6</v>
      </c>
      <c r="F235" s="93">
        <v>47734.6</v>
      </c>
      <c r="G235" s="94">
        <v>45595.1</v>
      </c>
      <c r="H235" s="94">
        <v>45603.7</v>
      </c>
      <c r="I235" s="94">
        <v>45599.3</v>
      </c>
    </row>
    <row r="236" spans="1:9" ht="29.25" customHeight="1" x14ac:dyDescent="0.25">
      <c r="A236" s="123" t="s">
        <v>110</v>
      </c>
      <c r="B236" s="7" t="s">
        <v>4</v>
      </c>
      <c r="C236" s="29" t="s">
        <v>66</v>
      </c>
      <c r="D236" s="100">
        <v>57028</v>
      </c>
      <c r="E236" s="97">
        <v>44630</v>
      </c>
      <c r="F236" s="93">
        <v>57028</v>
      </c>
      <c r="G236" s="94">
        <v>48006</v>
      </c>
      <c r="H236" s="94">
        <v>48006</v>
      </c>
      <c r="I236" s="94">
        <v>48006</v>
      </c>
    </row>
    <row r="237" spans="1:9" ht="30" x14ac:dyDescent="0.25">
      <c r="A237" s="123" t="s">
        <v>140</v>
      </c>
      <c r="B237" s="7" t="s">
        <v>4</v>
      </c>
      <c r="C237" s="29" t="s">
        <v>43</v>
      </c>
      <c r="D237" s="100">
        <v>22577.200000000001</v>
      </c>
      <c r="E237" s="97">
        <v>12491.4</v>
      </c>
      <c r="F237" s="93">
        <v>22577.200000000001</v>
      </c>
      <c r="G237" s="94">
        <v>240.4</v>
      </c>
      <c r="H237" s="94">
        <v>0</v>
      </c>
      <c r="I237" s="94">
        <v>700</v>
      </c>
    </row>
    <row r="238" spans="1:9" ht="29.25" customHeight="1" x14ac:dyDescent="0.25">
      <c r="A238" s="123" t="s">
        <v>111</v>
      </c>
      <c r="B238" s="7" t="s">
        <v>4</v>
      </c>
      <c r="C238" s="114" t="s">
        <v>44</v>
      </c>
      <c r="D238" s="100">
        <v>15814.7</v>
      </c>
      <c r="E238" s="97">
        <v>15814.7</v>
      </c>
      <c r="F238" s="93">
        <v>15814.7</v>
      </c>
      <c r="G238" s="94">
        <v>0</v>
      </c>
      <c r="H238" s="94">
        <v>0</v>
      </c>
      <c r="I238" s="94">
        <v>0</v>
      </c>
    </row>
    <row r="239" spans="1:9" s="76" customFormat="1" x14ac:dyDescent="0.2">
      <c r="A239" s="124" t="s">
        <v>363</v>
      </c>
      <c r="B239" s="68" t="s">
        <v>189</v>
      </c>
      <c r="C239" s="80"/>
      <c r="D239" s="111">
        <f>D240+D245+D247+D250+D252+D254+D257+D259+D261</f>
        <v>1068608</v>
      </c>
      <c r="E239" s="98">
        <f>E240+E245+E247+E250+E252+E254+E257+E259+E261</f>
        <v>811156.5</v>
      </c>
      <c r="F239" s="98">
        <f t="shared" ref="F239:I239" si="92">F240+F245+F247+F250+F252+F254+F257+F259+F261</f>
        <v>1067131.3</v>
      </c>
      <c r="G239" s="98">
        <f t="shared" si="92"/>
        <v>1010438</v>
      </c>
      <c r="H239" s="98">
        <f t="shared" si="92"/>
        <v>1010767.4</v>
      </c>
      <c r="I239" s="98">
        <f t="shared" si="92"/>
        <v>1009870.5</v>
      </c>
    </row>
    <row r="240" spans="1:9" s="76" customFormat="1" ht="28.5" x14ac:dyDescent="0.2">
      <c r="A240" s="124" t="s">
        <v>364</v>
      </c>
      <c r="B240" s="68" t="s">
        <v>190</v>
      </c>
      <c r="C240" s="80"/>
      <c r="D240" s="111">
        <f>D241+D243+D244+D242</f>
        <v>48462.100000000006</v>
      </c>
      <c r="E240" s="98">
        <f t="shared" ref="E240:I240" si="93">E241+E243+E244+E242</f>
        <v>34044.300000000003</v>
      </c>
      <c r="F240" s="98">
        <f t="shared" si="93"/>
        <v>48462.100000000006</v>
      </c>
      <c r="G240" s="98">
        <f t="shared" si="93"/>
        <v>38896.200000000004</v>
      </c>
      <c r="H240" s="98">
        <f t="shared" si="93"/>
        <v>39226.6</v>
      </c>
      <c r="I240" s="98">
        <f t="shared" si="93"/>
        <v>38329.699999999997</v>
      </c>
    </row>
    <row r="241" spans="1:9" ht="31.5" customHeight="1" x14ac:dyDescent="0.25">
      <c r="A241" s="123" t="s">
        <v>101</v>
      </c>
      <c r="B241" s="7" t="s">
        <v>6</v>
      </c>
      <c r="C241" s="29" t="s">
        <v>42</v>
      </c>
      <c r="D241" s="100">
        <v>21668.799999999999</v>
      </c>
      <c r="E241" s="97">
        <v>13945.1</v>
      </c>
      <c r="F241" s="93">
        <v>21668.799999999999</v>
      </c>
      <c r="G241" s="94">
        <f>13834.5+36.6</f>
        <v>13871.1</v>
      </c>
      <c r="H241" s="94">
        <f>13853.3+37.4</f>
        <v>13890.699999999999</v>
      </c>
      <c r="I241" s="94">
        <f>13853.3+37.4</f>
        <v>13890.699999999999</v>
      </c>
    </row>
    <row r="242" spans="1:9" ht="31.5" customHeight="1" x14ac:dyDescent="0.25">
      <c r="A242" s="123" t="s">
        <v>437</v>
      </c>
      <c r="B242" s="7" t="s">
        <v>6</v>
      </c>
      <c r="C242" s="29" t="s">
        <v>43</v>
      </c>
      <c r="D242" s="100">
        <v>9540.2999999999993</v>
      </c>
      <c r="E242" s="97">
        <v>8745.2000000000007</v>
      </c>
      <c r="F242" s="93">
        <v>9540.2999999999993</v>
      </c>
      <c r="G242" s="94">
        <v>7996.9</v>
      </c>
      <c r="H242" s="94">
        <v>8041.1</v>
      </c>
      <c r="I242" s="94">
        <v>7230</v>
      </c>
    </row>
    <row r="243" spans="1:9" ht="33" customHeight="1" x14ac:dyDescent="0.25">
      <c r="A243" s="123" t="s">
        <v>102</v>
      </c>
      <c r="B243" s="7" t="s">
        <v>6</v>
      </c>
      <c r="C243" s="29" t="s">
        <v>44</v>
      </c>
      <c r="D243" s="100">
        <v>15805.5</v>
      </c>
      <c r="E243" s="92">
        <v>9906.5</v>
      </c>
      <c r="F243" s="93">
        <v>15805.5</v>
      </c>
      <c r="G243" s="94">
        <v>15601.2</v>
      </c>
      <c r="H243" s="94">
        <v>15888.1</v>
      </c>
      <c r="I243" s="94">
        <v>15888.1</v>
      </c>
    </row>
    <row r="244" spans="1:9" ht="30" x14ac:dyDescent="0.25">
      <c r="A244" s="123" t="s">
        <v>103</v>
      </c>
      <c r="B244" s="7" t="s">
        <v>6</v>
      </c>
      <c r="C244" s="29" t="s">
        <v>70</v>
      </c>
      <c r="D244" s="100">
        <v>1447.5</v>
      </c>
      <c r="E244" s="92">
        <v>1447.5</v>
      </c>
      <c r="F244" s="93">
        <v>1447.5</v>
      </c>
      <c r="G244" s="94">
        <f>1239.7+187.3</f>
        <v>1427</v>
      </c>
      <c r="H244" s="94">
        <f>1214.9+191.8</f>
        <v>1406.7</v>
      </c>
      <c r="I244" s="94">
        <f>1129.1+191.8</f>
        <v>1320.8999999999999</v>
      </c>
    </row>
    <row r="245" spans="1:9" s="76" customFormat="1" ht="43.5" customHeight="1" x14ac:dyDescent="0.2">
      <c r="A245" s="124" t="s">
        <v>365</v>
      </c>
      <c r="B245" s="68" t="s">
        <v>191</v>
      </c>
      <c r="C245" s="80"/>
      <c r="D245" s="111">
        <f>D246</f>
        <v>12516.9</v>
      </c>
      <c r="E245" s="96">
        <f>E246</f>
        <v>9000</v>
      </c>
      <c r="F245" s="96">
        <f t="shared" ref="F245:I245" si="94">F246</f>
        <v>12516.9</v>
      </c>
      <c r="G245" s="96">
        <f t="shared" si="94"/>
        <v>14629</v>
      </c>
      <c r="H245" s="96">
        <f t="shared" si="94"/>
        <v>14629</v>
      </c>
      <c r="I245" s="96">
        <f t="shared" si="94"/>
        <v>14629</v>
      </c>
    </row>
    <row r="246" spans="1:9" ht="43.5" customHeight="1" x14ac:dyDescent="0.25">
      <c r="A246" s="123" t="s">
        <v>100</v>
      </c>
      <c r="B246" s="7" t="s">
        <v>16</v>
      </c>
      <c r="C246" s="29" t="s">
        <v>44</v>
      </c>
      <c r="D246" s="100">
        <v>12516.9</v>
      </c>
      <c r="E246" s="92">
        <v>9000</v>
      </c>
      <c r="F246" s="93">
        <v>12516.9</v>
      </c>
      <c r="G246" s="94">
        <v>14629</v>
      </c>
      <c r="H246" s="94">
        <v>14629</v>
      </c>
      <c r="I246" s="94">
        <v>14629</v>
      </c>
    </row>
    <row r="247" spans="1:9" s="76" customFormat="1" ht="42.75" hidden="1" x14ac:dyDescent="0.2">
      <c r="A247" s="124" t="s">
        <v>366</v>
      </c>
      <c r="B247" s="68" t="s">
        <v>290</v>
      </c>
      <c r="C247" s="80"/>
      <c r="D247" s="111">
        <f>D248+D249</f>
        <v>0</v>
      </c>
      <c r="E247" s="96">
        <f t="shared" ref="E247:I247" si="95">E248+E249</f>
        <v>0</v>
      </c>
      <c r="F247" s="96">
        <f t="shared" si="95"/>
        <v>0</v>
      </c>
      <c r="G247" s="96">
        <f t="shared" si="95"/>
        <v>0</v>
      </c>
      <c r="H247" s="96">
        <f t="shared" si="95"/>
        <v>0</v>
      </c>
      <c r="I247" s="96">
        <f t="shared" si="95"/>
        <v>0</v>
      </c>
    </row>
    <row r="248" spans="1:9" ht="43.5" hidden="1" customHeight="1" x14ac:dyDescent="0.25">
      <c r="A248" s="123" t="s">
        <v>289</v>
      </c>
      <c r="B248" s="12" t="s">
        <v>447</v>
      </c>
      <c r="C248" s="40" t="s">
        <v>42</v>
      </c>
      <c r="D248" s="100"/>
      <c r="E248" s="92"/>
      <c r="F248" s="93"/>
      <c r="G248" s="94"/>
      <c r="H248" s="94"/>
      <c r="I248" s="94"/>
    </row>
    <row r="249" spans="1:9" ht="49.5" hidden="1" customHeight="1" x14ac:dyDescent="0.25">
      <c r="A249" s="123" t="s">
        <v>446</v>
      </c>
      <c r="B249" s="12" t="s">
        <v>291</v>
      </c>
      <c r="C249" s="40" t="s">
        <v>43</v>
      </c>
      <c r="D249" s="100"/>
      <c r="E249" s="92"/>
      <c r="F249" s="93"/>
      <c r="G249" s="94"/>
      <c r="H249" s="94"/>
      <c r="I249" s="94"/>
    </row>
    <row r="250" spans="1:9" s="76" customFormat="1" ht="31.5" customHeight="1" x14ac:dyDescent="0.2">
      <c r="A250" s="124" t="s">
        <v>208</v>
      </c>
      <c r="B250" s="72" t="s">
        <v>192</v>
      </c>
      <c r="C250" s="78"/>
      <c r="D250" s="111">
        <f>D251</f>
        <v>67.099999999999994</v>
      </c>
      <c r="E250" s="96">
        <f t="shared" ref="E250:I250" si="96">E251</f>
        <v>6</v>
      </c>
      <c r="F250" s="96">
        <f t="shared" si="96"/>
        <v>67.099999999999994</v>
      </c>
      <c r="G250" s="96">
        <f t="shared" si="96"/>
        <v>9.5</v>
      </c>
      <c r="H250" s="96">
        <f t="shared" si="96"/>
        <v>8.5</v>
      </c>
      <c r="I250" s="96">
        <f t="shared" si="96"/>
        <v>8.5</v>
      </c>
    </row>
    <row r="251" spans="1:9" ht="44.25" customHeight="1" x14ac:dyDescent="0.25">
      <c r="A251" s="125" t="s">
        <v>120</v>
      </c>
      <c r="B251" s="22" t="s">
        <v>127</v>
      </c>
      <c r="C251" s="40" t="s">
        <v>42</v>
      </c>
      <c r="D251" s="105">
        <v>67.099999999999994</v>
      </c>
      <c r="E251" s="106">
        <v>6</v>
      </c>
      <c r="F251" s="93">
        <v>67.099999999999994</v>
      </c>
      <c r="G251" s="94">
        <v>9.5</v>
      </c>
      <c r="H251" s="94">
        <v>8.5</v>
      </c>
      <c r="I251" s="94">
        <v>8.5</v>
      </c>
    </row>
    <row r="252" spans="1:9" s="76" customFormat="1" ht="44.25" hidden="1" customHeight="1" x14ac:dyDescent="0.2">
      <c r="A252" s="126" t="s">
        <v>367</v>
      </c>
      <c r="B252" s="86" t="s">
        <v>193</v>
      </c>
      <c r="C252" s="78"/>
      <c r="D252" s="107">
        <f>D253</f>
        <v>0</v>
      </c>
      <c r="E252" s="107">
        <f t="shared" ref="E252:I252" si="97">E253</f>
        <v>0</v>
      </c>
      <c r="F252" s="107">
        <f t="shared" si="97"/>
        <v>0</v>
      </c>
      <c r="G252" s="107">
        <f t="shared" si="97"/>
        <v>0</v>
      </c>
      <c r="H252" s="107">
        <f t="shared" si="97"/>
        <v>0</v>
      </c>
      <c r="I252" s="107">
        <f t="shared" si="97"/>
        <v>0</v>
      </c>
    </row>
    <row r="253" spans="1:9" ht="45" hidden="1" x14ac:dyDescent="0.25">
      <c r="A253" s="123" t="s">
        <v>99</v>
      </c>
      <c r="B253" s="7" t="s">
        <v>121</v>
      </c>
      <c r="C253" s="40" t="s">
        <v>42</v>
      </c>
      <c r="D253" s="100"/>
      <c r="E253" s="92"/>
      <c r="F253" s="93"/>
      <c r="G253" s="94"/>
      <c r="H253" s="94"/>
      <c r="I253" s="94"/>
    </row>
    <row r="254" spans="1:9" s="76" customFormat="1" ht="42.75" x14ac:dyDescent="0.2">
      <c r="A254" s="124" t="s">
        <v>368</v>
      </c>
      <c r="B254" s="68" t="s">
        <v>194</v>
      </c>
      <c r="C254" s="78"/>
      <c r="D254" s="111">
        <f>D256+D255</f>
        <v>1476.7</v>
      </c>
      <c r="E254" s="96">
        <f t="shared" ref="E254:I254" si="98">E256+E255</f>
        <v>0</v>
      </c>
      <c r="F254" s="96">
        <f t="shared" si="98"/>
        <v>0</v>
      </c>
      <c r="G254" s="96">
        <f t="shared" si="98"/>
        <v>1519.8</v>
      </c>
      <c r="H254" s="96">
        <f t="shared" si="98"/>
        <v>1519.8</v>
      </c>
      <c r="I254" s="96">
        <f t="shared" si="98"/>
        <v>1519.8</v>
      </c>
    </row>
    <row r="255" spans="1:9" s="13" customFormat="1" ht="45" hidden="1" x14ac:dyDescent="0.25">
      <c r="A255" s="123" t="s">
        <v>116</v>
      </c>
      <c r="B255" s="7" t="s">
        <v>115</v>
      </c>
      <c r="C255" s="40" t="s">
        <v>42</v>
      </c>
      <c r="D255" s="112"/>
      <c r="E255" s="99"/>
      <c r="F255" s="99"/>
      <c r="G255" s="99"/>
      <c r="H255" s="99"/>
      <c r="I255" s="99"/>
    </row>
    <row r="256" spans="1:9" ht="45.75" customHeight="1" x14ac:dyDescent="0.25">
      <c r="A256" s="123" t="s">
        <v>438</v>
      </c>
      <c r="B256" s="4" t="s">
        <v>115</v>
      </c>
      <c r="C256" s="40" t="s">
        <v>43</v>
      </c>
      <c r="D256" s="100">
        <v>1476.7</v>
      </c>
      <c r="E256" s="92">
        <v>0</v>
      </c>
      <c r="F256" s="93">
        <v>0</v>
      </c>
      <c r="G256" s="94">
        <v>1519.8</v>
      </c>
      <c r="H256" s="94">
        <v>1519.8</v>
      </c>
      <c r="I256" s="94">
        <v>1519.8</v>
      </c>
    </row>
    <row r="257" spans="1:9" s="76" customFormat="1" ht="19.5" hidden="1" customHeight="1" x14ac:dyDescent="0.2">
      <c r="A257" s="124" t="s">
        <v>369</v>
      </c>
      <c r="B257" s="68" t="s">
        <v>195</v>
      </c>
      <c r="C257" s="78"/>
      <c r="D257" s="111">
        <f>D258</f>
        <v>0</v>
      </c>
      <c r="E257" s="96">
        <f t="shared" ref="E257:I257" si="99">E258</f>
        <v>0</v>
      </c>
      <c r="F257" s="96">
        <f t="shared" si="99"/>
        <v>0</v>
      </c>
      <c r="G257" s="96">
        <f t="shared" si="99"/>
        <v>0</v>
      </c>
      <c r="H257" s="96">
        <f t="shared" si="99"/>
        <v>0</v>
      </c>
      <c r="I257" s="96">
        <f t="shared" si="99"/>
        <v>0</v>
      </c>
    </row>
    <row r="258" spans="1:9" ht="30" hidden="1" x14ac:dyDescent="0.25">
      <c r="A258" s="123" t="s">
        <v>138</v>
      </c>
      <c r="B258" s="4" t="s">
        <v>139</v>
      </c>
      <c r="C258" s="40" t="s">
        <v>42</v>
      </c>
      <c r="D258" s="100"/>
      <c r="E258" s="92"/>
      <c r="F258" s="93"/>
      <c r="G258" s="94"/>
      <c r="H258" s="94"/>
      <c r="I258" s="94"/>
    </row>
    <row r="259" spans="1:9" hidden="1" x14ac:dyDescent="0.25">
      <c r="A259" s="123" t="s">
        <v>209</v>
      </c>
      <c r="B259" s="4" t="s">
        <v>196</v>
      </c>
      <c r="C259" s="40"/>
      <c r="D259" s="100"/>
      <c r="E259" s="92"/>
      <c r="F259" s="93"/>
      <c r="G259" s="94"/>
      <c r="H259" s="94"/>
      <c r="I259" s="94"/>
    </row>
    <row r="260" spans="1:9" ht="33" hidden="1" customHeight="1" x14ac:dyDescent="0.25">
      <c r="A260" s="123" t="s">
        <v>98</v>
      </c>
      <c r="B260" s="7" t="s">
        <v>5</v>
      </c>
      <c r="C260" s="40" t="s">
        <v>70</v>
      </c>
      <c r="D260" s="100"/>
      <c r="E260" s="92"/>
      <c r="F260" s="93"/>
      <c r="G260" s="94"/>
      <c r="H260" s="94"/>
      <c r="I260" s="94"/>
    </row>
    <row r="261" spans="1:9" s="76" customFormat="1" ht="18.75" customHeight="1" x14ac:dyDescent="0.2">
      <c r="A261" s="124" t="s">
        <v>370</v>
      </c>
      <c r="B261" s="68" t="s">
        <v>197</v>
      </c>
      <c r="C261" s="78"/>
      <c r="D261" s="111">
        <f>D262</f>
        <v>1006085.2</v>
      </c>
      <c r="E261" s="96">
        <f t="shared" ref="E261:I261" si="100">E262</f>
        <v>768106.2</v>
      </c>
      <c r="F261" s="96">
        <f t="shared" si="100"/>
        <v>1006085.2</v>
      </c>
      <c r="G261" s="96">
        <f t="shared" si="100"/>
        <v>955383.5</v>
      </c>
      <c r="H261" s="96">
        <f t="shared" si="100"/>
        <v>955383.5</v>
      </c>
      <c r="I261" s="96">
        <f t="shared" si="100"/>
        <v>955383.5</v>
      </c>
    </row>
    <row r="262" spans="1:9" ht="30" customHeight="1" x14ac:dyDescent="0.25">
      <c r="A262" s="123" t="s">
        <v>97</v>
      </c>
      <c r="B262" s="138" t="s">
        <v>2</v>
      </c>
      <c r="C262" s="89" t="s">
        <v>44</v>
      </c>
      <c r="D262" s="100">
        <v>1006085.2</v>
      </c>
      <c r="E262" s="92">
        <v>768106.2</v>
      </c>
      <c r="F262" s="93">
        <v>1006085.2</v>
      </c>
      <c r="G262" s="94">
        <v>955383.5</v>
      </c>
      <c r="H262" s="94">
        <v>955383.5</v>
      </c>
      <c r="I262" s="94">
        <v>955383.5</v>
      </c>
    </row>
    <row r="263" spans="1:9" s="76" customFormat="1" ht="18.75" customHeight="1" x14ac:dyDescent="0.2">
      <c r="A263" s="124" t="s">
        <v>552</v>
      </c>
      <c r="B263" s="68" t="s">
        <v>198</v>
      </c>
      <c r="C263" s="78"/>
      <c r="D263" s="111">
        <f>D264+D269+D273+D271+D267</f>
        <v>180956.3</v>
      </c>
      <c r="E263" s="111">
        <f t="shared" ref="E263:I263" si="101">E264+E269+E273+E271+E267</f>
        <v>87287.900000000009</v>
      </c>
      <c r="F263" s="111">
        <f t="shared" si="101"/>
        <v>156746.29999999999</v>
      </c>
      <c r="G263" s="111">
        <f t="shared" si="101"/>
        <v>6739.9</v>
      </c>
      <c r="H263" s="111">
        <f t="shared" si="101"/>
        <v>6236.2</v>
      </c>
      <c r="I263" s="111">
        <f t="shared" si="101"/>
        <v>311.8</v>
      </c>
    </row>
    <row r="264" spans="1:9" s="76" customFormat="1" ht="42.75" x14ac:dyDescent="0.2">
      <c r="A264" s="124" t="s">
        <v>371</v>
      </c>
      <c r="B264" s="68" t="s">
        <v>199</v>
      </c>
      <c r="C264" s="78"/>
      <c r="D264" s="111">
        <f>D265+D266</f>
        <v>223.6</v>
      </c>
      <c r="E264" s="96">
        <f t="shared" ref="E264:I264" si="102">E265+E266</f>
        <v>168.70000000000002</v>
      </c>
      <c r="F264" s="96">
        <f t="shared" si="102"/>
        <v>223.6</v>
      </c>
      <c r="G264" s="96">
        <f t="shared" si="102"/>
        <v>0</v>
      </c>
      <c r="H264" s="96">
        <f t="shared" si="102"/>
        <v>0</v>
      </c>
      <c r="I264" s="96">
        <f t="shared" si="102"/>
        <v>0</v>
      </c>
    </row>
    <row r="265" spans="1:9" ht="45.75" customHeight="1" x14ac:dyDescent="0.25">
      <c r="A265" s="123" t="s">
        <v>95</v>
      </c>
      <c r="B265" s="12" t="s">
        <v>9</v>
      </c>
      <c r="C265" s="40" t="s">
        <v>42</v>
      </c>
      <c r="D265" s="100">
        <v>187</v>
      </c>
      <c r="E265" s="92">
        <v>140.30000000000001</v>
      </c>
      <c r="F265" s="93">
        <v>187</v>
      </c>
      <c r="G265" s="94">
        <v>0</v>
      </c>
      <c r="H265" s="94">
        <v>0</v>
      </c>
      <c r="I265" s="94">
        <v>0</v>
      </c>
    </row>
    <row r="266" spans="1:9" ht="45" customHeight="1" x14ac:dyDescent="0.25">
      <c r="A266" s="123" t="s">
        <v>96</v>
      </c>
      <c r="B266" s="12" t="s">
        <v>9</v>
      </c>
      <c r="C266" s="40" t="s">
        <v>70</v>
      </c>
      <c r="D266" s="100">
        <v>36.6</v>
      </c>
      <c r="E266" s="92">
        <v>28.4</v>
      </c>
      <c r="F266" s="93">
        <v>36.6</v>
      </c>
      <c r="G266" s="94">
        <v>0</v>
      </c>
      <c r="H266" s="94">
        <v>0</v>
      </c>
      <c r="I266" s="94">
        <v>0</v>
      </c>
    </row>
    <row r="267" spans="1:9" s="76" customFormat="1" ht="47.25" customHeight="1" x14ac:dyDescent="0.2">
      <c r="A267" s="124" t="s">
        <v>518</v>
      </c>
      <c r="B267" s="72" t="s">
        <v>520</v>
      </c>
      <c r="C267" s="78"/>
      <c r="D267" s="111">
        <f>D268</f>
        <v>1794.9</v>
      </c>
      <c r="E267" s="111">
        <f t="shared" ref="E267:I267" si="103">E268</f>
        <v>448.7</v>
      </c>
      <c r="F267" s="111">
        <f t="shared" si="103"/>
        <v>1794.9</v>
      </c>
      <c r="G267" s="111">
        <f t="shared" si="103"/>
        <v>6739.9</v>
      </c>
      <c r="H267" s="111">
        <f t="shared" si="103"/>
        <v>6236.2</v>
      </c>
      <c r="I267" s="111">
        <f t="shared" si="103"/>
        <v>311.8</v>
      </c>
    </row>
    <row r="268" spans="1:9" ht="46.5" customHeight="1" x14ac:dyDescent="0.25">
      <c r="A268" s="123" t="s">
        <v>519</v>
      </c>
      <c r="B268" s="12" t="s">
        <v>521</v>
      </c>
      <c r="C268" s="40" t="s">
        <v>44</v>
      </c>
      <c r="D268" s="100">
        <v>1794.9</v>
      </c>
      <c r="E268" s="92">
        <v>448.7</v>
      </c>
      <c r="F268" s="93">
        <v>1794.9</v>
      </c>
      <c r="G268" s="94">
        <v>6739.9</v>
      </c>
      <c r="H268" s="94">
        <v>6236.2</v>
      </c>
      <c r="I268" s="94">
        <v>311.8</v>
      </c>
    </row>
    <row r="269" spans="1:9" s="76" customFormat="1" ht="56.25" customHeight="1" x14ac:dyDescent="0.2">
      <c r="A269" s="124" t="s">
        <v>372</v>
      </c>
      <c r="B269" s="72" t="s">
        <v>540</v>
      </c>
      <c r="C269" s="78"/>
      <c r="D269" s="111">
        <f>D270</f>
        <v>43729.9</v>
      </c>
      <c r="E269" s="96">
        <f t="shared" ref="E269:I269" si="104">E270</f>
        <v>32161.7</v>
      </c>
      <c r="F269" s="96">
        <f t="shared" si="104"/>
        <v>43729.9</v>
      </c>
      <c r="G269" s="96">
        <f t="shared" si="104"/>
        <v>0</v>
      </c>
      <c r="H269" s="96">
        <f t="shared" si="104"/>
        <v>0</v>
      </c>
      <c r="I269" s="96">
        <f t="shared" si="104"/>
        <v>0</v>
      </c>
    </row>
    <row r="270" spans="1:9" ht="74.25" customHeight="1" x14ac:dyDescent="0.25">
      <c r="A270" s="123" t="s">
        <v>292</v>
      </c>
      <c r="B270" s="12" t="s">
        <v>541</v>
      </c>
      <c r="C270" s="40" t="s">
        <v>44</v>
      </c>
      <c r="D270" s="100">
        <v>43729.9</v>
      </c>
      <c r="E270" s="92">
        <v>32161.7</v>
      </c>
      <c r="F270" s="93">
        <v>43729.9</v>
      </c>
      <c r="G270" s="94">
        <v>0</v>
      </c>
      <c r="H270" s="94">
        <v>0</v>
      </c>
      <c r="I270" s="94">
        <v>0</v>
      </c>
    </row>
    <row r="271" spans="1:9" ht="18" customHeight="1" x14ac:dyDescent="0.25">
      <c r="A271" s="124" t="s">
        <v>542</v>
      </c>
      <c r="B271" s="72" t="s">
        <v>543</v>
      </c>
      <c r="C271" s="40"/>
      <c r="D271" s="111">
        <f>D272</f>
        <v>5700</v>
      </c>
      <c r="E271" s="111">
        <f t="shared" ref="E271:I271" si="105">E272</f>
        <v>5700</v>
      </c>
      <c r="F271" s="111">
        <f t="shared" si="105"/>
        <v>5700</v>
      </c>
      <c r="G271" s="111">
        <f t="shared" si="105"/>
        <v>0</v>
      </c>
      <c r="H271" s="111">
        <f t="shared" si="105"/>
        <v>0</v>
      </c>
      <c r="I271" s="111">
        <f t="shared" si="105"/>
        <v>0</v>
      </c>
    </row>
    <row r="272" spans="1:9" ht="28.5" customHeight="1" x14ac:dyDescent="0.25">
      <c r="A272" s="123" t="s">
        <v>488</v>
      </c>
      <c r="B272" s="12" t="s">
        <v>489</v>
      </c>
      <c r="C272" s="40" t="s">
        <v>66</v>
      </c>
      <c r="D272" s="100">
        <v>5700</v>
      </c>
      <c r="E272" s="92">
        <v>5700</v>
      </c>
      <c r="F272" s="93">
        <v>5700</v>
      </c>
      <c r="G272" s="94">
        <v>0</v>
      </c>
      <c r="H272" s="94">
        <v>0</v>
      </c>
      <c r="I272" s="94">
        <v>0</v>
      </c>
    </row>
    <row r="273" spans="1:9" s="76" customFormat="1" ht="18" customHeight="1" x14ac:dyDescent="0.2">
      <c r="A273" s="124" t="s">
        <v>419</v>
      </c>
      <c r="B273" s="72" t="s">
        <v>420</v>
      </c>
      <c r="C273" s="78"/>
      <c r="D273" s="111">
        <f t="shared" ref="D273:I273" si="106">D274+D275+D277+D276</f>
        <v>129507.9</v>
      </c>
      <c r="E273" s="96">
        <f t="shared" si="106"/>
        <v>48808.800000000003</v>
      </c>
      <c r="F273" s="96">
        <f>F274+F275+F277+F276</f>
        <v>105297.9</v>
      </c>
      <c r="G273" s="96">
        <f t="shared" si="106"/>
        <v>0</v>
      </c>
      <c r="H273" s="96">
        <f t="shared" si="106"/>
        <v>0</v>
      </c>
      <c r="I273" s="96">
        <f t="shared" si="106"/>
        <v>0</v>
      </c>
    </row>
    <row r="274" spans="1:9" ht="19.5" customHeight="1" x14ac:dyDescent="0.25">
      <c r="A274" s="123" t="s">
        <v>425</v>
      </c>
      <c r="B274" s="12" t="s">
        <v>421</v>
      </c>
      <c r="C274" s="40" t="s">
        <v>42</v>
      </c>
      <c r="D274" s="100">
        <v>69343.399999999994</v>
      </c>
      <c r="E274" s="92">
        <v>10666.4</v>
      </c>
      <c r="F274" s="93">
        <f>69343.4-24210</f>
        <v>45133.399999999994</v>
      </c>
      <c r="G274" s="94">
        <v>0</v>
      </c>
      <c r="H274" s="94">
        <v>0</v>
      </c>
      <c r="I274" s="94">
        <v>0</v>
      </c>
    </row>
    <row r="275" spans="1:9" ht="32.25" customHeight="1" x14ac:dyDescent="0.25">
      <c r="A275" s="123" t="s">
        <v>426</v>
      </c>
      <c r="B275" s="12" t="s">
        <v>421</v>
      </c>
      <c r="C275" s="89" t="s">
        <v>66</v>
      </c>
      <c r="D275" s="100">
        <v>702</v>
      </c>
      <c r="E275" s="92">
        <v>702</v>
      </c>
      <c r="F275" s="93">
        <v>702</v>
      </c>
      <c r="G275" s="94">
        <v>0</v>
      </c>
      <c r="H275" s="94">
        <v>0</v>
      </c>
      <c r="I275" s="94">
        <v>0</v>
      </c>
    </row>
    <row r="276" spans="1:9" ht="29.25" customHeight="1" x14ac:dyDescent="0.25">
      <c r="A276" s="123" t="s">
        <v>522</v>
      </c>
      <c r="B276" s="12" t="s">
        <v>421</v>
      </c>
      <c r="C276" s="89" t="s">
        <v>43</v>
      </c>
      <c r="D276" s="100">
        <v>59382.5</v>
      </c>
      <c r="E276" s="92">
        <v>37360.400000000001</v>
      </c>
      <c r="F276" s="93">
        <v>59382.5</v>
      </c>
      <c r="G276" s="94">
        <v>0</v>
      </c>
      <c r="H276" s="94">
        <v>0</v>
      </c>
      <c r="I276" s="94">
        <v>0</v>
      </c>
    </row>
    <row r="277" spans="1:9" ht="30" customHeight="1" x14ac:dyDescent="0.25">
      <c r="A277" s="123" t="s">
        <v>429</v>
      </c>
      <c r="B277" s="12" t="s">
        <v>421</v>
      </c>
      <c r="C277" s="40" t="s">
        <v>44</v>
      </c>
      <c r="D277" s="100">
        <v>80</v>
      </c>
      <c r="E277" s="92">
        <v>80</v>
      </c>
      <c r="F277" s="93">
        <v>80</v>
      </c>
      <c r="G277" s="94">
        <v>0</v>
      </c>
      <c r="H277" s="94">
        <v>0</v>
      </c>
      <c r="I277" s="94">
        <v>0</v>
      </c>
    </row>
    <row r="278" spans="1:9" s="76" customFormat="1" ht="18.75" customHeight="1" x14ac:dyDescent="0.2">
      <c r="A278" s="124" t="s">
        <v>373</v>
      </c>
      <c r="B278" s="71" t="s">
        <v>293</v>
      </c>
      <c r="C278" s="78"/>
      <c r="D278" s="111">
        <f>D279</f>
        <v>738.9</v>
      </c>
      <c r="E278" s="96">
        <f t="shared" ref="E278:I278" si="107">E279</f>
        <v>739.9</v>
      </c>
      <c r="F278" s="96">
        <f t="shared" si="107"/>
        <v>738.9</v>
      </c>
      <c r="G278" s="96">
        <f t="shared" si="107"/>
        <v>0</v>
      </c>
      <c r="H278" s="96">
        <f t="shared" si="107"/>
        <v>0</v>
      </c>
      <c r="I278" s="96">
        <f t="shared" si="107"/>
        <v>0</v>
      </c>
    </row>
    <row r="279" spans="1:9" s="76" customFormat="1" ht="17.25" customHeight="1" x14ac:dyDescent="0.2">
      <c r="A279" s="124" t="s">
        <v>381</v>
      </c>
      <c r="B279" s="72" t="s">
        <v>294</v>
      </c>
      <c r="C279" s="78"/>
      <c r="D279" s="111">
        <f>D280+D281</f>
        <v>738.9</v>
      </c>
      <c r="E279" s="111">
        <f t="shared" ref="E279:I279" si="108">E280+E281</f>
        <v>739.9</v>
      </c>
      <c r="F279" s="111">
        <f t="shared" si="108"/>
        <v>738.9</v>
      </c>
      <c r="G279" s="111">
        <f t="shared" si="108"/>
        <v>0</v>
      </c>
      <c r="H279" s="111">
        <f t="shared" si="108"/>
        <v>0</v>
      </c>
      <c r="I279" s="111">
        <f t="shared" si="108"/>
        <v>0</v>
      </c>
    </row>
    <row r="280" spans="1:9" ht="31.5" customHeight="1" x14ac:dyDescent="0.25">
      <c r="A280" s="123" t="s">
        <v>523</v>
      </c>
      <c r="B280" s="12" t="s">
        <v>544</v>
      </c>
      <c r="C280" s="40" t="s">
        <v>42</v>
      </c>
      <c r="D280" s="100">
        <v>360</v>
      </c>
      <c r="E280" s="92">
        <v>361</v>
      </c>
      <c r="F280" s="93">
        <v>360</v>
      </c>
      <c r="G280" s="94">
        <v>0</v>
      </c>
      <c r="H280" s="94">
        <v>0</v>
      </c>
      <c r="I280" s="94">
        <v>0</v>
      </c>
    </row>
    <row r="281" spans="1:9" s="13" customFormat="1" ht="31.5" customHeight="1" x14ac:dyDescent="0.25">
      <c r="A281" s="123" t="s">
        <v>524</v>
      </c>
      <c r="B281" s="12" t="s">
        <v>545</v>
      </c>
      <c r="C281" s="40" t="s">
        <v>66</v>
      </c>
      <c r="D281" s="112">
        <v>378.9</v>
      </c>
      <c r="E281" s="99">
        <v>378.9</v>
      </c>
      <c r="F281" s="110">
        <v>378.9</v>
      </c>
      <c r="G281" s="102">
        <v>0</v>
      </c>
      <c r="H281" s="102">
        <v>0</v>
      </c>
      <c r="I281" s="102">
        <v>0</v>
      </c>
    </row>
    <row r="282" spans="1:9" s="76" customFormat="1" hidden="1" x14ac:dyDescent="0.2">
      <c r="A282" s="124" t="s">
        <v>374</v>
      </c>
      <c r="B282" s="72" t="s">
        <v>200</v>
      </c>
      <c r="C282" s="78"/>
      <c r="D282" s="111">
        <f>D283</f>
        <v>0</v>
      </c>
      <c r="E282" s="96">
        <f t="shared" ref="E282:I282" si="109">E283</f>
        <v>0</v>
      </c>
      <c r="F282" s="96">
        <f t="shared" si="109"/>
        <v>0</v>
      </c>
      <c r="G282" s="96">
        <f t="shared" si="109"/>
        <v>0</v>
      </c>
      <c r="H282" s="96">
        <f t="shared" si="109"/>
        <v>0</v>
      </c>
      <c r="I282" s="96">
        <f t="shared" si="109"/>
        <v>0</v>
      </c>
    </row>
    <row r="283" spans="1:9" s="76" customFormat="1" hidden="1" x14ac:dyDescent="0.2">
      <c r="A283" s="124" t="s">
        <v>375</v>
      </c>
      <c r="B283" s="72" t="s">
        <v>201</v>
      </c>
      <c r="C283" s="78"/>
      <c r="D283" s="111">
        <f>D284+D285+D286</f>
        <v>0</v>
      </c>
      <c r="E283" s="96">
        <f t="shared" ref="E283:I283" si="110">E284+E285+E286</f>
        <v>0</v>
      </c>
      <c r="F283" s="96">
        <f t="shared" si="110"/>
        <v>0</v>
      </c>
      <c r="G283" s="96">
        <f t="shared" si="110"/>
        <v>0</v>
      </c>
      <c r="H283" s="96">
        <f t="shared" si="110"/>
        <v>0</v>
      </c>
      <c r="I283" s="96">
        <f t="shared" si="110"/>
        <v>0</v>
      </c>
    </row>
    <row r="284" spans="1:9" ht="30" hidden="1" x14ac:dyDescent="0.25">
      <c r="A284" s="127" t="s">
        <v>123</v>
      </c>
      <c r="B284" s="23" t="s">
        <v>124</v>
      </c>
      <c r="C284" s="38" t="s">
        <v>42</v>
      </c>
      <c r="D284" s="91"/>
      <c r="E284" s="94"/>
      <c r="F284" s="93"/>
      <c r="G284" s="94"/>
      <c r="H284" s="94"/>
      <c r="I284" s="94"/>
    </row>
    <row r="285" spans="1:9" ht="30" hidden="1" x14ac:dyDescent="0.25">
      <c r="A285" s="127" t="s">
        <v>125</v>
      </c>
      <c r="B285" s="23" t="s">
        <v>124</v>
      </c>
      <c r="C285" s="38" t="s">
        <v>66</v>
      </c>
      <c r="D285" s="91"/>
      <c r="E285" s="94"/>
      <c r="F285" s="93"/>
      <c r="G285" s="94"/>
      <c r="H285" s="94"/>
      <c r="I285" s="94"/>
    </row>
    <row r="286" spans="1:9" ht="30" hidden="1" x14ac:dyDescent="0.25">
      <c r="A286" s="127" t="s">
        <v>126</v>
      </c>
      <c r="B286" s="23" t="s">
        <v>124</v>
      </c>
      <c r="C286" s="40" t="s">
        <v>44</v>
      </c>
      <c r="D286" s="100"/>
      <c r="E286" s="92"/>
      <c r="F286" s="93"/>
      <c r="G286" s="94"/>
      <c r="H286" s="94"/>
      <c r="I286" s="94"/>
    </row>
    <row r="287" spans="1:9" ht="59.25" hidden="1" customHeight="1" x14ac:dyDescent="0.25">
      <c r="A287" s="124" t="s">
        <v>450</v>
      </c>
      <c r="B287" s="72" t="s">
        <v>451</v>
      </c>
      <c r="C287" s="78"/>
      <c r="D287" s="111">
        <f>D288</f>
        <v>0</v>
      </c>
      <c r="E287" s="96">
        <f>E288</f>
        <v>0</v>
      </c>
      <c r="F287" s="96">
        <f t="shared" ref="E287:I288" si="111">F288</f>
        <v>0</v>
      </c>
      <c r="G287" s="96">
        <f t="shared" si="111"/>
        <v>0</v>
      </c>
      <c r="H287" s="96">
        <f t="shared" si="111"/>
        <v>0</v>
      </c>
      <c r="I287" s="96">
        <f t="shared" si="111"/>
        <v>0</v>
      </c>
    </row>
    <row r="288" spans="1:9" ht="59.25" hidden="1" customHeight="1" x14ac:dyDescent="0.25">
      <c r="A288" s="124" t="s">
        <v>452</v>
      </c>
      <c r="B288" s="72" t="s">
        <v>453</v>
      </c>
      <c r="C288" s="40"/>
      <c r="D288" s="111">
        <f>D289</f>
        <v>0</v>
      </c>
      <c r="E288" s="96">
        <f t="shared" si="111"/>
        <v>0</v>
      </c>
      <c r="F288" s="96">
        <f t="shared" si="111"/>
        <v>0</v>
      </c>
      <c r="G288" s="96">
        <f t="shared" si="111"/>
        <v>0</v>
      </c>
      <c r="H288" s="96">
        <f t="shared" si="111"/>
        <v>0</v>
      </c>
      <c r="I288" s="96">
        <f t="shared" si="111"/>
        <v>0</v>
      </c>
    </row>
    <row r="289" spans="1:10" s="13" customFormat="1" ht="59.25" hidden="1" customHeight="1" x14ac:dyDescent="0.25">
      <c r="A289" s="123" t="s">
        <v>454</v>
      </c>
      <c r="B289" s="12" t="s">
        <v>453</v>
      </c>
      <c r="C289" s="40" t="s">
        <v>70</v>
      </c>
      <c r="D289" s="112"/>
      <c r="E289" s="99"/>
      <c r="F289" s="110"/>
      <c r="G289" s="102"/>
      <c r="H289" s="102"/>
      <c r="I289" s="102"/>
    </row>
    <row r="290" spans="1:10" s="76" customFormat="1" ht="42.75" customHeight="1" x14ac:dyDescent="0.2">
      <c r="A290" s="128" t="s">
        <v>376</v>
      </c>
      <c r="B290" s="73" t="s">
        <v>422</v>
      </c>
      <c r="C290" s="78"/>
      <c r="D290" s="111">
        <f>D291</f>
        <v>827.6</v>
      </c>
      <c r="E290" s="111">
        <f t="shared" ref="E290:I290" si="112">E291</f>
        <v>827.6</v>
      </c>
      <c r="F290" s="111">
        <f t="shared" si="112"/>
        <v>827.6</v>
      </c>
      <c r="G290" s="111">
        <f t="shared" si="112"/>
        <v>0</v>
      </c>
      <c r="H290" s="111">
        <f t="shared" si="112"/>
        <v>0</v>
      </c>
      <c r="I290" s="111">
        <f t="shared" si="112"/>
        <v>0</v>
      </c>
    </row>
    <row r="291" spans="1:10" s="76" customFormat="1" ht="45" customHeight="1" x14ac:dyDescent="0.2">
      <c r="A291" s="128" t="s">
        <v>553</v>
      </c>
      <c r="B291" s="73" t="s">
        <v>554</v>
      </c>
      <c r="C291" s="78"/>
      <c r="D291" s="111">
        <f>D292+D296</f>
        <v>827.6</v>
      </c>
      <c r="E291" s="111">
        <f t="shared" ref="E291:I291" si="113">E292+E296</f>
        <v>827.6</v>
      </c>
      <c r="F291" s="111">
        <f t="shared" si="113"/>
        <v>827.6</v>
      </c>
      <c r="G291" s="111">
        <f t="shared" si="113"/>
        <v>0</v>
      </c>
      <c r="H291" s="111">
        <f t="shared" si="113"/>
        <v>0</v>
      </c>
      <c r="I291" s="111">
        <f t="shared" si="113"/>
        <v>0</v>
      </c>
    </row>
    <row r="292" spans="1:10" s="76" customFormat="1" ht="31.5" hidden="1" x14ac:dyDescent="0.2">
      <c r="A292" s="128" t="s">
        <v>377</v>
      </c>
      <c r="B292" s="73" t="s">
        <v>295</v>
      </c>
      <c r="C292" s="78"/>
      <c r="D292" s="111">
        <f>D293+D294+D295</f>
        <v>0</v>
      </c>
      <c r="E292" s="96">
        <f t="shared" ref="E292:I292" si="114">E293+E294+E295</f>
        <v>0</v>
      </c>
      <c r="F292" s="96">
        <f t="shared" si="114"/>
        <v>0</v>
      </c>
      <c r="G292" s="96">
        <f t="shared" si="114"/>
        <v>0</v>
      </c>
      <c r="H292" s="96">
        <f t="shared" si="114"/>
        <v>0</v>
      </c>
      <c r="I292" s="96">
        <f t="shared" si="114"/>
        <v>0</v>
      </c>
    </row>
    <row r="293" spans="1:10" ht="30" hidden="1" x14ac:dyDescent="0.25">
      <c r="A293" s="127" t="s">
        <v>296</v>
      </c>
      <c r="B293" s="23" t="s">
        <v>297</v>
      </c>
      <c r="C293" s="40" t="s">
        <v>44</v>
      </c>
      <c r="D293" s="100"/>
      <c r="E293" s="92"/>
      <c r="F293" s="93"/>
      <c r="G293" s="94"/>
      <c r="H293" s="94"/>
      <c r="I293" s="94"/>
    </row>
    <row r="294" spans="1:10" ht="33" hidden="1" customHeight="1" x14ac:dyDescent="0.25">
      <c r="A294" s="127" t="s">
        <v>298</v>
      </c>
      <c r="B294" s="23" t="s">
        <v>297</v>
      </c>
      <c r="C294" s="40" t="s">
        <v>42</v>
      </c>
      <c r="D294" s="100"/>
      <c r="E294" s="92"/>
      <c r="F294" s="93"/>
      <c r="G294" s="94"/>
      <c r="H294" s="94"/>
      <c r="I294" s="94"/>
    </row>
    <row r="295" spans="1:10" ht="33" hidden="1" customHeight="1" x14ac:dyDescent="0.25">
      <c r="A295" s="127" t="s">
        <v>299</v>
      </c>
      <c r="B295" s="23" t="s">
        <v>297</v>
      </c>
      <c r="C295" s="40" t="s">
        <v>42</v>
      </c>
      <c r="D295" s="100"/>
      <c r="E295" s="92"/>
      <c r="F295" s="93"/>
      <c r="G295" s="94"/>
      <c r="H295" s="94"/>
      <c r="I295" s="94"/>
    </row>
    <row r="296" spans="1:10" ht="28.5" customHeight="1" x14ac:dyDescent="0.25">
      <c r="A296" s="127" t="s">
        <v>427</v>
      </c>
      <c r="B296" s="23" t="s">
        <v>423</v>
      </c>
      <c r="C296" s="40" t="s">
        <v>70</v>
      </c>
      <c r="D296" s="100">
        <v>827.6</v>
      </c>
      <c r="E296" s="92">
        <v>827.6</v>
      </c>
      <c r="F296" s="93">
        <v>827.6</v>
      </c>
      <c r="G296" s="94">
        <v>0</v>
      </c>
      <c r="H296" s="94">
        <v>0</v>
      </c>
      <c r="I296" s="94">
        <v>0</v>
      </c>
    </row>
    <row r="297" spans="1:10" s="76" customFormat="1" ht="28.5" x14ac:dyDescent="0.2">
      <c r="A297" s="128" t="s">
        <v>382</v>
      </c>
      <c r="B297" s="73" t="s">
        <v>202</v>
      </c>
      <c r="C297" s="78"/>
      <c r="D297" s="111">
        <f>D298</f>
        <v>-2444.3000000000002</v>
      </c>
      <c r="E297" s="96">
        <f t="shared" ref="E297:I298" si="115">E298</f>
        <v>-2444.3000000000002</v>
      </c>
      <c r="F297" s="96">
        <f t="shared" si="115"/>
        <v>-2444.3000000000002</v>
      </c>
      <c r="G297" s="96">
        <f t="shared" si="115"/>
        <v>0</v>
      </c>
      <c r="H297" s="96">
        <f t="shared" si="115"/>
        <v>0</v>
      </c>
      <c r="I297" s="96">
        <f t="shared" si="115"/>
        <v>0</v>
      </c>
    </row>
    <row r="298" spans="1:10" s="76" customFormat="1" ht="28.5" x14ac:dyDescent="0.2">
      <c r="A298" s="128" t="s">
        <v>378</v>
      </c>
      <c r="B298" s="73" t="s">
        <v>203</v>
      </c>
      <c r="C298" s="78"/>
      <c r="D298" s="111">
        <f>D299</f>
        <v>-2444.3000000000002</v>
      </c>
      <c r="E298" s="96">
        <f t="shared" si="115"/>
        <v>-2444.3000000000002</v>
      </c>
      <c r="F298" s="96">
        <f t="shared" si="115"/>
        <v>-2444.3000000000002</v>
      </c>
      <c r="G298" s="96">
        <f t="shared" si="115"/>
        <v>0</v>
      </c>
      <c r="H298" s="96">
        <f t="shared" si="115"/>
        <v>0</v>
      </c>
      <c r="I298" s="96">
        <f t="shared" si="115"/>
        <v>0</v>
      </c>
    </row>
    <row r="299" spans="1:10" s="76" customFormat="1" ht="28.5" hidden="1" x14ac:dyDescent="0.2">
      <c r="A299" s="124" t="s">
        <v>379</v>
      </c>
      <c r="B299" s="68" t="s">
        <v>21</v>
      </c>
      <c r="C299" s="77"/>
      <c r="D299" s="90">
        <f>D300+D301+D302</f>
        <v>-2444.3000000000002</v>
      </c>
      <c r="E299" s="101">
        <f t="shared" ref="E299:I299" si="116">E300+E301+E302</f>
        <v>-2444.3000000000002</v>
      </c>
      <c r="F299" s="101">
        <f t="shared" si="116"/>
        <v>-2444.3000000000002</v>
      </c>
      <c r="G299" s="101">
        <f t="shared" si="116"/>
        <v>0</v>
      </c>
      <c r="H299" s="101">
        <f t="shared" si="116"/>
        <v>0</v>
      </c>
      <c r="I299" s="101">
        <f t="shared" si="116"/>
        <v>0</v>
      </c>
      <c r="J299" s="87"/>
    </row>
    <row r="300" spans="1:10" ht="32.25" customHeight="1" x14ac:dyDescent="0.25">
      <c r="A300" s="123" t="s">
        <v>94</v>
      </c>
      <c r="B300" s="7" t="s">
        <v>21</v>
      </c>
      <c r="C300" s="29" t="s">
        <v>42</v>
      </c>
      <c r="D300" s="100">
        <v>-1837.5</v>
      </c>
      <c r="E300" s="92">
        <v>-1837.5</v>
      </c>
      <c r="F300" s="93">
        <v>-1837.5</v>
      </c>
      <c r="G300" s="94">
        <v>0</v>
      </c>
      <c r="H300" s="94">
        <v>0</v>
      </c>
      <c r="I300" s="94">
        <v>0</v>
      </c>
      <c r="J300" s="20"/>
    </row>
    <row r="301" spans="1:10" ht="30" x14ac:dyDescent="0.25">
      <c r="A301" s="123" t="s">
        <v>93</v>
      </c>
      <c r="B301" s="7" t="s">
        <v>21</v>
      </c>
      <c r="C301" s="29" t="s">
        <v>43</v>
      </c>
      <c r="D301" s="100">
        <v>-606.79999999999995</v>
      </c>
      <c r="E301" s="92">
        <v>-606.79999999999995</v>
      </c>
      <c r="F301" s="93">
        <v>-606.79999999999995</v>
      </c>
      <c r="G301" s="94">
        <v>0</v>
      </c>
      <c r="H301" s="94">
        <v>0</v>
      </c>
      <c r="I301" s="94">
        <v>0</v>
      </c>
      <c r="J301" s="20"/>
    </row>
    <row r="302" spans="1:10" ht="32.25" hidden="1" customHeight="1" x14ac:dyDescent="0.25">
      <c r="A302" s="21" t="s">
        <v>92</v>
      </c>
      <c r="B302" s="7" t="s">
        <v>21</v>
      </c>
      <c r="C302" s="40" t="s">
        <v>44</v>
      </c>
      <c r="D302" s="100">
        <v>0</v>
      </c>
      <c r="E302" s="92"/>
      <c r="F302" s="93"/>
      <c r="G302" s="94"/>
      <c r="H302" s="94"/>
      <c r="I302" s="94"/>
      <c r="J302" s="20"/>
    </row>
    <row r="303" spans="1:10" ht="25.5" hidden="1" customHeight="1" x14ac:dyDescent="0.25">
      <c r="A303" s="45"/>
      <c r="B303" s="46"/>
      <c r="C303" s="81" t="s">
        <v>219</v>
      </c>
      <c r="D303" s="111">
        <f t="shared" ref="D303:I303" si="117">D14</f>
        <v>2449674.9</v>
      </c>
      <c r="E303" s="96">
        <f>E14</f>
        <v>1782949.7999999998</v>
      </c>
      <c r="F303" s="96">
        <f t="shared" si="117"/>
        <v>2442481.7000000002</v>
      </c>
      <c r="G303" s="96">
        <f t="shared" si="117"/>
        <v>2103341.7000000002</v>
      </c>
      <c r="H303" s="96">
        <f t="shared" si="117"/>
        <v>2100626</v>
      </c>
      <c r="I303" s="96">
        <f t="shared" si="117"/>
        <v>2153946.6</v>
      </c>
    </row>
    <row r="304" spans="1:10" ht="15.75" customHeight="1" x14ac:dyDescent="0.25">
      <c r="A304" s="45"/>
      <c r="B304" s="46"/>
      <c r="C304" s="41"/>
      <c r="D304" s="59"/>
    </row>
    <row r="305" spans="1:4" ht="28.5" customHeight="1" x14ac:dyDescent="0.25">
      <c r="A305" s="47"/>
      <c r="B305" s="46"/>
      <c r="C305" s="41"/>
      <c r="D305" s="59"/>
    </row>
    <row r="306" spans="1:4" x14ac:dyDescent="0.25">
      <c r="A306" s="47"/>
      <c r="B306" s="46"/>
      <c r="C306" s="41"/>
      <c r="D306" s="59"/>
    </row>
    <row r="307" spans="1:4" ht="2.25" customHeight="1" x14ac:dyDescent="0.25">
      <c r="A307" s="47"/>
      <c r="B307" s="46"/>
      <c r="C307" s="41"/>
      <c r="D307" s="59"/>
    </row>
    <row r="308" spans="1:4" hidden="1" x14ac:dyDescent="0.25">
      <c r="A308" s="47"/>
      <c r="B308" s="48"/>
      <c r="C308" s="41"/>
      <c r="D308" s="59"/>
    </row>
    <row r="309" spans="1:4" ht="44.25" customHeight="1" x14ac:dyDescent="0.25">
      <c r="A309" s="5"/>
      <c r="B309" s="6"/>
    </row>
    <row r="310" spans="1:4" x14ac:dyDescent="0.25">
      <c r="A310" s="5"/>
      <c r="B310" s="6"/>
    </row>
    <row r="311" spans="1:4" x14ac:dyDescent="0.25">
      <c r="A311" s="5"/>
      <c r="B311" s="6"/>
    </row>
    <row r="312" spans="1:4" x14ac:dyDescent="0.25">
      <c r="A312" s="5"/>
      <c r="B312" s="6"/>
    </row>
    <row r="313" spans="1:4" x14ac:dyDescent="0.25">
      <c r="A313" s="5"/>
      <c r="B313" s="6"/>
    </row>
    <row r="314" spans="1:4" x14ac:dyDescent="0.25">
      <c r="A314" s="5"/>
      <c r="B314" s="6"/>
    </row>
    <row r="315" spans="1:4" x14ac:dyDescent="0.25">
      <c r="A315" s="5"/>
      <c r="B315" s="6"/>
    </row>
    <row r="316" spans="1:4" x14ac:dyDescent="0.25">
      <c r="A316" s="5"/>
      <c r="B316" s="6"/>
    </row>
    <row r="317" spans="1:4" x14ac:dyDescent="0.25">
      <c r="A317" s="5"/>
      <c r="B317" s="6"/>
    </row>
    <row r="318" spans="1:4" x14ac:dyDescent="0.25">
      <c r="A318" s="5"/>
      <c r="B318" s="6"/>
    </row>
    <row r="319" spans="1:4" x14ac:dyDescent="0.25">
      <c r="A319" s="5"/>
      <c r="B319" s="6"/>
    </row>
    <row r="320" spans="1:4" x14ac:dyDescent="0.25">
      <c r="A320" s="5"/>
      <c r="B320" s="6"/>
    </row>
    <row r="321" spans="1:2" x14ac:dyDescent="0.25">
      <c r="A321" s="5"/>
      <c r="B321" s="6"/>
    </row>
    <row r="322" spans="1:2" x14ac:dyDescent="0.25">
      <c r="A322" s="5"/>
      <c r="B322" s="6"/>
    </row>
    <row r="323" spans="1:2" x14ac:dyDescent="0.25">
      <c r="A323" s="5"/>
      <c r="B323" s="6"/>
    </row>
    <row r="324" spans="1:2" x14ac:dyDescent="0.25">
      <c r="A324" s="5"/>
      <c r="B324" s="6"/>
    </row>
    <row r="325" spans="1:2" x14ac:dyDescent="0.25">
      <c r="A325" s="5"/>
      <c r="B325" s="6"/>
    </row>
    <row r="326" spans="1:2" x14ac:dyDescent="0.25">
      <c r="A326" s="5"/>
      <c r="B326" s="6"/>
    </row>
    <row r="327" spans="1:2" x14ac:dyDescent="0.25">
      <c r="A327" s="5"/>
      <c r="B327" s="6"/>
    </row>
    <row r="328" spans="1:2" x14ac:dyDescent="0.25">
      <c r="A328" s="5"/>
      <c r="B328" s="6"/>
    </row>
    <row r="329" spans="1:2" x14ac:dyDescent="0.25">
      <c r="A329" s="5"/>
      <c r="B329" s="6"/>
    </row>
    <row r="330" spans="1:2" x14ac:dyDescent="0.25">
      <c r="A330" s="5"/>
      <c r="B330" s="6"/>
    </row>
    <row r="331" spans="1:2" x14ac:dyDescent="0.25">
      <c r="A331" s="5"/>
      <c r="B331" s="6"/>
    </row>
    <row r="332" spans="1:2" x14ac:dyDescent="0.25">
      <c r="A332" s="5"/>
      <c r="B332" s="6"/>
    </row>
    <row r="333" spans="1:2" x14ac:dyDescent="0.25">
      <c r="A333" s="5"/>
      <c r="B333" s="6"/>
    </row>
    <row r="334" spans="1:2" x14ac:dyDescent="0.25">
      <c r="A334" s="5"/>
      <c r="B334" s="6"/>
    </row>
    <row r="335" spans="1:2" x14ac:dyDescent="0.25">
      <c r="A335" s="5"/>
      <c r="B335" s="6"/>
    </row>
    <row r="336" spans="1:2" x14ac:dyDescent="0.25">
      <c r="A336" s="5"/>
      <c r="B336" s="6"/>
    </row>
    <row r="337" spans="1:2" x14ac:dyDescent="0.25">
      <c r="A337" s="5"/>
      <c r="B337" s="6"/>
    </row>
    <row r="338" spans="1:2" x14ac:dyDescent="0.25">
      <c r="A338" s="5"/>
      <c r="B338" s="6"/>
    </row>
    <row r="339" spans="1:2" x14ac:dyDescent="0.25">
      <c r="A339" s="5"/>
      <c r="B339" s="6"/>
    </row>
    <row r="340" spans="1:2" x14ac:dyDescent="0.25">
      <c r="A340" s="5"/>
      <c r="B340" s="6"/>
    </row>
    <row r="341" spans="1:2" x14ac:dyDescent="0.25">
      <c r="A341" s="5"/>
      <c r="B341" s="6"/>
    </row>
    <row r="342" spans="1:2" x14ac:dyDescent="0.25">
      <c r="A342" s="5"/>
      <c r="B342" s="6"/>
    </row>
    <row r="343" spans="1:2" x14ac:dyDescent="0.25">
      <c r="A343" s="5"/>
      <c r="B343" s="6"/>
    </row>
    <row r="344" spans="1:2" x14ac:dyDescent="0.25">
      <c r="A344" s="5"/>
      <c r="B344" s="6"/>
    </row>
    <row r="345" spans="1:2" x14ac:dyDescent="0.25">
      <c r="A345" s="5"/>
      <c r="B345" s="6"/>
    </row>
    <row r="346" spans="1:2" x14ac:dyDescent="0.25">
      <c r="A346" s="5"/>
      <c r="B346" s="6"/>
    </row>
    <row r="347" spans="1:2" x14ac:dyDescent="0.25">
      <c r="A347" s="5"/>
      <c r="B347" s="6"/>
    </row>
    <row r="348" spans="1:2" x14ac:dyDescent="0.25">
      <c r="A348" s="5"/>
      <c r="B348" s="6"/>
    </row>
    <row r="349" spans="1:2" x14ac:dyDescent="0.25">
      <c r="A349" s="5"/>
      <c r="B349" s="6"/>
    </row>
    <row r="350" spans="1:2" x14ac:dyDescent="0.25">
      <c r="A350" s="5"/>
      <c r="B350" s="6"/>
    </row>
    <row r="351" spans="1:2" x14ac:dyDescent="0.25">
      <c r="A351" s="5"/>
      <c r="B351" s="6"/>
    </row>
    <row r="352" spans="1:2" x14ac:dyDescent="0.25">
      <c r="A352" s="5"/>
      <c r="B352" s="6"/>
    </row>
    <row r="353" spans="1:2" x14ac:dyDescent="0.25">
      <c r="A353" s="5"/>
      <c r="B353" s="6"/>
    </row>
    <row r="354" spans="1:2" x14ac:dyDescent="0.25">
      <c r="A354" s="5"/>
      <c r="B354" s="6"/>
    </row>
    <row r="355" spans="1:2" x14ac:dyDescent="0.25">
      <c r="A355" s="5"/>
      <c r="B355" s="6"/>
    </row>
    <row r="356" spans="1:2" x14ac:dyDescent="0.25">
      <c r="A356" s="5"/>
      <c r="B356" s="6"/>
    </row>
    <row r="357" spans="1:2" x14ac:dyDescent="0.25">
      <c r="A357" s="5"/>
      <c r="B357" s="6"/>
    </row>
    <row r="358" spans="1:2" x14ac:dyDescent="0.25">
      <c r="A358" s="5"/>
      <c r="B358" s="6"/>
    </row>
    <row r="359" spans="1:2" x14ac:dyDescent="0.25">
      <c r="A359" s="5"/>
      <c r="B359" s="6"/>
    </row>
    <row r="360" spans="1:2" x14ac:dyDescent="0.25">
      <c r="A360" s="5"/>
      <c r="B360" s="6"/>
    </row>
    <row r="361" spans="1:2" x14ac:dyDescent="0.25">
      <c r="A361" s="5"/>
      <c r="B361" s="6"/>
    </row>
    <row r="362" spans="1:2" x14ac:dyDescent="0.25">
      <c r="A362" s="5"/>
      <c r="B362" s="6"/>
    </row>
    <row r="363" spans="1:2" x14ac:dyDescent="0.25">
      <c r="A363" s="5"/>
      <c r="B363" s="6"/>
    </row>
    <row r="364" spans="1:2" x14ac:dyDescent="0.25">
      <c r="A364" s="5"/>
      <c r="B364" s="6"/>
    </row>
    <row r="365" spans="1:2" x14ac:dyDescent="0.25">
      <c r="A365" s="5"/>
      <c r="B365" s="6"/>
    </row>
    <row r="366" spans="1:2" x14ac:dyDescent="0.25">
      <c r="A366" s="5"/>
      <c r="B366" s="6"/>
    </row>
    <row r="367" spans="1:2" x14ac:dyDescent="0.25">
      <c r="A367" s="5"/>
      <c r="B367" s="6"/>
    </row>
    <row r="368" spans="1:2" x14ac:dyDescent="0.25">
      <c r="A368" s="5"/>
      <c r="B368" s="6"/>
    </row>
    <row r="369" spans="1:2" x14ac:dyDescent="0.25">
      <c r="A369" s="5"/>
      <c r="B369" s="6"/>
    </row>
    <row r="370" spans="1:2" x14ac:dyDescent="0.25">
      <c r="A370" s="5"/>
      <c r="B370" s="6"/>
    </row>
    <row r="371" spans="1:2" x14ac:dyDescent="0.25">
      <c r="A371" s="5"/>
      <c r="B371" s="6"/>
    </row>
    <row r="372" spans="1:2" x14ac:dyDescent="0.25">
      <c r="A372" s="5"/>
      <c r="B372" s="6"/>
    </row>
    <row r="373" spans="1:2" x14ac:dyDescent="0.25">
      <c r="A373" s="5"/>
      <c r="B373" s="6"/>
    </row>
    <row r="374" spans="1:2" x14ac:dyDescent="0.25">
      <c r="A374" s="5"/>
      <c r="B374" s="6"/>
    </row>
    <row r="375" spans="1:2" x14ac:dyDescent="0.25">
      <c r="A375" s="5"/>
      <c r="B375" s="6"/>
    </row>
    <row r="376" spans="1:2" x14ac:dyDescent="0.25">
      <c r="A376" s="5"/>
      <c r="B376" s="6"/>
    </row>
    <row r="377" spans="1:2" x14ac:dyDescent="0.25">
      <c r="A377" s="5"/>
      <c r="B377" s="6"/>
    </row>
    <row r="378" spans="1:2" x14ac:dyDescent="0.25">
      <c r="A378" s="5"/>
      <c r="B378" s="6"/>
    </row>
    <row r="379" spans="1:2" x14ac:dyDescent="0.25">
      <c r="A379" s="5"/>
      <c r="B379" s="6"/>
    </row>
    <row r="380" spans="1:2" x14ac:dyDescent="0.25">
      <c r="A380" s="5"/>
      <c r="B380" s="6"/>
    </row>
    <row r="381" spans="1:2" x14ac:dyDescent="0.25">
      <c r="A381" s="5"/>
      <c r="B381" s="6"/>
    </row>
    <row r="382" spans="1:2" x14ac:dyDescent="0.25">
      <c r="A382" s="5"/>
      <c r="B382" s="6"/>
    </row>
    <row r="383" spans="1:2" x14ac:dyDescent="0.25">
      <c r="A383" s="5"/>
      <c r="B383" s="6"/>
    </row>
    <row r="384" spans="1:2" x14ac:dyDescent="0.25">
      <c r="A384" s="5"/>
      <c r="B384" s="6"/>
    </row>
    <row r="385" spans="1:2" x14ac:dyDescent="0.25">
      <c r="A385" s="5"/>
      <c r="B385" s="6"/>
    </row>
    <row r="386" spans="1:2" x14ac:dyDescent="0.25">
      <c r="A386" s="5"/>
      <c r="B386" s="6"/>
    </row>
    <row r="387" spans="1:2" x14ac:dyDescent="0.25">
      <c r="A387" s="5"/>
      <c r="B387" s="6"/>
    </row>
    <row r="388" spans="1:2" x14ac:dyDescent="0.25">
      <c r="A388" s="5"/>
      <c r="B388" s="6"/>
    </row>
    <row r="389" spans="1:2" x14ac:dyDescent="0.25">
      <c r="A389" s="5"/>
      <c r="B389" s="6"/>
    </row>
    <row r="390" spans="1:2" x14ac:dyDescent="0.25">
      <c r="A390" s="5"/>
      <c r="B390" s="6"/>
    </row>
    <row r="391" spans="1:2" x14ac:dyDescent="0.25">
      <c r="A391" s="5"/>
      <c r="B391" s="6"/>
    </row>
    <row r="392" spans="1:2" x14ac:dyDescent="0.25">
      <c r="A392" s="5"/>
      <c r="B392" s="6"/>
    </row>
    <row r="393" spans="1:2" x14ac:dyDescent="0.25">
      <c r="A393" s="5"/>
      <c r="B393" s="6"/>
    </row>
    <row r="394" spans="1:2" x14ac:dyDescent="0.25">
      <c r="A394" s="5"/>
      <c r="B394" s="6"/>
    </row>
    <row r="395" spans="1:2" x14ac:dyDescent="0.25">
      <c r="A395" s="5"/>
      <c r="B395" s="6"/>
    </row>
    <row r="396" spans="1:2" x14ac:dyDescent="0.25">
      <c r="A396" s="5"/>
      <c r="B396" s="6"/>
    </row>
    <row r="397" spans="1:2" x14ac:dyDescent="0.25">
      <c r="A397" s="5"/>
      <c r="B397" s="6"/>
    </row>
    <row r="398" spans="1:2" x14ac:dyDescent="0.25">
      <c r="A398" s="5"/>
      <c r="B398" s="6"/>
    </row>
    <row r="399" spans="1:2" x14ac:dyDescent="0.25">
      <c r="A399" s="5"/>
      <c r="B399" s="6"/>
    </row>
    <row r="400" spans="1:2" x14ac:dyDescent="0.25">
      <c r="A400" s="5"/>
      <c r="B400" s="6"/>
    </row>
    <row r="401" spans="1:2" x14ac:dyDescent="0.25">
      <c r="A401" s="5"/>
      <c r="B401" s="6"/>
    </row>
    <row r="402" spans="1:2" x14ac:dyDescent="0.25">
      <c r="A402" s="5"/>
      <c r="B402" s="6"/>
    </row>
    <row r="403" spans="1:2" x14ac:dyDescent="0.25">
      <c r="A403" s="5"/>
      <c r="B403" s="6"/>
    </row>
    <row r="404" spans="1:2" x14ac:dyDescent="0.25">
      <c r="A404" s="5"/>
      <c r="B404" s="6"/>
    </row>
    <row r="405" spans="1:2" x14ac:dyDescent="0.25">
      <c r="A405" s="5"/>
      <c r="B405" s="6"/>
    </row>
    <row r="406" spans="1:2" x14ac:dyDescent="0.25">
      <c r="A406" s="5"/>
      <c r="B406" s="6"/>
    </row>
    <row r="407" spans="1:2" x14ac:dyDescent="0.25">
      <c r="A407" s="5"/>
      <c r="B407" s="6"/>
    </row>
    <row r="408" spans="1:2" x14ac:dyDescent="0.25">
      <c r="A408" s="5"/>
      <c r="B408" s="6"/>
    </row>
    <row r="409" spans="1:2" x14ac:dyDescent="0.25">
      <c r="A409" s="5"/>
      <c r="B409" s="6"/>
    </row>
    <row r="410" spans="1:2" x14ac:dyDescent="0.25">
      <c r="A410" s="5"/>
      <c r="B410" s="6"/>
    </row>
    <row r="411" spans="1:2" x14ac:dyDescent="0.25">
      <c r="A411" s="5"/>
      <c r="B411" s="6"/>
    </row>
    <row r="412" spans="1:2" x14ac:dyDescent="0.25">
      <c r="A412" s="5"/>
      <c r="B412" s="6"/>
    </row>
    <row r="413" spans="1:2" x14ac:dyDescent="0.25">
      <c r="A413" s="5"/>
      <c r="B413" s="6"/>
    </row>
    <row r="414" spans="1:2" x14ac:dyDescent="0.25">
      <c r="A414" s="5"/>
      <c r="B414" s="6"/>
    </row>
    <row r="415" spans="1:2" x14ac:dyDescent="0.25">
      <c r="A415" s="5"/>
      <c r="B415" s="6"/>
    </row>
    <row r="416" spans="1:2" x14ac:dyDescent="0.25">
      <c r="A416" s="5"/>
      <c r="B416" s="6"/>
    </row>
    <row r="417" spans="1:2" x14ac:dyDescent="0.25">
      <c r="A417" s="5"/>
      <c r="B417" s="6"/>
    </row>
    <row r="418" spans="1:2" x14ac:dyDescent="0.25">
      <c r="A418" s="5"/>
      <c r="B418" s="6"/>
    </row>
    <row r="419" spans="1:2" x14ac:dyDescent="0.25">
      <c r="A419" s="5"/>
      <c r="B419" s="6"/>
    </row>
    <row r="420" spans="1:2" x14ac:dyDescent="0.25">
      <c r="A420" s="5"/>
      <c r="B420" s="6"/>
    </row>
    <row r="421" spans="1:2" x14ac:dyDescent="0.25">
      <c r="A421" s="5"/>
      <c r="B421" s="6"/>
    </row>
    <row r="422" spans="1:2" x14ac:dyDescent="0.25">
      <c r="A422" s="5"/>
      <c r="B422" s="6"/>
    </row>
    <row r="423" spans="1:2" x14ac:dyDescent="0.25">
      <c r="A423" s="5"/>
      <c r="B423" s="6"/>
    </row>
    <row r="424" spans="1:2" x14ac:dyDescent="0.25">
      <c r="A424" s="5"/>
      <c r="B424" s="6"/>
    </row>
    <row r="425" spans="1:2" x14ac:dyDescent="0.25">
      <c r="A425" s="5"/>
      <c r="B425" s="6"/>
    </row>
    <row r="426" spans="1:2" x14ac:dyDescent="0.25">
      <c r="A426" s="5"/>
      <c r="B426" s="6"/>
    </row>
    <row r="427" spans="1:2" x14ac:dyDescent="0.25">
      <c r="A427" s="5"/>
      <c r="B427" s="6"/>
    </row>
    <row r="428" spans="1:2" x14ac:dyDescent="0.25">
      <c r="A428" s="5"/>
      <c r="B428" s="6"/>
    </row>
    <row r="429" spans="1:2" x14ac:dyDescent="0.25">
      <c r="A429" s="5"/>
      <c r="B429" s="6"/>
    </row>
    <row r="430" spans="1:2" x14ac:dyDescent="0.25">
      <c r="A430" s="5"/>
      <c r="B430" s="6"/>
    </row>
    <row r="431" spans="1:2" x14ac:dyDescent="0.25">
      <c r="A431" s="5"/>
      <c r="B431" s="6"/>
    </row>
    <row r="432" spans="1:2" x14ac:dyDescent="0.25">
      <c r="A432" s="5"/>
      <c r="B432" s="6"/>
    </row>
    <row r="433" spans="1:2" x14ac:dyDescent="0.25">
      <c r="A433" s="5"/>
      <c r="B433" s="6"/>
    </row>
    <row r="434" spans="1:2" x14ac:dyDescent="0.25">
      <c r="A434" s="5"/>
      <c r="B434" s="6"/>
    </row>
    <row r="435" spans="1:2" x14ac:dyDescent="0.25">
      <c r="A435" s="5"/>
      <c r="B435" s="6"/>
    </row>
    <row r="436" spans="1:2" x14ac:dyDescent="0.25">
      <c r="A436" s="5"/>
      <c r="B436" s="6"/>
    </row>
    <row r="437" spans="1:2" x14ac:dyDescent="0.25">
      <c r="A437" s="5"/>
      <c r="B437" s="6"/>
    </row>
    <row r="438" spans="1:2" x14ac:dyDescent="0.25">
      <c r="A438" s="5"/>
      <c r="B438" s="6"/>
    </row>
    <row r="439" spans="1:2" x14ac:dyDescent="0.25">
      <c r="A439" s="5"/>
      <c r="B439" s="6"/>
    </row>
    <row r="440" spans="1:2" x14ac:dyDescent="0.25">
      <c r="A440" s="5"/>
      <c r="B440" s="6"/>
    </row>
    <row r="441" spans="1:2" x14ac:dyDescent="0.25">
      <c r="A441" s="5"/>
      <c r="B441" s="6"/>
    </row>
    <row r="442" spans="1:2" x14ac:dyDescent="0.25">
      <c r="A442" s="5"/>
      <c r="B442" s="6"/>
    </row>
    <row r="443" spans="1:2" x14ac:dyDescent="0.25">
      <c r="A443" s="5"/>
      <c r="B443" s="6"/>
    </row>
    <row r="444" spans="1:2" x14ac:dyDescent="0.25">
      <c r="A444" s="5"/>
      <c r="B444" s="6"/>
    </row>
    <row r="445" spans="1:2" x14ac:dyDescent="0.25">
      <c r="A445" s="5"/>
      <c r="B445" s="6"/>
    </row>
    <row r="446" spans="1:2" x14ac:dyDescent="0.25">
      <c r="A446" s="5"/>
      <c r="B446" s="6"/>
    </row>
    <row r="447" spans="1:2" x14ac:dyDescent="0.25">
      <c r="A447" s="5"/>
      <c r="B447" s="6"/>
    </row>
    <row r="448" spans="1:2" x14ac:dyDescent="0.25">
      <c r="A448" s="5"/>
      <c r="B448" s="6"/>
    </row>
    <row r="449" spans="1:2" x14ac:dyDescent="0.25">
      <c r="A449" s="5"/>
      <c r="B449" s="6"/>
    </row>
    <row r="450" spans="1:2" x14ac:dyDescent="0.25">
      <c r="A450" s="5"/>
      <c r="B450" s="6"/>
    </row>
    <row r="451" spans="1:2" x14ac:dyDescent="0.25">
      <c r="A451" s="5"/>
      <c r="B451" s="6"/>
    </row>
    <row r="452" spans="1:2" x14ac:dyDescent="0.25">
      <c r="A452" s="5"/>
      <c r="B452" s="6"/>
    </row>
    <row r="453" spans="1:2" x14ac:dyDescent="0.25">
      <c r="A453" s="5"/>
      <c r="B453" s="6"/>
    </row>
    <row r="454" spans="1:2" x14ac:dyDescent="0.25">
      <c r="A454" s="5"/>
      <c r="B454" s="6"/>
    </row>
    <row r="455" spans="1:2" x14ac:dyDescent="0.25">
      <c r="A455" s="5"/>
      <c r="B455" s="6"/>
    </row>
    <row r="456" spans="1:2" x14ac:dyDescent="0.25">
      <c r="A456" s="5"/>
      <c r="B456" s="6"/>
    </row>
    <row r="457" spans="1:2" x14ac:dyDescent="0.25">
      <c r="A457" s="5"/>
      <c r="B457" s="6"/>
    </row>
    <row r="458" spans="1:2" x14ac:dyDescent="0.25">
      <c r="A458" s="5"/>
      <c r="B458" s="6"/>
    </row>
    <row r="459" spans="1:2" x14ac:dyDescent="0.25">
      <c r="A459" s="5"/>
      <c r="B459" s="6"/>
    </row>
    <row r="460" spans="1:2" x14ac:dyDescent="0.25">
      <c r="A460" s="5"/>
      <c r="B460" s="6"/>
    </row>
    <row r="461" spans="1:2" x14ac:dyDescent="0.25">
      <c r="A461" s="5"/>
      <c r="B461" s="6"/>
    </row>
    <row r="462" spans="1:2" x14ac:dyDescent="0.25">
      <c r="A462" s="5"/>
      <c r="B462" s="6"/>
    </row>
    <row r="463" spans="1:2" x14ac:dyDescent="0.25">
      <c r="A463" s="5"/>
      <c r="B463" s="6"/>
    </row>
    <row r="464" spans="1:2" x14ac:dyDescent="0.25">
      <c r="A464" s="5"/>
      <c r="B464" s="6"/>
    </row>
    <row r="465" spans="1:2" x14ac:dyDescent="0.25">
      <c r="A465" s="5"/>
      <c r="B465" s="6"/>
    </row>
    <row r="466" spans="1:2" x14ac:dyDescent="0.25">
      <c r="A466" s="5"/>
      <c r="B466" s="6"/>
    </row>
    <row r="467" spans="1:2" x14ac:dyDescent="0.25">
      <c r="A467" s="5"/>
      <c r="B467" s="6"/>
    </row>
    <row r="468" spans="1:2" x14ac:dyDescent="0.25">
      <c r="A468" s="5"/>
      <c r="B468" s="6"/>
    </row>
    <row r="469" spans="1:2" x14ac:dyDescent="0.25">
      <c r="A469" s="5"/>
      <c r="B469" s="6"/>
    </row>
    <row r="470" spans="1:2" x14ac:dyDescent="0.25">
      <c r="A470" s="5"/>
      <c r="B470" s="6"/>
    </row>
    <row r="471" spans="1:2" x14ac:dyDescent="0.25">
      <c r="A471" s="5"/>
      <c r="B471" s="6"/>
    </row>
    <row r="472" spans="1:2" x14ac:dyDescent="0.25">
      <c r="A472" s="5"/>
      <c r="B472" s="6"/>
    </row>
    <row r="473" spans="1:2" x14ac:dyDescent="0.25">
      <c r="A473" s="5"/>
      <c r="B473" s="6"/>
    </row>
    <row r="474" spans="1:2" x14ac:dyDescent="0.25">
      <c r="A474" s="5"/>
      <c r="B474" s="6"/>
    </row>
    <row r="475" spans="1:2" x14ac:dyDescent="0.25">
      <c r="A475" s="5"/>
      <c r="B475" s="6"/>
    </row>
    <row r="476" spans="1:2" x14ac:dyDescent="0.25">
      <c r="A476" s="5"/>
      <c r="B476" s="6"/>
    </row>
    <row r="477" spans="1:2" x14ac:dyDescent="0.25">
      <c r="A477" s="5"/>
      <c r="B477" s="6"/>
    </row>
    <row r="478" spans="1:2" x14ac:dyDescent="0.25">
      <c r="A478" s="5"/>
      <c r="B478" s="6"/>
    </row>
    <row r="479" spans="1:2" x14ac:dyDescent="0.25">
      <c r="A479" s="5"/>
      <c r="B479" s="6"/>
    </row>
    <row r="480" spans="1:2" x14ac:dyDescent="0.25">
      <c r="A480" s="5"/>
      <c r="B480" s="6"/>
    </row>
    <row r="481" spans="1:2" x14ac:dyDescent="0.25">
      <c r="A481" s="5"/>
      <c r="B481" s="6"/>
    </row>
    <row r="482" spans="1:2" x14ac:dyDescent="0.25">
      <c r="A482" s="5"/>
      <c r="B482" s="6"/>
    </row>
    <row r="483" spans="1:2" x14ac:dyDescent="0.25">
      <c r="A483" s="5"/>
      <c r="B483" s="6"/>
    </row>
    <row r="484" spans="1:2" x14ac:dyDescent="0.25">
      <c r="A484" s="5"/>
      <c r="B484" s="6"/>
    </row>
    <row r="485" spans="1:2" x14ac:dyDescent="0.25">
      <c r="A485" s="5"/>
      <c r="B485" s="6"/>
    </row>
    <row r="486" spans="1:2" x14ac:dyDescent="0.25">
      <c r="A486" s="5"/>
      <c r="B486" s="6"/>
    </row>
    <row r="487" spans="1:2" x14ac:dyDescent="0.25">
      <c r="A487" s="5"/>
      <c r="B487" s="6"/>
    </row>
    <row r="488" spans="1:2" x14ac:dyDescent="0.25">
      <c r="A488" s="5"/>
      <c r="B488" s="6"/>
    </row>
    <row r="489" spans="1:2" x14ac:dyDescent="0.25">
      <c r="A489" s="5"/>
      <c r="B489" s="6"/>
    </row>
    <row r="490" spans="1:2" x14ac:dyDescent="0.25">
      <c r="A490" s="5"/>
      <c r="B490" s="6"/>
    </row>
    <row r="491" spans="1:2" x14ac:dyDescent="0.25">
      <c r="A491" s="5"/>
      <c r="B491" s="6"/>
    </row>
    <row r="492" spans="1:2" x14ac:dyDescent="0.25">
      <c r="A492" s="5"/>
      <c r="B492" s="6"/>
    </row>
    <row r="493" spans="1:2" x14ac:dyDescent="0.25">
      <c r="A493" s="5"/>
      <c r="B493" s="6"/>
    </row>
    <row r="494" spans="1:2" x14ac:dyDescent="0.25">
      <c r="A494" s="5"/>
      <c r="B494" s="6"/>
    </row>
    <row r="495" spans="1:2" x14ac:dyDescent="0.25">
      <c r="A495" s="5"/>
      <c r="B495" s="6"/>
    </row>
    <row r="496" spans="1:2" x14ac:dyDescent="0.25">
      <c r="A496" s="5"/>
      <c r="B496" s="6"/>
    </row>
    <row r="497" spans="1:2" x14ac:dyDescent="0.25">
      <c r="A497" s="5"/>
      <c r="B497" s="6"/>
    </row>
    <row r="498" spans="1:2" x14ac:dyDescent="0.25">
      <c r="A498" s="5"/>
      <c r="B498" s="6"/>
    </row>
    <row r="499" spans="1:2" x14ac:dyDescent="0.25">
      <c r="A499" s="5"/>
      <c r="B499" s="6"/>
    </row>
    <row r="500" spans="1:2" x14ac:dyDescent="0.25">
      <c r="A500" s="5"/>
      <c r="B500" s="6"/>
    </row>
    <row r="501" spans="1:2" x14ac:dyDescent="0.25">
      <c r="A501" s="5"/>
      <c r="B501" s="6"/>
    </row>
    <row r="502" spans="1:2" x14ac:dyDescent="0.25">
      <c r="A502" s="5"/>
      <c r="B502" s="6"/>
    </row>
    <row r="503" spans="1:2" x14ac:dyDescent="0.25">
      <c r="A503" s="5"/>
      <c r="B503" s="6"/>
    </row>
    <row r="504" spans="1:2" x14ac:dyDescent="0.25">
      <c r="A504" s="5"/>
      <c r="B504" s="6"/>
    </row>
    <row r="505" spans="1:2" x14ac:dyDescent="0.25">
      <c r="A505" s="5"/>
      <c r="B505" s="6"/>
    </row>
    <row r="506" spans="1:2" x14ac:dyDescent="0.25">
      <c r="A506" s="5"/>
      <c r="B506" s="6"/>
    </row>
    <row r="507" spans="1:2" x14ac:dyDescent="0.25">
      <c r="A507" s="5"/>
      <c r="B507" s="6"/>
    </row>
    <row r="508" spans="1:2" x14ac:dyDescent="0.25">
      <c r="A508" s="5"/>
      <c r="B508" s="6"/>
    </row>
    <row r="509" spans="1:2" x14ac:dyDescent="0.25">
      <c r="A509" s="5"/>
      <c r="B509" s="6"/>
    </row>
    <row r="510" spans="1:2" x14ac:dyDescent="0.25">
      <c r="A510" s="5"/>
      <c r="B510" s="6"/>
    </row>
    <row r="511" spans="1:2" x14ac:dyDescent="0.25">
      <c r="A511" s="5"/>
      <c r="B511" s="6"/>
    </row>
    <row r="512" spans="1:2" x14ac:dyDescent="0.25">
      <c r="A512" s="5"/>
      <c r="B512" s="6"/>
    </row>
    <row r="513" spans="1:2" x14ac:dyDescent="0.25">
      <c r="A513" s="5"/>
      <c r="B513" s="6"/>
    </row>
    <row r="514" spans="1:2" x14ac:dyDescent="0.25">
      <c r="A514" s="5"/>
      <c r="B514" s="6"/>
    </row>
    <row r="515" spans="1:2" x14ac:dyDescent="0.25">
      <c r="A515" s="5"/>
      <c r="B515" s="6"/>
    </row>
    <row r="516" spans="1:2" x14ac:dyDescent="0.25">
      <c r="A516" s="5"/>
      <c r="B516" s="6"/>
    </row>
    <row r="517" spans="1:2" x14ac:dyDescent="0.25">
      <c r="A517" s="5"/>
      <c r="B517" s="6"/>
    </row>
    <row r="518" spans="1:2" x14ac:dyDescent="0.25">
      <c r="A518" s="5"/>
      <c r="B518" s="6"/>
    </row>
    <row r="519" spans="1:2" x14ac:dyDescent="0.25">
      <c r="A519" s="5"/>
      <c r="B519" s="6"/>
    </row>
    <row r="520" spans="1:2" x14ac:dyDescent="0.25">
      <c r="A520" s="5"/>
      <c r="B520" s="6"/>
    </row>
    <row r="521" spans="1:2" x14ac:dyDescent="0.25">
      <c r="A521" s="5"/>
      <c r="B521" s="6"/>
    </row>
    <row r="522" spans="1:2" x14ac:dyDescent="0.25">
      <c r="A522" s="5"/>
      <c r="B522" s="6"/>
    </row>
    <row r="523" spans="1:2" x14ac:dyDescent="0.25">
      <c r="A523" s="5"/>
      <c r="B523" s="6"/>
    </row>
    <row r="524" spans="1:2" x14ac:dyDescent="0.25">
      <c r="A524" s="5"/>
      <c r="B524" s="6"/>
    </row>
    <row r="525" spans="1:2" x14ac:dyDescent="0.25">
      <c r="A525" s="5"/>
      <c r="B525" s="6"/>
    </row>
    <row r="526" spans="1:2" x14ac:dyDescent="0.25">
      <c r="A526" s="5"/>
      <c r="B526" s="6"/>
    </row>
    <row r="527" spans="1:2" x14ac:dyDescent="0.25">
      <c r="A527" s="5"/>
      <c r="B527" s="6"/>
    </row>
    <row r="528" spans="1:2" x14ac:dyDescent="0.25">
      <c r="A528" s="5"/>
      <c r="B528" s="6"/>
    </row>
    <row r="529" spans="1:2" x14ac:dyDescent="0.25">
      <c r="A529" s="5"/>
      <c r="B529" s="6"/>
    </row>
    <row r="530" spans="1:2" x14ac:dyDescent="0.25">
      <c r="A530" s="5"/>
      <c r="B530" s="6"/>
    </row>
    <row r="531" spans="1:2" x14ac:dyDescent="0.25">
      <c r="A531" s="5"/>
      <c r="B531" s="6"/>
    </row>
    <row r="532" spans="1:2" x14ac:dyDescent="0.25">
      <c r="A532" s="5"/>
      <c r="B532" s="6"/>
    </row>
    <row r="533" spans="1:2" x14ac:dyDescent="0.25">
      <c r="A533" s="5"/>
      <c r="B533" s="6"/>
    </row>
    <row r="534" spans="1:2" x14ac:dyDescent="0.25">
      <c r="A534" s="5"/>
      <c r="B534" s="6"/>
    </row>
    <row r="535" spans="1:2" x14ac:dyDescent="0.25">
      <c r="A535" s="5"/>
      <c r="B535" s="6"/>
    </row>
    <row r="536" spans="1:2" x14ac:dyDescent="0.25">
      <c r="A536" s="5"/>
      <c r="B536" s="6"/>
    </row>
    <row r="537" spans="1:2" x14ac:dyDescent="0.25">
      <c r="A537" s="5"/>
      <c r="B537" s="6"/>
    </row>
    <row r="538" spans="1:2" x14ac:dyDescent="0.25">
      <c r="A538" s="5"/>
      <c r="B538" s="6"/>
    </row>
    <row r="539" spans="1:2" x14ac:dyDescent="0.25">
      <c r="A539" s="5"/>
      <c r="B539" s="6"/>
    </row>
    <row r="540" spans="1:2" x14ac:dyDescent="0.25">
      <c r="A540" s="5"/>
      <c r="B540" s="6"/>
    </row>
    <row r="541" spans="1:2" x14ac:dyDescent="0.25">
      <c r="A541" s="5"/>
      <c r="B541" s="6"/>
    </row>
    <row r="542" spans="1:2" x14ac:dyDescent="0.25">
      <c r="A542" s="5"/>
      <c r="B542" s="6"/>
    </row>
    <row r="543" spans="1:2" x14ac:dyDescent="0.25">
      <c r="A543" s="5"/>
      <c r="B543" s="6"/>
    </row>
    <row r="544" spans="1:2" x14ac:dyDescent="0.25">
      <c r="A544" s="5"/>
      <c r="B544" s="6"/>
    </row>
    <row r="545" spans="1:2" x14ac:dyDescent="0.25">
      <c r="A545" s="5"/>
      <c r="B545" s="6"/>
    </row>
    <row r="546" spans="1:2" x14ac:dyDescent="0.25">
      <c r="A546" s="5"/>
      <c r="B546" s="6"/>
    </row>
    <row r="547" spans="1:2" x14ac:dyDescent="0.25">
      <c r="A547" s="5"/>
      <c r="B547" s="6"/>
    </row>
    <row r="548" spans="1:2" x14ac:dyDescent="0.25">
      <c r="A548" s="5"/>
      <c r="B548" s="6"/>
    </row>
    <row r="549" spans="1:2" x14ac:dyDescent="0.25">
      <c r="A549" s="5"/>
      <c r="B549" s="6"/>
    </row>
    <row r="550" spans="1:2" x14ac:dyDescent="0.25">
      <c r="A550" s="5"/>
      <c r="B550" s="6"/>
    </row>
    <row r="551" spans="1:2" x14ac:dyDescent="0.25">
      <c r="A551" s="5"/>
      <c r="B551" s="6"/>
    </row>
    <row r="552" spans="1:2" x14ac:dyDescent="0.25">
      <c r="A552" s="5"/>
      <c r="B552" s="6"/>
    </row>
    <row r="553" spans="1:2" x14ac:dyDescent="0.25">
      <c r="A553" s="5"/>
      <c r="B553" s="6"/>
    </row>
    <row r="554" spans="1:2" x14ac:dyDescent="0.25">
      <c r="A554" s="5"/>
      <c r="B554" s="6"/>
    </row>
    <row r="555" spans="1:2" x14ac:dyDescent="0.25">
      <c r="A555" s="5"/>
      <c r="B555" s="6"/>
    </row>
    <row r="556" spans="1:2" x14ac:dyDescent="0.25">
      <c r="A556" s="5"/>
      <c r="B556" s="6"/>
    </row>
    <row r="557" spans="1:2" x14ac:dyDescent="0.25">
      <c r="A557" s="5"/>
      <c r="B557" s="6"/>
    </row>
    <row r="558" spans="1:2" x14ac:dyDescent="0.25">
      <c r="A558" s="5"/>
      <c r="B558" s="6"/>
    </row>
    <row r="559" spans="1:2" x14ac:dyDescent="0.25">
      <c r="A559" s="5"/>
      <c r="B559" s="6"/>
    </row>
    <row r="560" spans="1:2" x14ac:dyDescent="0.25">
      <c r="A560" s="5"/>
      <c r="B560" s="6"/>
    </row>
    <row r="561" spans="1:2" x14ac:dyDescent="0.25">
      <c r="A561" s="5"/>
      <c r="B561" s="6"/>
    </row>
    <row r="562" spans="1:2" x14ac:dyDescent="0.25">
      <c r="A562" s="5"/>
      <c r="B562" s="6"/>
    </row>
    <row r="563" spans="1:2" x14ac:dyDescent="0.25">
      <c r="A563" s="5"/>
      <c r="B563" s="6"/>
    </row>
    <row r="564" spans="1:2" x14ac:dyDescent="0.25">
      <c r="A564" s="5"/>
      <c r="B564" s="6"/>
    </row>
    <row r="565" spans="1:2" x14ac:dyDescent="0.25">
      <c r="A565" s="5"/>
      <c r="B565" s="6"/>
    </row>
    <row r="566" spans="1:2" x14ac:dyDescent="0.25">
      <c r="A566" s="5"/>
      <c r="B566" s="6"/>
    </row>
    <row r="567" spans="1:2" x14ac:dyDescent="0.25">
      <c r="A567" s="5"/>
      <c r="B567" s="6"/>
    </row>
    <row r="568" spans="1:2" x14ac:dyDescent="0.25">
      <c r="A568" s="5"/>
      <c r="B568" s="6"/>
    </row>
    <row r="569" spans="1:2" x14ac:dyDescent="0.25">
      <c r="A569" s="5"/>
      <c r="B569" s="6"/>
    </row>
    <row r="570" spans="1:2" x14ac:dyDescent="0.25">
      <c r="A570" s="5"/>
      <c r="B570" s="6"/>
    </row>
    <row r="571" spans="1:2" x14ac:dyDescent="0.25">
      <c r="A571" s="5"/>
      <c r="B571" s="6"/>
    </row>
    <row r="572" spans="1:2" x14ac:dyDescent="0.25">
      <c r="A572" s="5"/>
      <c r="B572" s="6"/>
    </row>
    <row r="573" spans="1:2" x14ac:dyDescent="0.25">
      <c r="A573" s="5"/>
      <c r="B573" s="6"/>
    </row>
    <row r="574" spans="1:2" x14ac:dyDescent="0.25">
      <c r="A574" s="5"/>
      <c r="B574" s="6"/>
    </row>
    <row r="575" spans="1:2" x14ac:dyDescent="0.25">
      <c r="A575" s="5"/>
      <c r="B575" s="6"/>
    </row>
    <row r="576" spans="1:2" x14ac:dyDescent="0.25">
      <c r="A576" s="5"/>
      <c r="B576" s="6"/>
    </row>
    <row r="577" spans="1:2" x14ac:dyDescent="0.25">
      <c r="A577" s="5"/>
      <c r="B577" s="6"/>
    </row>
    <row r="578" spans="1:2" x14ac:dyDescent="0.25">
      <c r="A578" s="5"/>
      <c r="B578" s="6"/>
    </row>
    <row r="579" spans="1:2" x14ac:dyDescent="0.25">
      <c r="A579" s="5"/>
      <c r="B579" s="6"/>
    </row>
    <row r="580" spans="1:2" x14ac:dyDescent="0.25">
      <c r="A580" s="5"/>
      <c r="B580" s="6"/>
    </row>
    <row r="581" spans="1:2" x14ac:dyDescent="0.25">
      <c r="A581" s="5"/>
      <c r="B581" s="6"/>
    </row>
    <row r="582" spans="1:2" x14ac:dyDescent="0.25">
      <c r="A582" s="5"/>
      <c r="B582" s="6"/>
    </row>
    <row r="583" spans="1:2" x14ac:dyDescent="0.25">
      <c r="A583" s="5"/>
      <c r="B583" s="6"/>
    </row>
    <row r="584" spans="1:2" x14ac:dyDescent="0.25">
      <c r="A584" s="5"/>
      <c r="B584" s="6"/>
    </row>
    <row r="585" spans="1:2" x14ac:dyDescent="0.25">
      <c r="A585" s="5"/>
      <c r="B585" s="6"/>
    </row>
    <row r="586" spans="1:2" x14ac:dyDescent="0.25">
      <c r="A586" s="5"/>
      <c r="B586" s="6"/>
    </row>
    <row r="587" spans="1:2" x14ac:dyDescent="0.25">
      <c r="A587" s="5"/>
      <c r="B587" s="6"/>
    </row>
    <row r="588" spans="1:2" x14ac:dyDescent="0.25">
      <c r="A588" s="5"/>
      <c r="B588" s="6"/>
    </row>
    <row r="589" spans="1:2" x14ac:dyDescent="0.25">
      <c r="A589" s="5"/>
      <c r="B589" s="6"/>
    </row>
    <row r="590" spans="1:2" x14ac:dyDescent="0.25">
      <c r="A590" s="5"/>
      <c r="B590" s="6"/>
    </row>
    <row r="591" spans="1:2" x14ac:dyDescent="0.25">
      <c r="A591" s="5"/>
      <c r="B591" s="6"/>
    </row>
    <row r="592" spans="1:2" x14ac:dyDescent="0.25">
      <c r="A592" s="5"/>
      <c r="B592" s="6"/>
    </row>
    <row r="593" spans="1:2" x14ac:dyDescent="0.25">
      <c r="A593" s="5"/>
      <c r="B593" s="6"/>
    </row>
    <row r="594" spans="1:2" x14ac:dyDescent="0.25">
      <c r="A594" s="5"/>
      <c r="B594" s="6"/>
    </row>
    <row r="595" spans="1:2" x14ac:dyDescent="0.25">
      <c r="A595" s="5"/>
      <c r="B595" s="6"/>
    </row>
    <row r="596" spans="1:2" x14ac:dyDescent="0.25">
      <c r="A596" s="5"/>
      <c r="B596" s="6"/>
    </row>
    <row r="597" spans="1:2" x14ac:dyDescent="0.25">
      <c r="A597" s="5"/>
      <c r="B597" s="6"/>
    </row>
    <row r="598" spans="1:2" x14ac:dyDescent="0.25">
      <c r="A598" s="5"/>
      <c r="B598" s="6"/>
    </row>
    <row r="599" spans="1:2" x14ac:dyDescent="0.25">
      <c r="A599" s="5"/>
      <c r="B599" s="6"/>
    </row>
    <row r="600" spans="1:2" x14ac:dyDescent="0.25">
      <c r="A600" s="5"/>
      <c r="B600" s="6"/>
    </row>
    <row r="601" spans="1:2" x14ac:dyDescent="0.25">
      <c r="A601" s="5"/>
      <c r="B601" s="6"/>
    </row>
    <row r="602" spans="1:2" x14ac:dyDescent="0.25">
      <c r="A602" s="5"/>
      <c r="B602" s="6"/>
    </row>
    <row r="603" spans="1:2" x14ac:dyDescent="0.25">
      <c r="A603" s="5"/>
      <c r="B603" s="6"/>
    </row>
    <row r="604" spans="1:2" x14ac:dyDescent="0.25">
      <c r="A604" s="5"/>
      <c r="B604" s="6"/>
    </row>
    <row r="605" spans="1:2" x14ac:dyDescent="0.25">
      <c r="A605" s="5"/>
      <c r="B605" s="6"/>
    </row>
    <row r="606" spans="1:2" x14ac:dyDescent="0.25">
      <c r="A606" s="5"/>
      <c r="B606" s="6"/>
    </row>
    <row r="607" spans="1:2" x14ac:dyDescent="0.25">
      <c r="A607" s="5"/>
      <c r="B607" s="6"/>
    </row>
    <row r="608" spans="1:2" x14ac:dyDescent="0.25">
      <c r="A608" s="5"/>
      <c r="B608" s="6"/>
    </row>
    <row r="609" spans="1:2" x14ac:dyDescent="0.25">
      <c r="A609" s="5"/>
      <c r="B609" s="6"/>
    </row>
    <row r="610" spans="1:2" x14ac:dyDescent="0.25">
      <c r="A610" s="5"/>
      <c r="B610" s="6"/>
    </row>
    <row r="611" spans="1:2" x14ac:dyDescent="0.25">
      <c r="A611" s="5"/>
      <c r="B611" s="6"/>
    </row>
    <row r="612" spans="1:2" x14ac:dyDescent="0.25">
      <c r="A612" s="5"/>
      <c r="B612" s="6"/>
    </row>
    <row r="613" spans="1:2" x14ac:dyDescent="0.25">
      <c r="A613" s="5"/>
      <c r="B613" s="6"/>
    </row>
    <row r="614" spans="1:2" x14ac:dyDescent="0.25">
      <c r="A614" s="5"/>
      <c r="B614" s="6"/>
    </row>
    <row r="615" spans="1:2" x14ac:dyDescent="0.25">
      <c r="A615" s="5"/>
      <c r="B615" s="6"/>
    </row>
    <row r="616" spans="1:2" x14ac:dyDescent="0.25">
      <c r="A616" s="5"/>
      <c r="B616" s="6"/>
    </row>
    <row r="617" spans="1:2" x14ac:dyDescent="0.25">
      <c r="A617" s="5"/>
      <c r="B617" s="6"/>
    </row>
    <row r="618" spans="1:2" x14ac:dyDescent="0.25">
      <c r="A618" s="5"/>
      <c r="B618" s="6"/>
    </row>
    <row r="619" spans="1:2" x14ac:dyDescent="0.25">
      <c r="A619" s="5"/>
      <c r="B619" s="6"/>
    </row>
    <row r="620" spans="1:2" x14ac:dyDescent="0.25">
      <c r="A620" s="5"/>
      <c r="B620" s="6"/>
    </row>
    <row r="621" spans="1:2" x14ac:dyDescent="0.25">
      <c r="A621" s="5"/>
      <c r="B621" s="6"/>
    </row>
    <row r="622" spans="1:2" x14ac:dyDescent="0.25">
      <c r="A622" s="5"/>
      <c r="B622" s="6"/>
    </row>
    <row r="623" spans="1:2" x14ac:dyDescent="0.25">
      <c r="A623" s="5"/>
      <c r="B623" s="6"/>
    </row>
    <row r="624" spans="1:2" x14ac:dyDescent="0.25">
      <c r="A624" s="5"/>
      <c r="B624" s="6"/>
    </row>
    <row r="625" spans="1:2" x14ac:dyDescent="0.25">
      <c r="A625" s="5"/>
      <c r="B625" s="6"/>
    </row>
    <row r="626" spans="1:2" x14ac:dyDescent="0.25">
      <c r="A626" s="5"/>
      <c r="B626" s="6"/>
    </row>
    <row r="627" spans="1:2" x14ac:dyDescent="0.25">
      <c r="A627" s="5"/>
      <c r="B627" s="6"/>
    </row>
    <row r="628" spans="1:2" x14ac:dyDescent="0.25">
      <c r="A628" s="5"/>
      <c r="B628" s="6"/>
    </row>
    <row r="629" spans="1:2" x14ac:dyDescent="0.25">
      <c r="A629" s="5"/>
      <c r="B629" s="6"/>
    </row>
    <row r="630" spans="1:2" x14ac:dyDescent="0.25">
      <c r="A630" s="5"/>
      <c r="B630" s="6"/>
    </row>
    <row r="631" spans="1:2" x14ac:dyDescent="0.25">
      <c r="A631" s="5"/>
      <c r="B631" s="6"/>
    </row>
    <row r="632" spans="1:2" x14ac:dyDescent="0.25">
      <c r="A632" s="5"/>
      <c r="B632" s="6"/>
    </row>
    <row r="633" spans="1:2" x14ac:dyDescent="0.25">
      <c r="A633" s="5"/>
      <c r="B633" s="6"/>
    </row>
    <row r="634" spans="1:2" x14ac:dyDescent="0.25">
      <c r="A634" s="5"/>
      <c r="B634" s="6"/>
    </row>
    <row r="635" spans="1:2" x14ac:dyDescent="0.25">
      <c r="A635" s="5"/>
      <c r="B635" s="6"/>
    </row>
    <row r="636" spans="1:2" x14ac:dyDescent="0.25">
      <c r="A636" s="5"/>
      <c r="B636" s="6"/>
    </row>
    <row r="637" spans="1:2" x14ac:dyDescent="0.25">
      <c r="A637" s="5"/>
      <c r="B637" s="6"/>
    </row>
    <row r="638" spans="1:2" x14ac:dyDescent="0.25">
      <c r="A638" s="5"/>
      <c r="B638" s="6"/>
    </row>
    <row r="639" spans="1:2" x14ac:dyDescent="0.25">
      <c r="A639" s="5"/>
      <c r="B639" s="6"/>
    </row>
    <row r="640" spans="1:2" x14ac:dyDescent="0.25">
      <c r="A640" s="5"/>
      <c r="B640" s="6"/>
    </row>
    <row r="641" spans="1:2" x14ac:dyDescent="0.25">
      <c r="A641" s="5"/>
      <c r="B641" s="6"/>
    </row>
    <row r="642" spans="1:2" x14ac:dyDescent="0.25">
      <c r="A642" s="5"/>
      <c r="B642" s="6"/>
    </row>
    <row r="643" spans="1:2" x14ac:dyDescent="0.25">
      <c r="A643" s="5"/>
      <c r="B643" s="6"/>
    </row>
    <row r="644" spans="1:2" x14ac:dyDescent="0.25">
      <c r="A644" s="5"/>
      <c r="B644" s="6"/>
    </row>
    <row r="645" spans="1:2" x14ac:dyDescent="0.25">
      <c r="A645" s="5"/>
      <c r="B645" s="6"/>
    </row>
    <row r="646" spans="1:2" x14ac:dyDescent="0.25">
      <c r="A646" s="5"/>
      <c r="B646" s="6"/>
    </row>
    <row r="647" spans="1:2" x14ac:dyDescent="0.25">
      <c r="A647" s="5"/>
      <c r="B647" s="6"/>
    </row>
    <row r="648" spans="1:2" x14ac:dyDescent="0.25">
      <c r="A648" s="5"/>
      <c r="B648" s="6"/>
    </row>
    <row r="649" spans="1:2" x14ac:dyDescent="0.25">
      <c r="A649" s="5"/>
      <c r="B649" s="6"/>
    </row>
    <row r="650" spans="1:2" x14ac:dyDescent="0.25">
      <c r="A650" s="5"/>
      <c r="B650" s="6"/>
    </row>
    <row r="651" spans="1:2" x14ac:dyDescent="0.25">
      <c r="A651" s="5"/>
      <c r="B651" s="6"/>
    </row>
    <row r="652" spans="1:2" x14ac:dyDescent="0.25">
      <c r="A652" s="5"/>
      <c r="B652" s="6"/>
    </row>
    <row r="653" spans="1:2" x14ac:dyDescent="0.25">
      <c r="A653" s="5"/>
      <c r="B653" s="6"/>
    </row>
    <row r="654" spans="1:2" x14ac:dyDescent="0.25">
      <c r="A654" s="5"/>
      <c r="B654" s="6"/>
    </row>
    <row r="655" spans="1:2" x14ac:dyDescent="0.25">
      <c r="A655" s="5"/>
      <c r="B655" s="6"/>
    </row>
    <row r="656" spans="1:2" x14ac:dyDescent="0.25">
      <c r="A656" s="5"/>
      <c r="B656" s="6"/>
    </row>
    <row r="657" spans="1:2" x14ac:dyDescent="0.25">
      <c r="A657" s="5"/>
      <c r="B657" s="6"/>
    </row>
    <row r="658" spans="1:2" x14ac:dyDescent="0.25">
      <c r="A658" s="5"/>
      <c r="B658" s="6"/>
    </row>
    <row r="659" spans="1:2" x14ac:dyDescent="0.25">
      <c r="A659" s="5"/>
      <c r="B659" s="6"/>
    </row>
    <row r="660" spans="1:2" x14ac:dyDescent="0.25">
      <c r="A660" s="5"/>
      <c r="B660" s="6"/>
    </row>
    <row r="661" spans="1:2" x14ac:dyDescent="0.25">
      <c r="A661" s="5"/>
      <c r="B661" s="6"/>
    </row>
    <row r="662" spans="1:2" x14ac:dyDescent="0.25">
      <c r="A662" s="5"/>
      <c r="B662" s="6"/>
    </row>
    <row r="663" spans="1:2" x14ac:dyDescent="0.25">
      <c r="A663" s="5"/>
      <c r="B663" s="6"/>
    </row>
    <row r="664" spans="1:2" x14ac:dyDescent="0.25">
      <c r="A664" s="5"/>
      <c r="B664" s="6"/>
    </row>
    <row r="665" spans="1:2" x14ac:dyDescent="0.25">
      <c r="A665" s="5"/>
      <c r="B665" s="6"/>
    </row>
    <row r="666" spans="1:2" x14ac:dyDescent="0.25">
      <c r="A666" s="5"/>
      <c r="B666" s="6"/>
    </row>
    <row r="667" spans="1:2" x14ac:dyDescent="0.25">
      <c r="A667" s="5"/>
      <c r="B667" s="6"/>
    </row>
    <row r="668" spans="1:2" x14ac:dyDescent="0.25">
      <c r="A668" s="5"/>
      <c r="B668" s="6"/>
    </row>
    <row r="669" spans="1:2" x14ac:dyDescent="0.25">
      <c r="A669" s="5"/>
      <c r="B669" s="6"/>
    </row>
    <row r="670" spans="1:2" x14ac:dyDescent="0.25">
      <c r="A670" s="5"/>
      <c r="B670" s="6"/>
    </row>
    <row r="671" spans="1:2" x14ac:dyDescent="0.25">
      <c r="A671" s="5"/>
      <c r="B671" s="6"/>
    </row>
    <row r="672" spans="1:2" x14ac:dyDescent="0.25">
      <c r="A672" s="5"/>
      <c r="B672" s="6"/>
    </row>
    <row r="673" spans="1:2" x14ac:dyDescent="0.25">
      <c r="A673" s="5"/>
      <c r="B673" s="6"/>
    </row>
    <row r="674" spans="1:2" x14ac:dyDescent="0.25">
      <c r="A674" s="5"/>
      <c r="B674" s="6"/>
    </row>
    <row r="675" spans="1:2" x14ac:dyDescent="0.25">
      <c r="A675" s="5"/>
      <c r="B675" s="6"/>
    </row>
    <row r="676" spans="1:2" x14ac:dyDescent="0.25">
      <c r="A676" s="5"/>
      <c r="B676" s="6"/>
    </row>
    <row r="677" spans="1:2" x14ac:dyDescent="0.25">
      <c r="A677" s="5"/>
      <c r="B677" s="6"/>
    </row>
    <row r="678" spans="1:2" x14ac:dyDescent="0.25">
      <c r="A678" s="5"/>
      <c r="B678" s="6"/>
    </row>
    <row r="679" spans="1:2" x14ac:dyDescent="0.25">
      <c r="A679" s="5"/>
      <c r="B679" s="6"/>
    </row>
    <row r="680" spans="1:2" x14ac:dyDescent="0.25">
      <c r="A680" s="5"/>
      <c r="B680" s="6"/>
    </row>
    <row r="681" spans="1:2" x14ac:dyDescent="0.25">
      <c r="A681" s="5"/>
      <c r="B681" s="6"/>
    </row>
    <row r="682" spans="1:2" x14ac:dyDescent="0.25">
      <c r="A682" s="5"/>
      <c r="B682" s="6"/>
    </row>
    <row r="683" spans="1:2" x14ac:dyDescent="0.25">
      <c r="A683" s="5"/>
      <c r="B683" s="6"/>
    </row>
    <row r="684" spans="1:2" x14ac:dyDescent="0.25">
      <c r="A684" s="5"/>
      <c r="B684" s="6"/>
    </row>
    <row r="685" spans="1:2" x14ac:dyDescent="0.25">
      <c r="A685" s="5"/>
      <c r="B685" s="6"/>
    </row>
    <row r="686" spans="1:2" x14ac:dyDescent="0.25">
      <c r="A686" s="5"/>
      <c r="B686" s="6"/>
    </row>
    <row r="687" spans="1:2" x14ac:dyDescent="0.25">
      <c r="A687" s="5"/>
      <c r="B687" s="6"/>
    </row>
    <row r="688" spans="1:2" x14ac:dyDescent="0.25">
      <c r="A688" s="5"/>
      <c r="B688" s="6"/>
    </row>
    <row r="689" spans="1:2" x14ac:dyDescent="0.25">
      <c r="A689" s="5"/>
      <c r="B689" s="6"/>
    </row>
    <row r="690" spans="1:2" x14ac:dyDescent="0.25">
      <c r="A690" s="5"/>
      <c r="B690" s="6"/>
    </row>
    <row r="691" spans="1:2" x14ac:dyDescent="0.25">
      <c r="A691" s="5"/>
      <c r="B691" s="6"/>
    </row>
    <row r="692" spans="1:2" x14ac:dyDescent="0.25">
      <c r="A692" s="5"/>
      <c r="B692" s="6"/>
    </row>
    <row r="693" spans="1:2" x14ac:dyDescent="0.25">
      <c r="A693" s="5"/>
      <c r="B693" s="6"/>
    </row>
    <row r="694" spans="1:2" x14ac:dyDescent="0.25">
      <c r="A694" s="5"/>
      <c r="B694" s="6"/>
    </row>
    <row r="695" spans="1:2" x14ac:dyDescent="0.25">
      <c r="A695" s="5"/>
      <c r="B695" s="6"/>
    </row>
    <row r="696" spans="1:2" x14ac:dyDescent="0.25">
      <c r="A696" s="5"/>
      <c r="B696" s="6"/>
    </row>
    <row r="697" spans="1:2" x14ac:dyDescent="0.25">
      <c r="A697" s="5"/>
      <c r="B697" s="6"/>
    </row>
    <row r="698" spans="1:2" x14ac:dyDescent="0.25">
      <c r="A698" s="5"/>
      <c r="B698" s="6"/>
    </row>
    <row r="699" spans="1:2" x14ac:dyDescent="0.25">
      <c r="A699" s="5"/>
      <c r="B699" s="6"/>
    </row>
    <row r="700" spans="1:2" x14ac:dyDescent="0.25">
      <c r="A700" s="5"/>
      <c r="B700" s="6"/>
    </row>
    <row r="701" spans="1:2" x14ac:dyDescent="0.25">
      <c r="A701" s="5"/>
      <c r="B701" s="6"/>
    </row>
    <row r="702" spans="1:2" x14ac:dyDescent="0.25">
      <c r="A702" s="5"/>
      <c r="B702" s="6"/>
    </row>
    <row r="703" spans="1:2" x14ac:dyDescent="0.25">
      <c r="A703" s="5"/>
      <c r="B703" s="6"/>
    </row>
    <row r="704" spans="1:2" x14ac:dyDescent="0.25">
      <c r="A704" s="5"/>
      <c r="B704" s="6"/>
    </row>
    <row r="705" spans="1:2" x14ac:dyDescent="0.25">
      <c r="A705" s="5"/>
      <c r="B705" s="6"/>
    </row>
    <row r="706" spans="1:2" x14ac:dyDescent="0.25">
      <c r="A706" s="5"/>
      <c r="B706" s="6"/>
    </row>
    <row r="707" spans="1:2" x14ac:dyDescent="0.25">
      <c r="A707" s="5"/>
      <c r="B707" s="6"/>
    </row>
    <row r="708" spans="1:2" x14ac:dyDescent="0.25">
      <c r="A708" s="5"/>
      <c r="B708" s="6"/>
    </row>
    <row r="709" spans="1:2" x14ac:dyDescent="0.25">
      <c r="A709" s="5"/>
      <c r="B709" s="6"/>
    </row>
    <row r="710" spans="1:2" x14ac:dyDescent="0.25">
      <c r="A710" s="5"/>
      <c r="B710" s="6"/>
    </row>
    <row r="711" spans="1:2" x14ac:dyDescent="0.25">
      <c r="A711" s="5"/>
      <c r="B711" s="6"/>
    </row>
    <row r="712" spans="1:2" x14ac:dyDescent="0.25">
      <c r="A712" s="5"/>
      <c r="B712" s="6"/>
    </row>
    <row r="713" spans="1:2" x14ac:dyDescent="0.25">
      <c r="A713" s="5"/>
      <c r="B713" s="6"/>
    </row>
    <row r="714" spans="1:2" x14ac:dyDescent="0.25">
      <c r="A714" s="5"/>
      <c r="B714" s="6"/>
    </row>
    <row r="715" spans="1:2" x14ac:dyDescent="0.25">
      <c r="A715" s="5"/>
      <c r="B715" s="6"/>
    </row>
    <row r="716" spans="1:2" x14ac:dyDescent="0.25">
      <c r="A716" s="5"/>
      <c r="B716" s="6"/>
    </row>
    <row r="717" spans="1:2" x14ac:dyDescent="0.25">
      <c r="A717" s="5"/>
      <c r="B717" s="6"/>
    </row>
    <row r="718" spans="1:2" x14ac:dyDescent="0.25">
      <c r="A718" s="5"/>
      <c r="B718" s="6"/>
    </row>
    <row r="719" spans="1:2" x14ac:dyDescent="0.25">
      <c r="A719" s="5"/>
      <c r="B719" s="6"/>
    </row>
    <row r="720" spans="1:2" x14ac:dyDescent="0.25">
      <c r="A720" s="5"/>
      <c r="B720" s="6"/>
    </row>
    <row r="721" spans="1:2" x14ac:dyDescent="0.25">
      <c r="A721" s="5"/>
      <c r="B721" s="6"/>
    </row>
    <row r="722" spans="1:2" x14ac:dyDescent="0.25">
      <c r="A722" s="5"/>
      <c r="B722" s="6"/>
    </row>
    <row r="723" spans="1:2" x14ac:dyDescent="0.25">
      <c r="A723" s="5"/>
      <c r="B723" s="6"/>
    </row>
    <row r="724" spans="1:2" x14ac:dyDescent="0.25">
      <c r="A724" s="5"/>
      <c r="B724" s="6"/>
    </row>
    <row r="725" spans="1:2" x14ac:dyDescent="0.25">
      <c r="A725" s="5"/>
      <c r="B725" s="6"/>
    </row>
    <row r="726" spans="1:2" x14ac:dyDescent="0.25">
      <c r="A726" s="5"/>
      <c r="B726" s="6"/>
    </row>
    <row r="727" spans="1:2" x14ac:dyDescent="0.25">
      <c r="A727" s="5"/>
      <c r="B727" s="6"/>
    </row>
    <row r="728" spans="1:2" x14ac:dyDescent="0.25">
      <c r="A728" s="5"/>
      <c r="B728" s="6"/>
    </row>
    <row r="729" spans="1:2" x14ac:dyDescent="0.25">
      <c r="A729" s="5"/>
      <c r="B729" s="6"/>
    </row>
    <row r="730" spans="1:2" x14ac:dyDescent="0.25">
      <c r="A730" s="5"/>
      <c r="B730" s="6"/>
    </row>
    <row r="731" spans="1:2" x14ac:dyDescent="0.25">
      <c r="A731" s="5"/>
      <c r="B731" s="6"/>
    </row>
    <row r="732" spans="1:2" x14ac:dyDescent="0.25">
      <c r="A732" s="5"/>
      <c r="B732" s="6"/>
    </row>
    <row r="733" spans="1:2" x14ac:dyDescent="0.25">
      <c r="A733" s="5"/>
      <c r="B733" s="6"/>
    </row>
    <row r="734" spans="1:2" x14ac:dyDescent="0.25">
      <c r="A734" s="5"/>
      <c r="B734" s="6"/>
    </row>
    <row r="735" spans="1:2" x14ac:dyDescent="0.25">
      <c r="A735" s="5"/>
      <c r="B735" s="6"/>
    </row>
    <row r="736" spans="1:2" x14ac:dyDescent="0.25">
      <c r="A736" s="5"/>
      <c r="B736" s="6"/>
    </row>
    <row r="737" spans="1:2" x14ac:dyDescent="0.25">
      <c r="A737" s="5"/>
      <c r="B737" s="6"/>
    </row>
    <row r="738" spans="1:2" x14ac:dyDescent="0.25">
      <c r="A738" s="5"/>
      <c r="B738" s="6"/>
    </row>
    <row r="739" spans="1:2" x14ac:dyDescent="0.25">
      <c r="A739" s="5"/>
      <c r="B739" s="6"/>
    </row>
    <row r="740" spans="1:2" x14ac:dyDescent="0.25">
      <c r="A740" s="5"/>
      <c r="B740" s="6"/>
    </row>
    <row r="741" spans="1:2" x14ac:dyDescent="0.25">
      <c r="A741" s="5"/>
      <c r="B741" s="6"/>
    </row>
    <row r="742" spans="1:2" x14ac:dyDescent="0.25">
      <c r="A742" s="5"/>
      <c r="B742" s="6"/>
    </row>
    <row r="743" spans="1:2" x14ac:dyDescent="0.25">
      <c r="A743" s="5"/>
      <c r="B743" s="6"/>
    </row>
    <row r="744" spans="1:2" x14ac:dyDescent="0.25">
      <c r="A744" s="5"/>
      <c r="B744" s="6"/>
    </row>
    <row r="745" spans="1:2" x14ac:dyDescent="0.25">
      <c r="A745" s="5"/>
      <c r="B745" s="6"/>
    </row>
    <row r="746" spans="1:2" x14ac:dyDescent="0.25">
      <c r="A746" s="5"/>
      <c r="B746" s="6"/>
    </row>
    <row r="747" spans="1:2" x14ac:dyDescent="0.25">
      <c r="A747" s="5"/>
      <c r="B747" s="6"/>
    </row>
    <row r="748" spans="1:2" x14ac:dyDescent="0.25">
      <c r="A748" s="5"/>
      <c r="B748" s="6"/>
    </row>
    <row r="749" spans="1:2" x14ac:dyDescent="0.25">
      <c r="A749" s="5"/>
      <c r="B749" s="6"/>
    </row>
    <row r="750" spans="1:2" x14ac:dyDescent="0.25">
      <c r="A750" s="5"/>
      <c r="B750" s="6"/>
    </row>
    <row r="751" spans="1:2" x14ac:dyDescent="0.25">
      <c r="A751" s="5"/>
      <c r="B751" s="6"/>
    </row>
    <row r="752" spans="1:2" x14ac:dyDescent="0.25">
      <c r="A752" s="5"/>
      <c r="B752" s="6"/>
    </row>
    <row r="753" spans="1:2" x14ac:dyDescent="0.25">
      <c r="A753" s="5"/>
      <c r="B753" s="6"/>
    </row>
    <row r="754" spans="1:2" x14ac:dyDescent="0.25">
      <c r="A754" s="5"/>
      <c r="B754" s="6"/>
    </row>
    <row r="755" spans="1:2" x14ac:dyDescent="0.25">
      <c r="A755" s="5"/>
      <c r="B755" s="6"/>
    </row>
    <row r="756" spans="1:2" x14ac:dyDescent="0.25">
      <c r="A756" s="5"/>
      <c r="B756" s="6"/>
    </row>
    <row r="757" spans="1:2" x14ac:dyDescent="0.25">
      <c r="A757" s="5"/>
      <c r="B757" s="6"/>
    </row>
    <row r="758" spans="1:2" x14ac:dyDescent="0.25">
      <c r="A758" s="5"/>
      <c r="B758" s="6"/>
    </row>
    <row r="759" spans="1:2" x14ac:dyDescent="0.25">
      <c r="A759" s="5"/>
      <c r="B759" s="6"/>
    </row>
    <row r="760" spans="1:2" x14ac:dyDescent="0.25">
      <c r="A760" s="5"/>
      <c r="B760" s="6"/>
    </row>
    <row r="761" spans="1:2" x14ac:dyDescent="0.25">
      <c r="A761" s="5"/>
      <c r="B761" s="6"/>
    </row>
    <row r="762" spans="1:2" x14ac:dyDescent="0.25">
      <c r="A762" s="5"/>
      <c r="B762" s="6"/>
    </row>
    <row r="763" spans="1:2" x14ac:dyDescent="0.25">
      <c r="A763" s="5"/>
      <c r="B763" s="6"/>
    </row>
    <row r="764" spans="1:2" x14ac:dyDescent="0.25">
      <c r="A764" s="5"/>
      <c r="B764" s="6"/>
    </row>
    <row r="765" spans="1:2" x14ac:dyDescent="0.25">
      <c r="A765" s="5"/>
      <c r="B765" s="6"/>
    </row>
    <row r="766" spans="1:2" x14ac:dyDescent="0.25">
      <c r="A766" s="5"/>
      <c r="B766" s="6"/>
    </row>
    <row r="767" spans="1:2" x14ac:dyDescent="0.25">
      <c r="A767" s="5"/>
      <c r="B767" s="6"/>
    </row>
    <row r="768" spans="1:2" x14ac:dyDescent="0.25">
      <c r="A768" s="5"/>
      <c r="B768" s="6"/>
    </row>
    <row r="769" spans="1:2" x14ac:dyDescent="0.25">
      <c r="A769" s="5"/>
      <c r="B769" s="6"/>
    </row>
    <row r="770" spans="1:2" x14ac:dyDescent="0.25">
      <c r="A770" s="5"/>
      <c r="B770" s="6"/>
    </row>
    <row r="771" spans="1:2" x14ac:dyDescent="0.25">
      <c r="A771" s="5"/>
      <c r="B771" s="6"/>
    </row>
    <row r="772" spans="1:2" x14ac:dyDescent="0.25">
      <c r="A772" s="5"/>
      <c r="B772" s="6"/>
    </row>
    <row r="773" spans="1:2" x14ac:dyDescent="0.25">
      <c r="A773" s="5"/>
      <c r="B773" s="6"/>
    </row>
    <row r="774" spans="1:2" x14ac:dyDescent="0.25">
      <c r="A774" s="5"/>
      <c r="B774" s="6"/>
    </row>
    <row r="775" spans="1:2" x14ac:dyDescent="0.25">
      <c r="A775" s="5"/>
      <c r="B775" s="6"/>
    </row>
    <row r="776" spans="1:2" x14ac:dyDescent="0.25">
      <c r="A776" s="5"/>
      <c r="B776" s="6"/>
    </row>
    <row r="777" spans="1:2" x14ac:dyDescent="0.25">
      <c r="A777" s="5"/>
      <c r="B777" s="6"/>
    </row>
    <row r="778" spans="1:2" x14ac:dyDescent="0.25">
      <c r="A778" s="5"/>
      <c r="B778" s="6"/>
    </row>
    <row r="779" spans="1:2" x14ac:dyDescent="0.25">
      <c r="A779" s="5"/>
      <c r="B779" s="6"/>
    </row>
    <row r="780" spans="1:2" x14ac:dyDescent="0.25">
      <c r="A780" s="5"/>
      <c r="B780" s="6"/>
    </row>
    <row r="781" spans="1:2" x14ac:dyDescent="0.25">
      <c r="A781" s="5"/>
      <c r="B781" s="6"/>
    </row>
    <row r="782" spans="1:2" x14ac:dyDescent="0.25">
      <c r="A782" s="5"/>
      <c r="B782" s="6"/>
    </row>
    <row r="783" spans="1:2" x14ac:dyDescent="0.25">
      <c r="A783" s="5"/>
      <c r="B783" s="6"/>
    </row>
    <row r="784" spans="1:2" x14ac:dyDescent="0.25">
      <c r="A784" s="5"/>
      <c r="B784" s="6"/>
    </row>
    <row r="785" spans="1:2" x14ac:dyDescent="0.25">
      <c r="A785" s="5"/>
      <c r="B785" s="6"/>
    </row>
    <row r="786" spans="1:2" x14ac:dyDescent="0.25">
      <c r="A786" s="5"/>
      <c r="B786" s="6"/>
    </row>
    <row r="787" spans="1:2" x14ac:dyDescent="0.25">
      <c r="A787" s="5"/>
      <c r="B787" s="6"/>
    </row>
    <row r="788" spans="1:2" x14ac:dyDescent="0.25">
      <c r="A788" s="5"/>
      <c r="B788" s="6"/>
    </row>
    <row r="789" spans="1:2" x14ac:dyDescent="0.25">
      <c r="A789" s="5"/>
      <c r="B789" s="6"/>
    </row>
    <row r="790" spans="1:2" x14ac:dyDescent="0.25">
      <c r="A790" s="5"/>
      <c r="B790" s="6"/>
    </row>
    <row r="791" spans="1:2" x14ac:dyDescent="0.25">
      <c r="A791" s="5"/>
      <c r="B791" s="6"/>
    </row>
    <row r="792" spans="1:2" x14ac:dyDescent="0.25">
      <c r="A792" s="5"/>
      <c r="B792" s="6"/>
    </row>
    <row r="793" spans="1:2" x14ac:dyDescent="0.25">
      <c r="A793" s="5"/>
      <c r="B793" s="6"/>
    </row>
    <row r="794" spans="1:2" x14ac:dyDescent="0.25">
      <c r="A794" s="5"/>
      <c r="B794" s="6"/>
    </row>
    <row r="795" spans="1:2" x14ac:dyDescent="0.25">
      <c r="A795" s="5"/>
      <c r="B795" s="6"/>
    </row>
    <row r="796" spans="1:2" x14ac:dyDescent="0.25">
      <c r="A796" s="5"/>
      <c r="B796" s="6"/>
    </row>
    <row r="797" spans="1:2" x14ac:dyDescent="0.25">
      <c r="A797" s="5"/>
      <c r="B797" s="6"/>
    </row>
    <row r="798" spans="1:2" x14ac:dyDescent="0.25">
      <c r="A798" s="5"/>
      <c r="B798" s="6"/>
    </row>
    <row r="799" spans="1:2" x14ac:dyDescent="0.25">
      <c r="A799" s="5"/>
      <c r="B799" s="6"/>
    </row>
    <row r="800" spans="1:2" x14ac:dyDescent="0.25">
      <c r="A800" s="5"/>
      <c r="B800" s="6"/>
    </row>
    <row r="801" spans="1:2" x14ac:dyDescent="0.25">
      <c r="A801" s="5"/>
      <c r="B801" s="6"/>
    </row>
    <row r="802" spans="1:2" x14ac:dyDescent="0.25">
      <c r="A802" s="5"/>
      <c r="B802" s="6"/>
    </row>
    <row r="803" spans="1:2" x14ac:dyDescent="0.25">
      <c r="A803" s="5"/>
      <c r="B803" s="6"/>
    </row>
    <row r="804" spans="1:2" x14ac:dyDescent="0.25">
      <c r="A804" s="5"/>
      <c r="B804" s="6"/>
    </row>
    <row r="805" spans="1:2" x14ac:dyDescent="0.25">
      <c r="A805" s="5"/>
      <c r="B805" s="6"/>
    </row>
    <row r="806" spans="1:2" x14ac:dyDescent="0.25">
      <c r="A806" s="5"/>
      <c r="B806" s="6"/>
    </row>
    <row r="807" spans="1:2" x14ac:dyDescent="0.25">
      <c r="A807" s="5"/>
      <c r="B807" s="6"/>
    </row>
    <row r="808" spans="1:2" x14ac:dyDescent="0.25">
      <c r="A808" s="5"/>
      <c r="B808" s="6"/>
    </row>
    <row r="809" spans="1:2" x14ac:dyDescent="0.25">
      <c r="A809" s="5"/>
      <c r="B809" s="6"/>
    </row>
    <row r="810" spans="1:2" x14ac:dyDescent="0.25">
      <c r="A810" s="5"/>
      <c r="B810" s="6"/>
    </row>
    <row r="811" spans="1:2" x14ac:dyDescent="0.25">
      <c r="A811" s="5"/>
      <c r="B811" s="6"/>
    </row>
    <row r="812" spans="1:2" x14ac:dyDescent="0.25">
      <c r="A812" s="5"/>
      <c r="B812" s="6"/>
    </row>
    <row r="813" spans="1:2" x14ac:dyDescent="0.25">
      <c r="A813" s="5"/>
      <c r="B813" s="6"/>
    </row>
    <row r="814" spans="1:2" x14ac:dyDescent="0.25">
      <c r="A814" s="5"/>
      <c r="B814" s="6"/>
    </row>
    <row r="815" spans="1:2" x14ac:dyDescent="0.25">
      <c r="A815" s="5"/>
      <c r="B815" s="6"/>
    </row>
    <row r="816" spans="1:2" x14ac:dyDescent="0.25">
      <c r="A816" s="5"/>
      <c r="B816" s="6"/>
    </row>
    <row r="817" spans="1:2" x14ac:dyDescent="0.25">
      <c r="A817" s="5"/>
      <c r="B817" s="6"/>
    </row>
    <row r="818" spans="1:2" x14ac:dyDescent="0.25">
      <c r="A818" s="5"/>
      <c r="B818" s="6"/>
    </row>
    <row r="819" spans="1:2" x14ac:dyDescent="0.25">
      <c r="A819" s="5"/>
      <c r="B819" s="6"/>
    </row>
    <row r="820" spans="1:2" x14ac:dyDescent="0.25">
      <c r="A820" s="5"/>
      <c r="B820" s="6"/>
    </row>
    <row r="821" spans="1:2" x14ac:dyDescent="0.25">
      <c r="A821" s="5"/>
      <c r="B821" s="6"/>
    </row>
    <row r="822" spans="1:2" x14ac:dyDescent="0.25">
      <c r="A822" s="5"/>
      <c r="B822" s="6"/>
    </row>
    <row r="823" spans="1:2" x14ac:dyDescent="0.25">
      <c r="A823" s="5"/>
      <c r="B823" s="6"/>
    </row>
    <row r="824" spans="1:2" x14ac:dyDescent="0.25">
      <c r="A824" s="5"/>
      <c r="B824" s="6"/>
    </row>
    <row r="825" spans="1:2" x14ac:dyDescent="0.25">
      <c r="A825" s="5"/>
      <c r="B825" s="6"/>
    </row>
    <row r="826" spans="1:2" x14ac:dyDescent="0.25">
      <c r="A826" s="5"/>
      <c r="B826" s="6"/>
    </row>
    <row r="827" spans="1:2" x14ac:dyDescent="0.25">
      <c r="A827" s="5"/>
      <c r="B827" s="6"/>
    </row>
    <row r="828" spans="1:2" x14ac:dyDescent="0.25">
      <c r="A828" s="5"/>
      <c r="B828" s="6"/>
    </row>
    <row r="829" spans="1:2" x14ac:dyDescent="0.25">
      <c r="A829" s="5"/>
      <c r="B829" s="6"/>
    </row>
    <row r="830" spans="1:2" x14ac:dyDescent="0.25">
      <c r="A830" s="5"/>
      <c r="B830" s="6"/>
    </row>
    <row r="831" spans="1:2" x14ac:dyDescent="0.25">
      <c r="A831" s="5"/>
      <c r="B831" s="6"/>
    </row>
    <row r="832" spans="1:2" x14ac:dyDescent="0.25">
      <c r="A832" s="5"/>
      <c r="B832" s="6"/>
    </row>
    <row r="833" spans="1:2" x14ac:dyDescent="0.25">
      <c r="A833" s="5"/>
      <c r="B833" s="6"/>
    </row>
    <row r="834" spans="1:2" x14ac:dyDescent="0.25">
      <c r="A834" s="5"/>
      <c r="B834" s="6"/>
    </row>
    <row r="835" spans="1:2" x14ac:dyDescent="0.25">
      <c r="A835" s="5"/>
      <c r="B835" s="6"/>
    </row>
    <row r="836" spans="1:2" x14ac:dyDescent="0.25">
      <c r="A836" s="5"/>
      <c r="B836" s="6"/>
    </row>
    <row r="837" spans="1:2" x14ac:dyDescent="0.25">
      <c r="A837" s="5"/>
      <c r="B837" s="6"/>
    </row>
    <row r="838" spans="1:2" x14ac:dyDescent="0.25">
      <c r="A838" s="5"/>
      <c r="B838" s="6"/>
    </row>
    <row r="839" spans="1:2" x14ac:dyDescent="0.25">
      <c r="A839" s="5"/>
      <c r="B839" s="6"/>
    </row>
    <row r="840" spans="1:2" x14ac:dyDescent="0.25">
      <c r="A840" s="5"/>
      <c r="B840" s="6"/>
    </row>
    <row r="841" spans="1:2" x14ac:dyDescent="0.25">
      <c r="A841" s="5"/>
      <c r="B841" s="6"/>
    </row>
    <row r="842" spans="1:2" x14ac:dyDescent="0.25">
      <c r="A842" s="5"/>
      <c r="B842" s="6"/>
    </row>
    <row r="843" spans="1:2" x14ac:dyDescent="0.25">
      <c r="A843" s="5"/>
      <c r="B843" s="6"/>
    </row>
    <row r="844" spans="1:2" x14ac:dyDescent="0.25">
      <c r="A844" s="5"/>
      <c r="B844" s="6"/>
    </row>
    <row r="845" spans="1:2" x14ac:dyDescent="0.25">
      <c r="A845" s="5"/>
      <c r="B845" s="6"/>
    </row>
    <row r="846" spans="1:2" x14ac:dyDescent="0.25">
      <c r="A846" s="5"/>
      <c r="B846" s="6"/>
    </row>
    <row r="847" spans="1:2" x14ac:dyDescent="0.25">
      <c r="A847" s="5"/>
      <c r="B847" s="6"/>
    </row>
    <row r="848" spans="1:2" x14ac:dyDescent="0.25">
      <c r="A848" s="5"/>
      <c r="B848" s="6"/>
    </row>
    <row r="849" spans="1:2" x14ac:dyDescent="0.25">
      <c r="A849" s="5"/>
      <c r="B849" s="6"/>
    </row>
    <row r="850" spans="1:2" x14ac:dyDescent="0.25">
      <c r="A850" s="5"/>
      <c r="B850" s="6"/>
    </row>
    <row r="851" spans="1:2" x14ac:dyDescent="0.25">
      <c r="A851" s="5"/>
      <c r="B851" s="6"/>
    </row>
    <row r="852" spans="1:2" x14ac:dyDescent="0.25">
      <c r="A852" s="5"/>
      <c r="B852" s="6"/>
    </row>
    <row r="853" spans="1:2" x14ac:dyDescent="0.25">
      <c r="A853" s="5"/>
      <c r="B853" s="6"/>
    </row>
    <row r="854" spans="1:2" x14ac:dyDescent="0.25">
      <c r="A854" s="5"/>
      <c r="B854" s="6"/>
    </row>
    <row r="855" spans="1:2" x14ac:dyDescent="0.25">
      <c r="A855" s="5"/>
      <c r="B855" s="6"/>
    </row>
    <row r="856" spans="1:2" x14ac:dyDescent="0.25">
      <c r="A856" s="5"/>
      <c r="B856" s="6"/>
    </row>
    <row r="857" spans="1:2" x14ac:dyDescent="0.25">
      <c r="A857" s="5"/>
      <c r="B857" s="6"/>
    </row>
    <row r="858" spans="1:2" x14ac:dyDescent="0.25">
      <c r="A858" s="5"/>
      <c r="B858" s="6"/>
    </row>
    <row r="859" spans="1:2" x14ac:dyDescent="0.25">
      <c r="A859" s="5"/>
      <c r="B859" s="6"/>
    </row>
    <row r="860" spans="1:2" x14ac:dyDescent="0.25">
      <c r="A860" s="5"/>
      <c r="B860" s="6"/>
    </row>
    <row r="861" spans="1:2" x14ac:dyDescent="0.25">
      <c r="A861" s="5"/>
      <c r="B861" s="6"/>
    </row>
    <row r="862" spans="1:2" x14ac:dyDescent="0.25">
      <c r="A862" s="5"/>
      <c r="B862" s="6"/>
    </row>
    <row r="863" spans="1:2" x14ac:dyDescent="0.25">
      <c r="A863" s="5"/>
      <c r="B863" s="6"/>
    </row>
    <row r="864" spans="1:2" x14ac:dyDescent="0.25">
      <c r="A864" s="5"/>
      <c r="B864" s="6"/>
    </row>
    <row r="865" spans="1:2" x14ac:dyDescent="0.25">
      <c r="A865" s="5"/>
      <c r="B865" s="6"/>
    </row>
    <row r="866" spans="1:2" x14ac:dyDescent="0.25">
      <c r="A866" s="5"/>
      <c r="B866" s="6"/>
    </row>
    <row r="867" spans="1:2" x14ac:dyDescent="0.25">
      <c r="A867" s="5"/>
      <c r="B867" s="6"/>
    </row>
    <row r="868" spans="1:2" x14ac:dyDescent="0.25">
      <c r="A868" s="5"/>
      <c r="B868" s="6"/>
    </row>
    <row r="869" spans="1:2" x14ac:dyDescent="0.25">
      <c r="A869" s="5"/>
      <c r="B869" s="6"/>
    </row>
    <row r="870" spans="1:2" x14ac:dyDescent="0.25">
      <c r="A870" s="5"/>
      <c r="B870" s="6"/>
    </row>
    <row r="871" spans="1:2" x14ac:dyDescent="0.25">
      <c r="A871" s="5"/>
      <c r="B871" s="6"/>
    </row>
    <row r="872" spans="1:2" x14ac:dyDescent="0.25">
      <c r="A872" s="5"/>
      <c r="B872" s="6"/>
    </row>
    <row r="873" spans="1:2" x14ac:dyDescent="0.25">
      <c r="A873" s="5"/>
      <c r="B873" s="6"/>
    </row>
    <row r="874" spans="1:2" x14ac:dyDescent="0.25">
      <c r="A874" s="5"/>
      <c r="B874" s="6"/>
    </row>
    <row r="875" spans="1:2" x14ac:dyDescent="0.25">
      <c r="A875" s="5"/>
      <c r="B875" s="6"/>
    </row>
    <row r="876" spans="1:2" x14ac:dyDescent="0.25">
      <c r="A876" s="5"/>
      <c r="B876" s="6"/>
    </row>
    <row r="877" spans="1:2" x14ac:dyDescent="0.25">
      <c r="A877" s="5"/>
      <c r="B877" s="6"/>
    </row>
    <row r="878" spans="1:2" x14ac:dyDescent="0.25">
      <c r="A878" s="5"/>
      <c r="B878" s="6"/>
    </row>
    <row r="879" spans="1:2" x14ac:dyDescent="0.25">
      <c r="A879" s="5"/>
      <c r="B879" s="6"/>
    </row>
    <row r="880" spans="1:2" x14ac:dyDescent="0.25">
      <c r="A880" s="5"/>
      <c r="B880" s="6"/>
    </row>
    <row r="881" spans="1:2" x14ac:dyDescent="0.25">
      <c r="A881" s="5"/>
      <c r="B881" s="6"/>
    </row>
    <row r="882" spans="1:2" x14ac:dyDescent="0.25">
      <c r="A882" s="5"/>
      <c r="B882" s="6"/>
    </row>
    <row r="883" spans="1:2" x14ac:dyDescent="0.25">
      <c r="A883" s="5"/>
      <c r="B883" s="6"/>
    </row>
    <row r="884" spans="1:2" x14ac:dyDescent="0.25">
      <c r="A884" s="5"/>
      <c r="B884" s="6"/>
    </row>
    <row r="885" spans="1:2" x14ac:dyDescent="0.25">
      <c r="A885" s="5"/>
      <c r="B885" s="6"/>
    </row>
    <row r="886" spans="1:2" x14ac:dyDescent="0.25">
      <c r="A886" s="5"/>
      <c r="B886" s="6"/>
    </row>
    <row r="887" spans="1:2" x14ac:dyDescent="0.25">
      <c r="A887" s="5"/>
      <c r="B887" s="6"/>
    </row>
    <row r="888" spans="1:2" x14ac:dyDescent="0.25">
      <c r="A888" s="5"/>
      <c r="B888" s="6"/>
    </row>
    <row r="889" spans="1:2" x14ac:dyDescent="0.25">
      <c r="A889" s="5"/>
      <c r="B889" s="6"/>
    </row>
    <row r="890" spans="1:2" x14ac:dyDescent="0.25">
      <c r="A890" s="5"/>
      <c r="B890" s="6"/>
    </row>
    <row r="891" spans="1:2" x14ac:dyDescent="0.25">
      <c r="A891" s="5"/>
      <c r="B891" s="6"/>
    </row>
    <row r="892" spans="1:2" x14ac:dyDescent="0.25">
      <c r="A892" s="5"/>
      <c r="B892" s="6"/>
    </row>
    <row r="893" spans="1:2" x14ac:dyDescent="0.25">
      <c r="A893" s="5"/>
      <c r="B893" s="6"/>
    </row>
    <row r="894" spans="1:2" x14ac:dyDescent="0.25">
      <c r="A894" s="5"/>
      <c r="B894" s="6"/>
    </row>
    <row r="895" spans="1:2" x14ac:dyDescent="0.25">
      <c r="A895" s="5"/>
      <c r="B895" s="6"/>
    </row>
    <row r="896" spans="1:2" x14ac:dyDescent="0.25">
      <c r="A896" s="5"/>
      <c r="B896" s="6"/>
    </row>
    <row r="897" spans="1:2" x14ac:dyDescent="0.25">
      <c r="A897" s="5"/>
      <c r="B897" s="6"/>
    </row>
    <row r="898" spans="1:2" x14ac:dyDescent="0.25">
      <c r="A898" s="5"/>
      <c r="B898" s="6"/>
    </row>
    <row r="899" spans="1:2" x14ac:dyDescent="0.25">
      <c r="A899" s="5"/>
      <c r="B899" s="6"/>
    </row>
    <row r="900" spans="1:2" x14ac:dyDescent="0.25">
      <c r="A900" s="5"/>
      <c r="B900" s="6"/>
    </row>
    <row r="901" spans="1:2" x14ac:dyDescent="0.25">
      <c r="A901" s="5"/>
      <c r="B901" s="6"/>
    </row>
    <row r="902" spans="1:2" x14ac:dyDescent="0.25">
      <c r="A902" s="5"/>
      <c r="B902" s="6"/>
    </row>
    <row r="903" spans="1:2" x14ac:dyDescent="0.25">
      <c r="A903" s="5"/>
      <c r="B903" s="6"/>
    </row>
    <row r="904" spans="1:2" x14ac:dyDescent="0.25">
      <c r="A904" s="5"/>
      <c r="B904" s="6"/>
    </row>
    <row r="905" spans="1:2" x14ac:dyDescent="0.25">
      <c r="A905" s="5"/>
      <c r="B905" s="6"/>
    </row>
    <row r="906" spans="1:2" x14ac:dyDescent="0.25">
      <c r="A906" s="5"/>
      <c r="B906" s="6"/>
    </row>
    <row r="907" spans="1:2" x14ac:dyDescent="0.25">
      <c r="A907" s="5"/>
      <c r="B907" s="6"/>
    </row>
    <row r="908" spans="1:2" x14ac:dyDescent="0.25">
      <c r="A908" s="5"/>
      <c r="B908" s="6"/>
    </row>
    <row r="909" spans="1:2" x14ac:dyDescent="0.25">
      <c r="A909" s="5"/>
      <c r="B909" s="6"/>
    </row>
    <row r="910" spans="1:2" x14ac:dyDescent="0.25">
      <c r="A910" s="5"/>
      <c r="B910" s="6"/>
    </row>
    <row r="911" spans="1:2" x14ac:dyDescent="0.25">
      <c r="A911" s="5"/>
      <c r="B911" s="6"/>
    </row>
    <row r="912" spans="1:2" x14ac:dyDescent="0.25">
      <c r="A912" s="5"/>
      <c r="B912" s="6"/>
    </row>
    <row r="913" spans="1:2" x14ac:dyDescent="0.25">
      <c r="A913" s="5"/>
      <c r="B913" s="6"/>
    </row>
    <row r="914" spans="1:2" x14ac:dyDescent="0.25">
      <c r="A914" s="5"/>
      <c r="B914" s="6"/>
    </row>
    <row r="915" spans="1:2" x14ac:dyDescent="0.25">
      <c r="A915" s="5"/>
      <c r="B915" s="6"/>
    </row>
    <row r="916" spans="1:2" x14ac:dyDescent="0.25">
      <c r="A916" s="5"/>
      <c r="B916" s="6"/>
    </row>
    <row r="917" spans="1:2" x14ac:dyDescent="0.25">
      <c r="A917" s="5"/>
      <c r="B917" s="6"/>
    </row>
    <row r="918" spans="1:2" x14ac:dyDescent="0.25">
      <c r="A918" s="5"/>
      <c r="B918" s="6"/>
    </row>
    <row r="919" spans="1:2" x14ac:dyDescent="0.25">
      <c r="A919" s="5"/>
      <c r="B919" s="6"/>
    </row>
    <row r="920" spans="1:2" x14ac:dyDescent="0.25">
      <c r="A920" s="5"/>
      <c r="B920" s="6"/>
    </row>
    <row r="921" spans="1:2" x14ac:dyDescent="0.25">
      <c r="A921" s="5"/>
      <c r="B921" s="6"/>
    </row>
    <row r="922" spans="1:2" x14ac:dyDescent="0.25">
      <c r="A922" s="5"/>
      <c r="B922" s="6"/>
    </row>
    <row r="923" spans="1:2" x14ac:dyDescent="0.25">
      <c r="A923" s="5"/>
      <c r="B923" s="6"/>
    </row>
    <row r="924" spans="1:2" x14ac:dyDescent="0.25">
      <c r="A924" s="5"/>
      <c r="B924" s="6"/>
    </row>
    <row r="925" spans="1:2" x14ac:dyDescent="0.25">
      <c r="A925" s="5"/>
      <c r="B925" s="6"/>
    </row>
    <row r="926" spans="1:2" x14ac:dyDescent="0.25">
      <c r="A926" s="5"/>
      <c r="B926" s="6"/>
    </row>
    <row r="927" spans="1:2" x14ac:dyDescent="0.25">
      <c r="A927" s="5"/>
      <c r="B927" s="6"/>
    </row>
    <row r="928" spans="1:2" x14ac:dyDescent="0.25">
      <c r="A928" s="5"/>
      <c r="B928" s="6"/>
    </row>
    <row r="929" spans="1:2" x14ac:dyDescent="0.25">
      <c r="A929" s="5"/>
      <c r="B929" s="6"/>
    </row>
    <row r="930" spans="1:2" x14ac:dyDescent="0.25">
      <c r="A930" s="5"/>
      <c r="B930" s="6"/>
    </row>
    <row r="931" spans="1:2" x14ac:dyDescent="0.25">
      <c r="A931" s="5"/>
      <c r="B931" s="6"/>
    </row>
    <row r="932" spans="1:2" x14ac:dyDescent="0.25">
      <c r="A932" s="5"/>
      <c r="B932" s="6"/>
    </row>
    <row r="933" spans="1:2" x14ac:dyDescent="0.25">
      <c r="A933" s="5"/>
      <c r="B933" s="6"/>
    </row>
    <row r="934" spans="1:2" x14ac:dyDescent="0.25">
      <c r="A934" s="5"/>
      <c r="B934" s="6"/>
    </row>
    <row r="935" spans="1:2" x14ac:dyDescent="0.25">
      <c r="A935" s="5"/>
      <c r="B935" s="6"/>
    </row>
    <row r="936" spans="1:2" x14ac:dyDescent="0.25">
      <c r="A936" s="5"/>
      <c r="B936" s="6"/>
    </row>
    <row r="937" spans="1:2" x14ac:dyDescent="0.25">
      <c r="A937" s="5"/>
      <c r="B937" s="6"/>
    </row>
    <row r="938" spans="1:2" x14ac:dyDescent="0.25">
      <c r="A938" s="5"/>
      <c r="B938" s="6"/>
    </row>
    <row r="939" spans="1:2" x14ac:dyDescent="0.25">
      <c r="A939" s="5"/>
      <c r="B939" s="6"/>
    </row>
    <row r="940" spans="1:2" x14ac:dyDescent="0.25">
      <c r="A940" s="5"/>
      <c r="B940" s="6"/>
    </row>
    <row r="941" spans="1:2" x14ac:dyDescent="0.25">
      <c r="A941" s="5"/>
      <c r="B941" s="6"/>
    </row>
    <row r="942" spans="1:2" x14ac:dyDescent="0.25">
      <c r="A942" s="5"/>
      <c r="B942" s="6"/>
    </row>
    <row r="943" spans="1:2" x14ac:dyDescent="0.25">
      <c r="A943" s="5"/>
      <c r="B943" s="6"/>
    </row>
    <row r="944" spans="1:2" x14ac:dyDescent="0.25">
      <c r="A944" s="5"/>
      <c r="B944" s="6"/>
    </row>
    <row r="945" spans="1:2" x14ac:dyDescent="0.25">
      <c r="A945" s="5"/>
      <c r="B945" s="6"/>
    </row>
    <row r="946" spans="1:2" x14ac:dyDescent="0.25">
      <c r="A946" s="5"/>
      <c r="B946" s="6"/>
    </row>
    <row r="947" spans="1:2" x14ac:dyDescent="0.25">
      <c r="A947" s="5"/>
      <c r="B947" s="6"/>
    </row>
    <row r="948" spans="1:2" x14ac:dyDescent="0.25">
      <c r="A948" s="5"/>
      <c r="B948" s="6"/>
    </row>
    <row r="949" spans="1:2" x14ac:dyDescent="0.25">
      <c r="A949" s="5"/>
      <c r="B949" s="6"/>
    </row>
    <row r="950" spans="1:2" x14ac:dyDescent="0.25">
      <c r="A950" s="5"/>
      <c r="B950" s="6"/>
    </row>
    <row r="951" spans="1:2" x14ac:dyDescent="0.25">
      <c r="A951" s="5"/>
      <c r="B951" s="6"/>
    </row>
    <row r="952" spans="1:2" x14ac:dyDescent="0.25">
      <c r="A952" s="5"/>
      <c r="B952" s="6"/>
    </row>
    <row r="953" spans="1:2" x14ac:dyDescent="0.25">
      <c r="A953" s="5"/>
      <c r="B953" s="6"/>
    </row>
    <row r="954" spans="1:2" x14ac:dyDescent="0.25">
      <c r="A954" s="5"/>
      <c r="B954" s="6"/>
    </row>
    <row r="955" spans="1:2" x14ac:dyDescent="0.25">
      <c r="A955" s="5"/>
      <c r="B955" s="6"/>
    </row>
    <row r="956" spans="1:2" x14ac:dyDescent="0.25">
      <c r="A956" s="5"/>
      <c r="B956" s="6"/>
    </row>
    <row r="957" spans="1:2" x14ac:dyDescent="0.25">
      <c r="A957" s="5"/>
      <c r="B957" s="6"/>
    </row>
    <row r="958" spans="1:2" x14ac:dyDescent="0.25">
      <c r="A958" s="5"/>
      <c r="B958" s="6"/>
    </row>
    <row r="959" spans="1:2" x14ac:dyDescent="0.25">
      <c r="A959" s="5"/>
      <c r="B959" s="6"/>
    </row>
    <row r="960" spans="1:2" x14ac:dyDescent="0.25">
      <c r="A960" s="5"/>
      <c r="B960" s="6"/>
    </row>
    <row r="961" spans="1:2" x14ac:dyDescent="0.25">
      <c r="A961" s="5"/>
      <c r="B961" s="6"/>
    </row>
    <row r="962" spans="1:2" x14ac:dyDescent="0.25">
      <c r="A962" s="5"/>
      <c r="B962" s="6"/>
    </row>
    <row r="963" spans="1:2" x14ac:dyDescent="0.25">
      <c r="A963" s="5"/>
      <c r="B963" s="6"/>
    </row>
    <row r="964" spans="1:2" x14ac:dyDescent="0.25">
      <c r="A964" s="5"/>
      <c r="B964" s="6"/>
    </row>
    <row r="965" spans="1:2" x14ac:dyDescent="0.25">
      <c r="A965" s="5"/>
      <c r="B965" s="6"/>
    </row>
    <row r="966" spans="1:2" x14ac:dyDescent="0.25">
      <c r="A966" s="5"/>
      <c r="B966" s="6"/>
    </row>
    <row r="967" spans="1:2" x14ac:dyDescent="0.25">
      <c r="A967" s="5"/>
      <c r="B967" s="6"/>
    </row>
    <row r="968" spans="1:2" x14ac:dyDescent="0.25">
      <c r="A968" s="5"/>
      <c r="B968" s="6"/>
    </row>
    <row r="969" spans="1:2" x14ac:dyDescent="0.25">
      <c r="A969" s="5"/>
      <c r="B969" s="6"/>
    </row>
    <row r="970" spans="1:2" x14ac:dyDescent="0.25">
      <c r="A970" s="5"/>
      <c r="B970" s="6"/>
    </row>
    <row r="971" spans="1:2" x14ac:dyDescent="0.25">
      <c r="A971" s="5"/>
      <c r="B971" s="6"/>
    </row>
    <row r="972" spans="1:2" x14ac:dyDescent="0.25">
      <c r="A972" s="5"/>
      <c r="B972" s="6"/>
    </row>
    <row r="973" spans="1:2" x14ac:dyDescent="0.25">
      <c r="A973" s="5"/>
      <c r="B973" s="6"/>
    </row>
    <row r="974" spans="1:2" x14ac:dyDescent="0.25">
      <c r="A974" s="5"/>
      <c r="B974" s="6"/>
    </row>
    <row r="975" spans="1:2" x14ac:dyDescent="0.25">
      <c r="A975" s="5"/>
      <c r="B975" s="6"/>
    </row>
    <row r="976" spans="1:2" x14ac:dyDescent="0.25">
      <c r="A976" s="5"/>
      <c r="B976" s="6"/>
    </row>
    <row r="977" spans="1:2" x14ac:dyDescent="0.25">
      <c r="A977" s="5"/>
      <c r="B977" s="6"/>
    </row>
    <row r="978" spans="1:2" x14ac:dyDescent="0.25">
      <c r="A978" s="5"/>
      <c r="B978" s="6"/>
    </row>
    <row r="979" spans="1:2" x14ac:dyDescent="0.25">
      <c r="A979" s="5"/>
      <c r="B979" s="6"/>
    </row>
    <row r="980" spans="1:2" x14ac:dyDescent="0.25">
      <c r="A980" s="5"/>
      <c r="B980" s="6"/>
    </row>
    <row r="981" spans="1:2" x14ac:dyDescent="0.25">
      <c r="A981" s="5"/>
      <c r="B981" s="6"/>
    </row>
    <row r="982" spans="1:2" x14ac:dyDescent="0.25">
      <c r="A982" s="5"/>
      <c r="B982" s="6"/>
    </row>
    <row r="983" spans="1:2" x14ac:dyDescent="0.25">
      <c r="A983" s="5"/>
      <c r="B983" s="6"/>
    </row>
    <row r="984" spans="1:2" x14ac:dyDescent="0.25">
      <c r="A984" s="5"/>
      <c r="B984" s="6"/>
    </row>
    <row r="985" spans="1:2" x14ac:dyDescent="0.25">
      <c r="A985" s="5"/>
      <c r="B985" s="6"/>
    </row>
    <row r="986" spans="1:2" x14ac:dyDescent="0.25">
      <c r="A986" s="5"/>
      <c r="B986" s="6"/>
    </row>
    <row r="987" spans="1:2" x14ac:dyDescent="0.25">
      <c r="A987" s="5"/>
      <c r="B987" s="6"/>
    </row>
    <row r="988" spans="1:2" x14ac:dyDescent="0.25">
      <c r="A988" s="5"/>
      <c r="B988" s="6"/>
    </row>
    <row r="989" spans="1:2" x14ac:dyDescent="0.25">
      <c r="A989" s="5"/>
      <c r="B989" s="6"/>
    </row>
    <row r="990" spans="1:2" x14ac:dyDescent="0.25">
      <c r="A990" s="5"/>
      <c r="B990" s="6"/>
    </row>
    <row r="991" spans="1:2" x14ac:dyDescent="0.25">
      <c r="A991" s="5"/>
      <c r="B991" s="6"/>
    </row>
    <row r="992" spans="1:2" x14ac:dyDescent="0.25">
      <c r="A992" s="5"/>
      <c r="B992" s="6"/>
    </row>
    <row r="993" spans="1:2" x14ac:dyDescent="0.25">
      <c r="A993" s="5"/>
      <c r="B993" s="6"/>
    </row>
    <row r="994" spans="1:2" x14ac:dyDescent="0.25">
      <c r="A994" s="5"/>
      <c r="B994" s="6"/>
    </row>
    <row r="995" spans="1:2" x14ac:dyDescent="0.25">
      <c r="A995" s="5"/>
      <c r="B995" s="6"/>
    </row>
    <row r="996" spans="1:2" x14ac:dyDescent="0.25">
      <c r="A996" s="5"/>
      <c r="B996" s="6"/>
    </row>
    <row r="997" spans="1:2" x14ac:dyDescent="0.25">
      <c r="A997" s="5"/>
      <c r="B997" s="6"/>
    </row>
    <row r="998" spans="1:2" x14ac:dyDescent="0.25">
      <c r="A998" s="5"/>
      <c r="B998" s="6"/>
    </row>
    <row r="999" spans="1:2" x14ac:dyDescent="0.25">
      <c r="A999" s="5"/>
      <c r="B999" s="6"/>
    </row>
    <row r="1000" spans="1:2" x14ac:dyDescent="0.25">
      <c r="A1000" s="5"/>
      <c r="B1000" s="6"/>
    </row>
    <row r="1001" spans="1:2" x14ac:dyDescent="0.25">
      <c r="A1001" s="5"/>
      <c r="B1001" s="6"/>
    </row>
    <row r="1002" spans="1:2" x14ac:dyDescent="0.25">
      <c r="A1002" s="5"/>
      <c r="B1002" s="6"/>
    </row>
    <row r="1003" spans="1:2" x14ac:dyDescent="0.25">
      <c r="A1003" s="5"/>
      <c r="B1003" s="6"/>
    </row>
    <row r="1004" spans="1:2" x14ac:dyDescent="0.25">
      <c r="A1004" s="5"/>
      <c r="B1004" s="6"/>
    </row>
    <row r="1005" spans="1:2" x14ac:dyDescent="0.25">
      <c r="A1005" s="5"/>
      <c r="B1005" s="6"/>
    </row>
    <row r="1006" spans="1:2" x14ac:dyDescent="0.25">
      <c r="A1006" s="5"/>
      <c r="B1006" s="6"/>
    </row>
    <row r="1007" spans="1:2" x14ac:dyDescent="0.25">
      <c r="A1007" s="5"/>
      <c r="B1007" s="6"/>
    </row>
    <row r="1008" spans="1:2" x14ac:dyDescent="0.25">
      <c r="A1008" s="5"/>
      <c r="B1008" s="6"/>
    </row>
    <row r="1009" spans="1:2" x14ac:dyDescent="0.25">
      <c r="A1009" s="5"/>
      <c r="B1009" s="6"/>
    </row>
    <row r="1010" spans="1:2" x14ac:dyDescent="0.25">
      <c r="A1010" s="5"/>
      <c r="B1010" s="6"/>
    </row>
    <row r="1011" spans="1:2" x14ac:dyDescent="0.25">
      <c r="A1011" s="5"/>
      <c r="B1011" s="6"/>
    </row>
    <row r="1012" spans="1:2" x14ac:dyDescent="0.25">
      <c r="A1012" s="5"/>
      <c r="B1012" s="6"/>
    </row>
    <row r="1013" spans="1:2" x14ac:dyDescent="0.25">
      <c r="A1013" s="5"/>
      <c r="B1013" s="6"/>
    </row>
    <row r="1014" spans="1:2" x14ac:dyDescent="0.25">
      <c r="A1014" s="5"/>
      <c r="B1014" s="6"/>
    </row>
    <row r="1015" spans="1:2" x14ac:dyDescent="0.25">
      <c r="A1015" s="5"/>
      <c r="B1015" s="6"/>
    </row>
    <row r="1016" spans="1:2" x14ac:dyDescent="0.25">
      <c r="A1016" s="5"/>
      <c r="B1016" s="6"/>
    </row>
    <row r="1017" spans="1:2" x14ac:dyDescent="0.25">
      <c r="A1017" s="5"/>
      <c r="B1017" s="6"/>
    </row>
    <row r="1018" spans="1:2" x14ac:dyDescent="0.25">
      <c r="A1018" s="5"/>
      <c r="B1018" s="6"/>
    </row>
    <row r="1019" spans="1:2" x14ac:dyDescent="0.25">
      <c r="A1019" s="5"/>
      <c r="B1019" s="6"/>
    </row>
    <row r="1020" spans="1:2" x14ac:dyDescent="0.25">
      <c r="A1020" s="5"/>
      <c r="B1020" s="6"/>
    </row>
    <row r="1021" spans="1:2" x14ac:dyDescent="0.25">
      <c r="A1021" s="5"/>
      <c r="B1021" s="6"/>
    </row>
    <row r="1022" spans="1:2" x14ac:dyDescent="0.25">
      <c r="A1022" s="5"/>
      <c r="B1022" s="6"/>
    </row>
    <row r="1023" spans="1:2" x14ac:dyDescent="0.25">
      <c r="A1023" s="5"/>
      <c r="B1023" s="6"/>
    </row>
    <row r="1024" spans="1:2" x14ac:dyDescent="0.25">
      <c r="A1024" s="5"/>
      <c r="B1024" s="6"/>
    </row>
    <row r="1025" spans="1:2" x14ac:dyDescent="0.25">
      <c r="A1025" s="5"/>
      <c r="B1025" s="6"/>
    </row>
    <row r="1026" spans="1:2" x14ac:dyDescent="0.25">
      <c r="A1026" s="5"/>
      <c r="B1026" s="6"/>
    </row>
    <row r="1027" spans="1:2" x14ac:dyDescent="0.25">
      <c r="A1027" s="5"/>
      <c r="B1027" s="6"/>
    </row>
    <row r="1028" spans="1:2" x14ac:dyDescent="0.25">
      <c r="A1028" s="5"/>
      <c r="B1028" s="6"/>
    </row>
    <row r="1029" spans="1:2" x14ac:dyDescent="0.25">
      <c r="A1029" s="5"/>
      <c r="B1029" s="6"/>
    </row>
    <row r="1030" spans="1:2" x14ac:dyDescent="0.25">
      <c r="A1030" s="5"/>
      <c r="B1030" s="6"/>
    </row>
    <row r="1031" spans="1:2" x14ac:dyDescent="0.25">
      <c r="A1031" s="5"/>
      <c r="B1031" s="6"/>
    </row>
    <row r="1032" spans="1:2" x14ac:dyDescent="0.25">
      <c r="A1032" s="5"/>
      <c r="B1032" s="6"/>
    </row>
    <row r="1033" spans="1:2" x14ac:dyDescent="0.25">
      <c r="A1033" s="5"/>
      <c r="B1033" s="6"/>
    </row>
    <row r="1034" spans="1:2" x14ac:dyDescent="0.25">
      <c r="A1034" s="5"/>
      <c r="B1034" s="6"/>
    </row>
    <row r="1035" spans="1:2" x14ac:dyDescent="0.25">
      <c r="A1035" s="5"/>
      <c r="B1035" s="6"/>
    </row>
    <row r="1036" spans="1:2" x14ac:dyDescent="0.25">
      <c r="A1036" s="5"/>
      <c r="B1036" s="6"/>
    </row>
    <row r="1037" spans="1:2" x14ac:dyDescent="0.25">
      <c r="A1037" s="5"/>
      <c r="B1037" s="6"/>
    </row>
    <row r="1038" spans="1:2" x14ac:dyDescent="0.25">
      <c r="A1038" s="5"/>
      <c r="B1038" s="6"/>
    </row>
    <row r="1039" spans="1:2" x14ac:dyDescent="0.25">
      <c r="A1039" s="5"/>
      <c r="B1039" s="6"/>
    </row>
    <row r="1040" spans="1:2" x14ac:dyDescent="0.25">
      <c r="A1040" s="5"/>
      <c r="B1040" s="6"/>
    </row>
    <row r="1041" spans="1:2" x14ac:dyDescent="0.25">
      <c r="A1041" s="5"/>
      <c r="B1041" s="6"/>
    </row>
    <row r="1042" spans="1:2" x14ac:dyDescent="0.25">
      <c r="A1042" s="5"/>
      <c r="B1042" s="6"/>
    </row>
    <row r="1043" spans="1:2" x14ac:dyDescent="0.25">
      <c r="A1043" s="5"/>
      <c r="B1043" s="6"/>
    </row>
    <row r="1044" spans="1:2" x14ac:dyDescent="0.25">
      <c r="A1044" s="5"/>
      <c r="B1044" s="6"/>
    </row>
    <row r="1045" spans="1:2" x14ac:dyDescent="0.25">
      <c r="A1045" s="5"/>
      <c r="B1045" s="6"/>
    </row>
    <row r="1046" spans="1:2" x14ac:dyDescent="0.25">
      <c r="A1046" s="5"/>
      <c r="B1046" s="6"/>
    </row>
    <row r="1047" spans="1:2" x14ac:dyDescent="0.25">
      <c r="A1047" s="5"/>
      <c r="B1047" s="6"/>
    </row>
    <row r="1048" spans="1:2" x14ac:dyDescent="0.25">
      <c r="A1048" s="5"/>
      <c r="B1048" s="6"/>
    </row>
    <row r="1049" spans="1:2" x14ac:dyDescent="0.25">
      <c r="A1049" s="5"/>
      <c r="B1049" s="6"/>
    </row>
    <row r="1050" spans="1:2" x14ac:dyDescent="0.25">
      <c r="A1050" s="5"/>
      <c r="B1050" s="6"/>
    </row>
    <row r="1051" spans="1:2" x14ac:dyDescent="0.25">
      <c r="A1051" s="5"/>
      <c r="B1051" s="6"/>
    </row>
    <row r="1052" spans="1:2" x14ac:dyDescent="0.25">
      <c r="A1052" s="5"/>
      <c r="B1052" s="6"/>
    </row>
    <row r="1053" spans="1:2" x14ac:dyDescent="0.25">
      <c r="A1053" s="5"/>
      <c r="B1053" s="6"/>
    </row>
    <row r="1054" spans="1:2" x14ac:dyDescent="0.25">
      <c r="A1054" s="5"/>
      <c r="B1054" s="6"/>
    </row>
    <row r="1055" spans="1:2" x14ac:dyDescent="0.25">
      <c r="A1055" s="5"/>
      <c r="B1055" s="6"/>
    </row>
    <row r="1056" spans="1:2" x14ac:dyDescent="0.25">
      <c r="A1056" s="5"/>
      <c r="B1056" s="6"/>
    </row>
    <row r="1057" spans="1:2" x14ac:dyDescent="0.25">
      <c r="A1057" s="5"/>
      <c r="B1057" s="6"/>
    </row>
    <row r="1058" spans="1:2" x14ac:dyDescent="0.25">
      <c r="A1058" s="5"/>
      <c r="B1058" s="6"/>
    </row>
    <row r="1059" spans="1:2" x14ac:dyDescent="0.25">
      <c r="A1059" s="5"/>
      <c r="B1059" s="6"/>
    </row>
    <row r="1060" spans="1:2" x14ac:dyDescent="0.25">
      <c r="A1060" s="5"/>
      <c r="B1060" s="6"/>
    </row>
    <row r="1061" spans="1:2" x14ac:dyDescent="0.25">
      <c r="A1061" s="5"/>
      <c r="B1061" s="6"/>
    </row>
    <row r="1062" spans="1:2" x14ac:dyDescent="0.25">
      <c r="A1062" s="5"/>
      <c r="B1062" s="6"/>
    </row>
    <row r="1063" spans="1:2" x14ac:dyDescent="0.25">
      <c r="A1063" s="5"/>
      <c r="B1063" s="6"/>
    </row>
    <row r="1064" spans="1:2" x14ac:dyDescent="0.25">
      <c r="A1064" s="5"/>
      <c r="B1064" s="6"/>
    </row>
    <row r="1065" spans="1:2" x14ac:dyDescent="0.25">
      <c r="A1065" s="5"/>
      <c r="B1065" s="6"/>
    </row>
    <row r="1066" spans="1:2" x14ac:dyDescent="0.25">
      <c r="A1066" s="5"/>
      <c r="B1066" s="6"/>
    </row>
    <row r="1067" spans="1:2" x14ac:dyDescent="0.25">
      <c r="A1067" s="5"/>
      <c r="B1067" s="6"/>
    </row>
    <row r="1068" spans="1:2" x14ac:dyDescent="0.25">
      <c r="A1068" s="5"/>
      <c r="B1068" s="6"/>
    </row>
    <row r="1069" spans="1:2" x14ac:dyDescent="0.25">
      <c r="A1069" s="5"/>
      <c r="B1069" s="6"/>
    </row>
    <row r="1070" spans="1:2" x14ac:dyDescent="0.25">
      <c r="A1070" s="5"/>
      <c r="B1070" s="6"/>
    </row>
    <row r="1071" spans="1:2" x14ac:dyDescent="0.25">
      <c r="A1071" s="5"/>
      <c r="B1071" s="6"/>
    </row>
    <row r="1072" spans="1:2" x14ac:dyDescent="0.25">
      <c r="A1072" s="5"/>
      <c r="B1072" s="6"/>
    </row>
    <row r="1073" spans="1:2" x14ac:dyDescent="0.25">
      <c r="A1073" s="5"/>
      <c r="B1073" s="6"/>
    </row>
    <row r="1074" spans="1:2" x14ac:dyDescent="0.25">
      <c r="A1074" s="5"/>
      <c r="B1074" s="6"/>
    </row>
    <row r="1075" spans="1:2" x14ac:dyDescent="0.25">
      <c r="A1075" s="5"/>
      <c r="B1075" s="6"/>
    </row>
    <row r="1076" spans="1:2" x14ac:dyDescent="0.25">
      <c r="A1076" s="5"/>
      <c r="B1076" s="6"/>
    </row>
    <row r="1077" spans="1:2" x14ac:dyDescent="0.25">
      <c r="A1077" s="5"/>
      <c r="B1077" s="6"/>
    </row>
    <row r="1078" spans="1:2" x14ac:dyDescent="0.25">
      <c r="A1078" s="5"/>
      <c r="B1078" s="6"/>
    </row>
    <row r="1079" spans="1:2" x14ac:dyDescent="0.25">
      <c r="A1079" s="5"/>
      <c r="B1079" s="6"/>
    </row>
    <row r="1080" spans="1:2" x14ac:dyDescent="0.25">
      <c r="A1080" s="5"/>
      <c r="B1080" s="6"/>
    </row>
    <row r="1081" spans="1:2" x14ac:dyDescent="0.25">
      <c r="A1081" s="5"/>
      <c r="B1081" s="6"/>
    </row>
    <row r="1082" spans="1:2" x14ac:dyDescent="0.25">
      <c r="A1082" s="5"/>
      <c r="B1082" s="6"/>
    </row>
    <row r="1083" spans="1:2" x14ac:dyDescent="0.25">
      <c r="A1083" s="5"/>
      <c r="B1083" s="6"/>
    </row>
    <row r="1084" spans="1:2" x14ac:dyDescent="0.25">
      <c r="A1084" s="5"/>
      <c r="B1084" s="6"/>
    </row>
    <row r="1085" spans="1:2" x14ac:dyDescent="0.25">
      <c r="A1085" s="5"/>
      <c r="B1085" s="6"/>
    </row>
    <row r="1086" spans="1:2" x14ac:dyDescent="0.25">
      <c r="A1086" s="5"/>
      <c r="B1086" s="6"/>
    </row>
    <row r="1087" spans="1:2" x14ac:dyDescent="0.25">
      <c r="A1087" s="5"/>
      <c r="B1087" s="6"/>
    </row>
    <row r="1088" spans="1:2" x14ac:dyDescent="0.25">
      <c r="A1088" s="5"/>
      <c r="B1088" s="6"/>
    </row>
    <row r="1089" spans="1:2" x14ac:dyDescent="0.25">
      <c r="A1089" s="5"/>
      <c r="B1089" s="6"/>
    </row>
    <row r="1090" spans="1:2" x14ac:dyDescent="0.25">
      <c r="A1090" s="5"/>
      <c r="B1090" s="6"/>
    </row>
    <row r="1091" spans="1:2" x14ac:dyDescent="0.25">
      <c r="A1091" s="5"/>
      <c r="B1091" s="6"/>
    </row>
    <row r="1092" spans="1:2" x14ac:dyDescent="0.25">
      <c r="A1092" s="5"/>
      <c r="B1092" s="6"/>
    </row>
    <row r="1093" spans="1:2" x14ac:dyDescent="0.25">
      <c r="A1093" s="5"/>
      <c r="B1093" s="6"/>
    </row>
    <row r="1094" spans="1:2" x14ac:dyDescent="0.25">
      <c r="A1094" s="5"/>
      <c r="B1094" s="6"/>
    </row>
    <row r="1095" spans="1:2" x14ac:dyDescent="0.25">
      <c r="A1095" s="5"/>
      <c r="B1095" s="6"/>
    </row>
    <row r="1096" spans="1:2" x14ac:dyDescent="0.25">
      <c r="A1096" s="5"/>
      <c r="B1096" s="6"/>
    </row>
    <row r="1097" spans="1:2" x14ac:dyDescent="0.25">
      <c r="A1097" s="5"/>
      <c r="B1097" s="6"/>
    </row>
    <row r="1098" spans="1:2" x14ac:dyDescent="0.25">
      <c r="A1098" s="5"/>
      <c r="B1098" s="6"/>
    </row>
    <row r="1099" spans="1:2" x14ac:dyDescent="0.25">
      <c r="A1099" s="5"/>
      <c r="B1099" s="6"/>
    </row>
    <row r="1100" spans="1:2" x14ac:dyDescent="0.25">
      <c r="A1100" s="5"/>
      <c r="B1100" s="6"/>
    </row>
    <row r="1101" spans="1:2" x14ac:dyDescent="0.25">
      <c r="A1101" s="5"/>
      <c r="B1101" s="6"/>
    </row>
    <row r="1102" spans="1:2" x14ac:dyDescent="0.25">
      <c r="A1102" s="5"/>
      <c r="B1102" s="6"/>
    </row>
    <row r="1103" spans="1:2" x14ac:dyDescent="0.25">
      <c r="A1103" s="5"/>
      <c r="B1103" s="6"/>
    </row>
    <row r="1104" spans="1:2" x14ac:dyDescent="0.25">
      <c r="A1104" s="5"/>
      <c r="B1104" s="6"/>
    </row>
    <row r="1105" spans="1:2" x14ac:dyDescent="0.25">
      <c r="A1105" s="5"/>
      <c r="B1105" s="6"/>
    </row>
    <row r="1106" spans="1:2" x14ac:dyDescent="0.25">
      <c r="A1106" s="5"/>
      <c r="B1106" s="6"/>
    </row>
    <row r="1107" spans="1:2" x14ac:dyDescent="0.25">
      <c r="A1107" s="5"/>
      <c r="B1107" s="6"/>
    </row>
    <row r="1108" spans="1:2" x14ac:dyDescent="0.25">
      <c r="A1108" s="5"/>
      <c r="B1108" s="6"/>
    </row>
    <row r="1109" spans="1:2" x14ac:dyDescent="0.25">
      <c r="A1109" s="5"/>
      <c r="B1109" s="6"/>
    </row>
    <row r="1110" spans="1:2" x14ac:dyDescent="0.25">
      <c r="A1110" s="5"/>
      <c r="B1110" s="6"/>
    </row>
    <row r="1111" spans="1:2" x14ac:dyDescent="0.25">
      <c r="A1111" s="5"/>
      <c r="B1111" s="6"/>
    </row>
    <row r="1112" spans="1:2" x14ac:dyDescent="0.25">
      <c r="A1112" s="5"/>
      <c r="B1112" s="6"/>
    </row>
    <row r="1113" spans="1:2" x14ac:dyDescent="0.25">
      <c r="A1113" s="5"/>
      <c r="B1113" s="6"/>
    </row>
    <row r="1114" spans="1:2" x14ac:dyDescent="0.25">
      <c r="A1114" s="5"/>
      <c r="B1114" s="6"/>
    </row>
    <row r="1115" spans="1:2" x14ac:dyDescent="0.25">
      <c r="A1115" s="5"/>
      <c r="B1115" s="6"/>
    </row>
    <row r="1116" spans="1:2" x14ac:dyDescent="0.25">
      <c r="A1116" s="5"/>
      <c r="B1116" s="6"/>
    </row>
    <row r="1117" spans="1:2" x14ac:dyDescent="0.25">
      <c r="A1117" s="5"/>
      <c r="B1117" s="6"/>
    </row>
    <row r="1118" spans="1:2" x14ac:dyDescent="0.25">
      <c r="A1118" s="5"/>
      <c r="B1118" s="6"/>
    </row>
    <row r="1119" spans="1:2" x14ac:dyDescent="0.25">
      <c r="A1119" s="5"/>
      <c r="B1119" s="6"/>
    </row>
    <row r="1120" spans="1:2" x14ac:dyDescent="0.25">
      <c r="A1120" s="5"/>
      <c r="B1120" s="6"/>
    </row>
    <row r="1121" spans="1:2" x14ac:dyDescent="0.25">
      <c r="A1121" s="5"/>
      <c r="B1121" s="6"/>
    </row>
    <row r="1122" spans="1:2" x14ac:dyDescent="0.25">
      <c r="A1122" s="5"/>
      <c r="B1122" s="6"/>
    </row>
    <row r="1123" spans="1:2" x14ac:dyDescent="0.25">
      <c r="A1123" s="5"/>
      <c r="B1123" s="6"/>
    </row>
    <row r="1124" spans="1:2" x14ac:dyDescent="0.25">
      <c r="A1124" s="5"/>
      <c r="B1124" s="6"/>
    </row>
    <row r="1125" spans="1:2" x14ac:dyDescent="0.25">
      <c r="A1125" s="5"/>
      <c r="B1125" s="6"/>
    </row>
    <row r="1126" spans="1:2" x14ac:dyDescent="0.25">
      <c r="A1126" s="5"/>
      <c r="B1126" s="6"/>
    </row>
    <row r="1127" spans="1:2" x14ac:dyDescent="0.25">
      <c r="A1127" s="5"/>
      <c r="B1127" s="6"/>
    </row>
    <row r="1128" spans="1:2" x14ac:dyDescent="0.25">
      <c r="A1128" s="5"/>
      <c r="B1128" s="6"/>
    </row>
    <row r="1129" spans="1:2" x14ac:dyDescent="0.25">
      <c r="A1129" s="5"/>
      <c r="B1129" s="6"/>
    </row>
    <row r="1130" spans="1:2" x14ac:dyDescent="0.25">
      <c r="A1130" s="5"/>
      <c r="B1130" s="6"/>
    </row>
    <row r="1131" spans="1:2" x14ac:dyDescent="0.25">
      <c r="A1131" s="5"/>
      <c r="B1131" s="6"/>
    </row>
    <row r="1132" spans="1:2" x14ac:dyDescent="0.25">
      <c r="A1132" s="5"/>
      <c r="B1132" s="6"/>
    </row>
    <row r="1133" spans="1:2" x14ac:dyDescent="0.25">
      <c r="A1133" s="5"/>
      <c r="B1133" s="6"/>
    </row>
    <row r="1134" spans="1:2" x14ac:dyDescent="0.25">
      <c r="A1134" s="5"/>
      <c r="B1134" s="6"/>
    </row>
    <row r="1135" spans="1:2" x14ac:dyDescent="0.25">
      <c r="A1135" s="5"/>
      <c r="B1135" s="6"/>
    </row>
    <row r="1136" spans="1:2" x14ac:dyDescent="0.25">
      <c r="A1136" s="5"/>
      <c r="B1136" s="6"/>
    </row>
    <row r="1137" spans="1:2" x14ac:dyDescent="0.25">
      <c r="A1137" s="5"/>
      <c r="B1137" s="6"/>
    </row>
    <row r="1138" spans="1:2" x14ac:dyDescent="0.25">
      <c r="A1138" s="5"/>
      <c r="B1138" s="6"/>
    </row>
    <row r="1139" spans="1:2" x14ac:dyDescent="0.25">
      <c r="A1139" s="5"/>
      <c r="B1139" s="6"/>
    </row>
    <row r="1140" spans="1:2" x14ac:dyDescent="0.25">
      <c r="A1140" s="5"/>
      <c r="B1140" s="6"/>
    </row>
    <row r="1141" spans="1:2" x14ac:dyDescent="0.25">
      <c r="A1141" s="5"/>
      <c r="B1141" s="6"/>
    </row>
    <row r="1142" spans="1:2" x14ac:dyDescent="0.25">
      <c r="A1142" s="5"/>
      <c r="B1142" s="6"/>
    </row>
    <row r="1143" spans="1:2" x14ac:dyDescent="0.25">
      <c r="A1143" s="5"/>
      <c r="B1143" s="6"/>
    </row>
    <row r="1144" spans="1:2" x14ac:dyDescent="0.25">
      <c r="A1144" s="5"/>
      <c r="B1144" s="6"/>
    </row>
    <row r="1145" spans="1:2" x14ac:dyDescent="0.25">
      <c r="A1145" s="5"/>
      <c r="B1145" s="6"/>
    </row>
    <row r="1146" spans="1:2" x14ac:dyDescent="0.25">
      <c r="A1146" s="5"/>
      <c r="B1146" s="6"/>
    </row>
    <row r="1147" spans="1:2" x14ac:dyDescent="0.25">
      <c r="A1147" s="5"/>
      <c r="B1147" s="6"/>
    </row>
    <row r="1148" spans="1:2" x14ac:dyDescent="0.25">
      <c r="A1148" s="5"/>
      <c r="B1148" s="6"/>
    </row>
    <row r="1149" spans="1:2" x14ac:dyDescent="0.25">
      <c r="A1149" s="5"/>
      <c r="B1149" s="6"/>
    </row>
    <row r="1150" spans="1:2" x14ac:dyDescent="0.25">
      <c r="A1150" s="5"/>
      <c r="B1150" s="6"/>
    </row>
    <row r="1151" spans="1:2" x14ac:dyDescent="0.25">
      <c r="A1151" s="5"/>
      <c r="B1151" s="6"/>
    </row>
    <row r="1152" spans="1:2" x14ac:dyDescent="0.25">
      <c r="A1152" s="5"/>
      <c r="B1152" s="6"/>
    </row>
    <row r="1153" spans="1:2" x14ac:dyDescent="0.25">
      <c r="A1153" s="5"/>
      <c r="B1153" s="6"/>
    </row>
    <row r="1154" spans="1:2" x14ac:dyDescent="0.25">
      <c r="A1154" s="5"/>
      <c r="B1154" s="6"/>
    </row>
    <row r="1155" spans="1:2" x14ac:dyDescent="0.25">
      <c r="A1155" s="5"/>
      <c r="B1155" s="6"/>
    </row>
    <row r="1156" spans="1:2" x14ac:dyDescent="0.25">
      <c r="A1156" s="5"/>
      <c r="B1156" s="6"/>
    </row>
    <row r="1157" spans="1:2" x14ac:dyDescent="0.25">
      <c r="A1157" s="5"/>
      <c r="B1157" s="6"/>
    </row>
    <row r="1158" spans="1:2" x14ac:dyDescent="0.25">
      <c r="A1158" s="5"/>
      <c r="B1158" s="6"/>
    </row>
    <row r="1159" spans="1:2" x14ac:dyDescent="0.25">
      <c r="A1159" s="5"/>
      <c r="B1159" s="6"/>
    </row>
    <row r="1160" spans="1:2" x14ac:dyDescent="0.25">
      <c r="A1160" s="5"/>
      <c r="B1160" s="6"/>
    </row>
    <row r="1161" spans="1:2" x14ac:dyDescent="0.25">
      <c r="A1161" s="5"/>
      <c r="B1161" s="6"/>
    </row>
    <row r="1162" spans="1:2" x14ac:dyDescent="0.25">
      <c r="A1162" s="5"/>
      <c r="B1162" s="6"/>
    </row>
    <row r="1163" spans="1:2" x14ac:dyDescent="0.25">
      <c r="A1163" s="5"/>
      <c r="B1163" s="6"/>
    </row>
    <row r="1164" spans="1:2" x14ac:dyDescent="0.25">
      <c r="A1164" s="5"/>
      <c r="B1164" s="6"/>
    </row>
    <row r="1165" spans="1:2" x14ac:dyDescent="0.25">
      <c r="A1165" s="5"/>
      <c r="B1165" s="6"/>
    </row>
    <row r="1166" spans="1:2" x14ac:dyDescent="0.25">
      <c r="A1166" s="5"/>
      <c r="B1166" s="6"/>
    </row>
    <row r="1167" spans="1:2" x14ac:dyDescent="0.25">
      <c r="A1167" s="5"/>
      <c r="B1167" s="6"/>
    </row>
    <row r="1168" spans="1:2" x14ac:dyDescent="0.25">
      <c r="A1168" s="5"/>
      <c r="B1168" s="6"/>
    </row>
    <row r="1169" spans="1:2" x14ac:dyDescent="0.25">
      <c r="A1169" s="5"/>
      <c r="B1169" s="6"/>
    </row>
    <row r="1170" spans="1:2" x14ac:dyDescent="0.25">
      <c r="A1170" s="5"/>
      <c r="B1170" s="6"/>
    </row>
    <row r="1171" spans="1:2" x14ac:dyDescent="0.25">
      <c r="A1171" s="5"/>
      <c r="B1171" s="6"/>
    </row>
    <row r="1172" spans="1:2" x14ac:dyDescent="0.25">
      <c r="A1172" s="5"/>
      <c r="B1172" s="6"/>
    </row>
    <row r="1173" spans="1:2" x14ac:dyDescent="0.25">
      <c r="A1173" s="5"/>
      <c r="B1173" s="6"/>
    </row>
    <row r="1174" spans="1:2" x14ac:dyDescent="0.25">
      <c r="A1174" s="5"/>
      <c r="B1174" s="6"/>
    </row>
    <row r="1175" spans="1:2" x14ac:dyDescent="0.25">
      <c r="A1175" s="5"/>
      <c r="B1175" s="6"/>
    </row>
    <row r="1176" spans="1:2" x14ac:dyDescent="0.25">
      <c r="A1176" s="5"/>
      <c r="B1176" s="6"/>
    </row>
    <row r="1177" spans="1:2" x14ac:dyDescent="0.25">
      <c r="A1177" s="5"/>
      <c r="B1177" s="6"/>
    </row>
    <row r="1178" spans="1:2" x14ac:dyDescent="0.25">
      <c r="A1178" s="5"/>
      <c r="B1178" s="6"/>
    </row>
    <row r="1179" spans="1:2" x14ac:dyDescent="0.25">
      <c r="A1179" s="5"/>
      <c r="B1179" s="6"/>
    </row>
    <row r="1180" spans="1:2" x14ac:dyDescent="0.25">
      <c r="A1180" s="5"/>
      <c r="B1180" s="6"/>
    </row>
    <row r="1181" spans="1:2" x14ac:dyDescent="0.25">
      <c r="A1181" s="5"/>
      <c r="B1181" s="6"/>
    </row>
    <row r="1182" spans="1:2" x14ac:dyDescent="0.25">
      <c r="A1182" s="5"/>
      <c r="B1182" s="6"/>
    </row>
    <row r="1183" spans="1:2" x14ac:dyDescent="0.25">
      <c r="A1183" s="5"/>
      <c r="B1183" s="6"/>
    </row>
    <row r="1184" spans="1:2" x14ac:dyDescent="0.25">
      <c r="A1184" s="5"/>
      <c r="B1184" s="6"/>
    </row>
    <row r="1185" spans="1:2" x14ac:dyDescent="0.25">
      <c r="A1185" s="5"/>
      <c r="B1185" s="6"/>
    </row>
    <row r="1186" spans="1:2" x14ac:dyDescent="0.25">
      <c r="A1186" s="5"/>
      <c r="B1186" s="6"/>
    </row>
    <row r="1187" spans="1:2" x14ac:dyDescent="0.25">
      <c r="A1187" s="5"/>
      <c r="B1187" s="6"/>
    </row>
    <row r="1188" spans="1:2" x14ac:dyDescent="0.25">
      <c r="A1188" s="5"/>
      <c r="B1188" s="6"/>
    </row>
    <row r="1189" spans="1:2" x14ac:dyDescent="0.25">
      <c r="A1189" s="5"/>
      <c r="B1189" s="6"/>
    </row>
    <row r="1190" spans="1:2" x14ac:dyDescent="0.25">
      <c r="A1190" s="5"/>
      <c r="B1190" s="6"/>
    </row>
    <row r="1191" spans="1:2" x14ac:dyDescent="0.25">
      <c r="A1191" s="5"/>
      <c r="B1191" s="6"/>
    </row>
    <row r="1192" spans="1:2" x14ac:dyDescent="0.25">
      <c r="A1192" s="5"/>
      <c r="B1192" s="6"/>
    </row>
    <row r="1193" spans="1:2" x14ac:dyDescent="0.25">
      <c r="A1193" s="5"/>
      <c r="B1193" s="6"/>
    </row>
    <row r="1194" spans="1:2" x14ac:dyDescent="0.25">
      <c r="A1194" s="5"/>
      <c r="B1194" s="6"/>
    </row>
    <row r="1195" spans="1:2" x14ac:dyDescent="0.25">
      <c r="A1195" s="5"/>
      <c r="B1195" s="6"/>
    </row>
    <row r="1196" spans="1:2" x14ac:dyDescent="0.25">
      <c r="A1196" s="5"/>
      <c r="B1196" s="6"/>
    </row>
    <row r="1197" spans="1:2" x14ac:dyDescent="0.25">
      <c r="A1197" s="5"/>
      <c r="B1197" s="6"/>
    </row>
    <row r="1198" spans="1:2" x14ac:dyDescent="0.25">
      <c r="A1198" s="5"/>
      <c r="B1198" s="6"/>
    </row>
    <row r="1199" spans="1:2" x14ac:dyDescent="0.25">
      <c r="A1199" s="5"/>
      <c r="B1199" s="6"/>
    </row>
    <row r="1200" spans="1:2" x14ac:dyDescent="0.25">
      <c r="A1200" s="5"/>
      <c r="B1200" s="6"/>
    </row>
    <row r="1201" spans="1:2" x14ac:dyDescent="0.25">
      <c r="A1201" s="5"/>
      <c r="B1201" s="6"/>
    </row>
    <row r="1202" spans="1:2" x14ac:dyDescent="0.25">
      <c r="A1202" s="5"/>
      <c r="B1202" s="6"/>
    </row>
    <row r="1203" spans="1:2" x14ac:dyDescent="0.25">
      <c r="A1203" s="5"/>
      <c r="B1203" s="6"/>
    </row>
    <row r="1204" spans="1:2" x14ac:dyDescent="0.25">
      <c r="A1204" s="5"/>
      <c r="B1204" s="6"/>
    </row>
    <row r="1205" spans="1:2" x14ac:dyDescent="0.25">
      <c r="A1205" s="5"/>
      <c r="B1205" s="6"/>
    </row>
    <row r="1206" spans="1:2" x14ac:dyDescent="0.25">
      <c r="A1206" s="5"/>
      <c r="B1206" s="6"/>
    </row>
    <row r="1207" spans="1:2" x14ac:dyDescent="0.25">
      <c r="A1207" s="5"/>
      <c r="B1207" s="6"/>
    </row>
    <row r="1208" spans="1:2" x14ac:dyDescent="0.25">
      <c r="A1208" s="5"/>
      <c r="B1208" s="6"/>
    </row>
    <row r="1209" spans="1:2" x14ac:dyDescent="0.25">
      <c r="A1209" s="5"/>
      <c r="B1209" s="6"/>
    </row>
    <row r="1210" spans="1:2" x14ac:dyDescent="0.25">
      <c r="A1210" s="5"/>
      <c r="B1210" s="6"/>
    </row>
    <row r="1211" spans="1:2" x14ac:dyDescent="0.25">
      <c r="A1211" s="5"/>
      <c r="B1211" s="6"/>
    </row>
    <row r="1212" spans="1:2" x14ac:dyDescent="0.25">
      <c r="A1212" s="5"/>
      <c r="B1212" s="6"/>
    </row>
    <row r="1213" spans="1:2" x14ac:dyDescent="0.25">
      <c r="A1213" s="5"/>
      <c r="B1213" s="6"/>
    </row>
    <row r="1214" spans="1:2" x14ac:dyDescent="0.25">
      <c r="A1214" s="5"/>
      <c r="B1214" s="6"/>
    </row>
    <row r="1215" spans="1:2" x14ac:dyDescent="0.25">
      <c r="A1215" s="5"/>
      <c r="B1215" s="6"/>
    </row>
    <row r="1216" spans="1:2" x14ac:dyDescent="0.25">
      <c r="A1216" s="5"/>
      <c r="B1216" s="6"/>
    </row>
    <row r="1217" spans="1:2" x14ac:dyDescent="0.25">
      <c r="A1217" s="5"/>
      <c r="B1217" s="6"/>
    </row>
    <row r="1218" spans="1:2" x14ac:dyDescent="0.25">
      <c r="A1218" s="5"/>
      <c r="B1218" s="6"/>
    </row>
    <row r="1219" spans="1:2" x14ac:dyDescent="0.25">
      <c r="A1219" s="5"/>
      <c r="B1219" s="6"/>
    </row>
    <row r="1220" spans="1:2" x14ac:dyDescent="0.25">
      <c r="A1220" s="5"/>
      <c r="B1220" s="6"/>
    </row>
    <row r="1221" spans="1:2" x14ac:dyDescent="0.25">
      <c r="A1221" s="5"/>
      <c r="B1221" s="6"/>
    </row>
    <row r="1222" spans="1:2" x14ac:dyDescent="0.25">
      <c r="A1222" s="5"/>
      <c r="B1222" s="6"/>
    </row>
    <row r="1223" spans="1:2" x14ac:dyDescent="0.25">
      <c r="A1223" s="5"/>
      <c r="B1223" s="6"/>
    </row>
    <row r="1224" spans="1:2" x14ac:dyDescent="0.25">
      <c r="A1224" s="5"/>
      <c r="B1224" s="6"/>
    </row>
    <row r="1225" spans="1:2" x14ac:dyDescent="0.25">
      <c r="A1225" s="5"/>
      <c r="B1225" s="6"/>
    </row>
    <row r="1226" spans="1:2" x14ac:dyDescent="0.25">
      <c r="A1226" s="5"/>
      <c r="B1226" s="6"/>
    </row>
    <row r="1227" spans="1:2" x14ac:dyDescent="0.25">
      <c r="A1227" s="5"/>
      <c r="B1227" s="6"/>
    </row>
    <row r="1228" spans="1:2" x14ac:dyDescent="0.25">
      <c r="A1228" s="5"/>
      <c r="B1228" s="6"/>
    </row>
    <row r="1229" spans="1:2" x14ac:dyDescent="0.25">
      <c r="A1229" s="5"/>
      <c r="B1229" s="6"/>
    </row>
    <row r="1230" spans="1:2" x14ac:dyDescent="0.25">
      <c r="A1230" s="5"/>
      <c r="B1230" s="6"/>
    </row>
    <row r="1231" spans="1:2" x14ac:dyDescent="0.25">
      <c r="A1231" s="5"/>
      <c r="B1231" s="6"/>
    </row>
    <row r="1232" spans="1:2" x14ac:dyDescent="0.25">
      <c r="A1232" s="5"/>
      <c r="B1232" s="6"/>
    </row>
    <row r="1233" spans="1:2" x14ac:dyDescent="0.25">
      <c r="A1233" s="5"/>
      <c r="B1233" s="6"/>
    </row>
    <row r="1234" spans="1:2" x14ac:dyDescent="0.25">
      <c r="A1234" s="5"/>
      <c r="B1234" s="6"/>
    </row>
    <row r="1235" spans="1:2" x14ac:dyDescent="0.25">
      <c r="A1235" s="5"/>
      <c r="B1235" s="6"/>
    </row>
    <row r="1236" spans="1:2" x14ac:dyDescent="0.25">
      <c r="A1236" s="5"/>
      <c r="B1236" s="6"/>
    </row>
    <row r="1237" spans="1:2" x14ac:dyDescent="0.25">
      <c r="A1237" s="5"/>
      <c r="B1237" s="6"/>
    </row>
    <row r="1238" spans="1:2" x14ac:dyDescent="0.25">
      <c r="A1238" s="5"/>
      <c r="B1238" s="6"/>
    </row>
    <row r="1239" spans="1:2" x14ac:dyDescent="0.25">
      <c r="A1239" s="5"/>
      <c r="B1239" s="6"/>
    </row>
    <row r="1240" spans="1:2" x14ac:dyDescent="0.25">
      <c r="A1240" s="5"/>
      <c r="B1240" s="6"/>
    </row>
    <row r="1241" spans="1:2" x14ac:dyDescent="0.25">
      <c r="A1241" s="5"/>
      <c r="B1241" s="6"/>
    </row>
    <row r="1242" spans="1:2" x14ac:dyDescent="0.25">
      <c r="A1242" s="5"/>
      <c r="B1242" s="6"/>
    </row>
    <row r="1243" spans="1:2" x14ac:dyDescent="0.25">
      <c r="A1243" s="5"/>
      <c r="B1243" s="6"/>
    </row>
    <row r="1244" spans="1:2" x14ac:dyDescent="0.25">
      <c r="A1244" s="5"/>
      <c r="B1244" s="6"/>
    </row>
    <row r="1245" spans="1:2" x14ac:dyDescent="0.25">
      <c r="A1245" s="5"/>
      <c r="B1245" s="6"/>
    </row>
    <row r="1246" spans="1:2" x14ac:dyDescent="0.25">
      <c r="A1246" s="5"/>
      <c r="B1246" s="6"/>
    </row>
    <row r="1247" spans="1:2" x14ac:dyDescent="0.25">
      <c r="A1247" s="5"/>
      <c r="B1247" s="6"/>
    </row>
    <row r="1248" spans="1:2" x14ac:dyDescent="0.25">
      <c r="A1248" s="5"/>
      <c r="B1248" s="6"/>
    </row>
    <row r="1249" spans="1:2" x14ac:dyDescent="0.25">
      <c r="A1249" s="5"/>
      <c r="B1249" s="6"/>
    </row>
    <row r="1250" spans="1:2" x14ac:dyDescent="0.25">
      <c r="A1250" s="5"/>
      <c r="B1250" s="6"/>
    </row>
    <row r="1251" spans="1:2" x14ac:dyDescent="0.25">
      <c r="A1251" s="5"/>
      <c r="B1251" s="6"/>
    </row>
    <row r="1252" spans="1:2" x14ac:dyDescent="0.25">
      <c r="A1252" s="5"/>
      <c r="B1252" s="6"/>
    </row>
    <row r="1253" spans="1:2" x14ac:dyDescent="0.25">
      <c r="A1253" s="5"/>
      <c r="B1253" s="6"/>
    </row>
    <row r="1254" spans="1:2" x14ac:dyDescent="0.25">
      <c r="A1254" s="5"/>
      <c r="B1254" s="6"/>
    </row>
    <row r="1255" spans="1:2" x14ac:dyDescent="0.25">
      <c r="A1255" s="5"/>
      <c r="B1255" s="6"/>
    </row>
    <row r="1256" spans="1:2" x14ac:dyDescent="0.25">
      <c r="A1256" s="5"/>
      <c r="B1256" s="6"/>
    </row>
    <row r="1257" spans="1:2" x14ac:dyDescent="0.25">
      <c r="A1257" s="5"/>
      <c r="B1257" s="6"/>
    </row>
    <row r="1258" spans="1:2" x14ac:dyDescent="0.25">
      <c r="A1258" s="5"/>
      <c r="B1258" s="6"/>
    </row>
    <row r="1259" spans="1:2" x14ac:dyDescent="0.25">
      <c r="A1259" s="5"/>
      <c r="B1259" s="6"/>
    </row>
    <row r="1260" spans="1:2" x14ac:dyDescent="0.25">
      <c r="A1260" s="5"/>
      <c r="B1260" s="6"/>
    </row>
    <row r="1261" spans="1:2" x14ac:dyDescent="0.25">
      <c r="A1261" s="5"/>
      <c r="B1261" s="6"/>
    </row>
    <row r="1262" spans="1:2" x14ac:dyDescent="0.25">
      <c r="A1262" s="5"/>
      <c r="B1262" s="6"/>
    </row>
    <row r="1263" spans="1:2" x14ac:dyDescent="0.25">
      <c r="A1263" s="5"/>
      <c r="B1263" s="6"/>
    </row>
    <row r="1264" spans="1:2" x14ac:dyDescent="0.25">
      <c r="A1264" s="5"/>
      <c r="B1264" s="6"/>
    </row>
    <row r="1265" spans="1:2" x14ac:dyDescent="0.25">
      <c r="A1265" s="5"/>
      <c r="B1265" s="6"/>
    </row>
    <row r="1266" spans="1:2" x14ac:dyDescent="0.25">
      <c r="A1266" s="5"/>
      <c r="B1266" s="6"/>
    </row>
    <row r="1267" spans="1:2" x14ac:dyDescent="0.25">
      <c r="A1267" s="5"/>
      <c r="B1267" s="6"/>
    </row>
    <row r="1268" spans="1:2" x14ac:dyDescent="0.25">
      <c r="A1268" s="5"/>
      <c r="B1268" s="6"/>
    </row>
    <row r="1269" spans="1:2" x14ac:dyDescent="0.25">
      <c r="A1269" s="5"/>
      <c r="B1269" s="6"/>
    </row>
    <row r="1270" spans="1:2" x14ac:dyDescent="0.25">
      <c r="A1270" s="5"/>
      <c r="B1270" s="6"/>
    </row>
    <row r="1271" spans="1:2" x14ac:dyDescent="0.25">
      <c r="A1271" s="5"/>
      <c r="B1271" s="6"/>
    </row>
    <row r="1272" spans="1:2" x14ac:dyDescent="0.25">
      <c r="A1272" s="5"/>
      <c r="B1272" s="6"/>
    </row>
    <row r="1273" spans="1:2" x14ac:dyDescent="0.25">
      <c r="A1273" s="5"/>
      <c r="B1273" s="6"/>
    </row>
    <row r="1274" spans="1:2" x14ac:dyDescent="0.25">
      <c r="A1274" s="5"/>
      <c r="B1274" s="6"/>
    </row>
    <row r="1275" spans="1:2" x14ac:dyDescent="0.25">
      <c r="A1275" s="5"/>
      <c r="B1275" s="6"/>
    </row>
    <row r="1276" spans="1:2" x14ac:dyDescent="0.25">
      <c r="A1276" s="5"/>
      <c r="B1276" s="6"/>
    </row>
    <row r="1277" spans="1:2" x14ac:dyDescent="0.25">
      <c r="A1277" s="5"/>
      <c r="B1277" s="6"/>
    </row>
    <row r="1278" spans="1:2" x14ac:dyDescent="0.25">
      <c r="A1278" s="5"/>
      <c r="B1278" s="6"/>
    </row>
    <row r="1279" spans="1:2" x14ac:dyDescent="0.25">
      <c r="A1279" s="5"/>
      <c r="B1279" s="6"/>
    </row>
    <row r="1280" spans="1:2" x14ac:dyDescent="0.25">
      <c r="A1280" s="5"/>
      <c r="B1280" s="6"/>
    </row>
    <row r="1281" spans="1:2" x14ac:dyDescent="0.25">
      <c r="A1281" s="5"/>
      <c r="B1281" s="6"/>
    </row>
    <row r="1282" spans="1:2" x14ac:dyDescent="0.25">
      <c r="A1282" s="5"/>
      <c r="B1282" s="6"/>
    </row>
    <row r="1283" spans="1:2" x14ac:dyDescent="0.25">
      <c r="A1283" s="5"/>
      <c r="B1283" s="6"/>
    </row>
    <row r="1284" spans="1:2" x14ac:dyDescent="0.25">
      <c r="A1284" s="5"/>
      <c r="B1284" s="6"/>
    </row>
    <row r="1285" spans="1:2" x14ac:dyDescent="0.25">
      <c r="A1285" s="5"/>
      <c r="B1285" s="6"/>
    </row>
    <row r="1286" spans="1:2" x14ac:dyDescent="0.25">
      <c r="A1286" s="5"/>
      <c r="B1286" s="6"/>
    </row>
    <row r="1287" spans="1:2" x14ac:dyDescent="0.25">
      <c r="A1287" s="5"/>
      <c r="B1287" s="6"/>
    </row>
    <row r="1288" spans="1:2" x14ac:dyDescent="0.25">
      <c r="A1288" s="5"/>
      <c r="B1288" s="6"/>
    </row>
    <row r="1289" spans="1:2" x14ac:dyDescent="0.25">
      <c r="A1289" s="5"/>
      <c r="B1289" s="6"/>
    </row>
    <row r="1290" spans="1:2" x14ac:dyDescent="0.25">
      <c r="A1290" s="5"/>
      <c r="B1290" s="6"/>
    </row>
    <row r="1291" spans="1:2" x14ac:dyDescent="0.25">
      <c r="A1291" s="5"/>
      <c r="B1291" s="6"/>
    </row>
    <row r="1292" spans="1:2" x14ac:dyDescent="0.25">
      <c r="A1292" s="5"/>
      <c r="B1292" s="6"/>
    </row>
    <row r="1293" spans="1:2" x14ac:dyDescent="0.25">
      <c r="A1293" s="5"/>
      <c r="B1293" s="6"/>
    </row>
    <row r="1294" spans="1:2" x14ac:dyDescent="0.25">
      <c r="A1294" s="5"/>
      <c r="B1294" s="6"/>
    </row>
    <row r="1295" spans="1:2" x14ac:dyDescent="0.25">
      <c r="A1295" s="5"/>
      <c r="B1295" s="6"/>
    </row>
    <row r="1296" spans="1:2" x14ac:dyDescent="0.25">
      <c r="A1296" s="5"/>
      <c r="B1296" s="6"/>
    </row>
    <row r="1297" spans="1:2" x14ac:dyDescent="0.25">
      <c r="A1297" s="5"/>
      <c r="B1297" s="6"/>
    </row>
    <row r="1298" spans="1:2" x14ac:dyDescent="0.25">
      <c r="A1298" s="5"/>
      <c r="B1298" s="6"/>
    </row>
    <row r="1299" spans="1:2" x14ac:dyDescent="0.25">
      <c r="A1299" s="5"/>
      <c r="B1299" s="6"/>
    </row>
    <row r="1300" spans="1:2" x14ac:dyDescent="0.25">
      <c r="A1300" s="5"/>
      <c r="B1300" s="6"/>
    </row>
    <row r="1301" spans="1:2" x14ac:dyDescent="0.25">
      <c r="A1301" s="5"/>
      <c r="B1301" s="6"/>
    </row>
    <row r="1302" spans="1:2" x14ac:dyDescent="0.25">
      <c r="A1302" s="5"/>
      <c r="B1302" s="6"/>
    </row>
    <row r="1303" spans="1:2" x14ac:dyDescent="0.25">
      <c r="A1303" s="5"/>
      <c r="B1303" s="6"/>
    </row>
    <row r="1304" spans="1:2" x14ac:dyDescent="0.25">
      <c r="A1304" s="5"/>
      <c r="B1304" s="6"/>
    </row>
    <row r="1305" spans="1:2" x14ac:dyDescent="0.25">
      <c r="A1305" s="5"/>
      <c r="B1305" s="6"/>
    </row>
    <row r="1306" spans="1:2" x14ac:dyDescent="0.25">
      <c r="A1306" s="5"/>
      <c r="B1306" s="6"/>
    </row>
    <row r="1307" spans="1:2" x14ac:dyDescent="0.25">
      <c r="A1307" s="5"/>
      <c r="B1307" s="6"/>
    </row>
    <row r="1308" spans="1:2" x14ac:dyDescent="0.25">
      <c r="A1308" s="5"/>
      <c r="B1308" s="6"/>
    </row>
    <row r="1309" spans="1:2" x14ac:dyDescent="0.25">
      <c r="A1309" s="5"/>
      <c r="B1309" s="6"/>
    </row>
    <row r="1310" spans="1:2" x14ac:dyDescent="0.25">
      <c r="A1310" s="5"/>
      <c r="B1310" s="6"/>
    </row>
    <row r="1311" spans="1:2" x14ac:dyDescent="0.25">
      <c r="A1311" s="5"/>
      <c r="B1311" s="6"/>
    </row>
    <row r="1312" spans="1:2" x14ac:dyDescent="0.25">
      <c r="A1312" s="5"/>
      <c r="B1312" s="6"/>
    </row>
    <row r="1313" spans="1:2" x14ac:dyDescent="0.25">
      <c r="A1313" s="5"/>
      <c r="B1313" s="6"/>
    </row>
    <row r="1314" spans="1:2" x14ac:dyDescent="0.25">
      <c r="A1314" s="5"/>
      <c r="B1314" s="6"/>
    </row>
    <row r="1315" spans="1:2" x14ac:dyDescent="0.25">
      <c r="A1315" s="5"/>
      <c r="B1315" s="6"/>
    </row>
    <row r="1316" spans="1:2" x14ac:dyDescent="0.25">
      <c r="A1316" s="5"/>
      <c r="B1316" s="6"/>
    </row>
    <row r="1317" spans="1:2" x14ac:dyDescent="0.25">
      <c r="A1317" s="5"/>
      <c r="B1317" s="6"/>
    </row>
    <row r="1318" spans="1:2" x14ac:dyDescent="0.25">
      <c r="A1318" s="5"/>
      <c r="B1318" s="6"/>
    </row>
    <row r="1319" spans="1:2" x14ac:dyDescent="0.25">
      <c r="A1319" s="5"/>
      <c r="B1319" s="6"/>
    </row>
    <row r="1320" spans="1:2" x14ac:dyDescent="0.25">
      <c r="A1320" s="5"/>
      <c r="B1320" s="6"/>
    </row>
    <row r="1321" spans="1:2" x14ac:dyDescent="0.25">
      <c r="A1321" s="5"/>
      <c r="B1321" s="6"/>
    </row>
    <row r="1322" spans="1:2" x14ac:dyDescent="0.25">
      <c r="A1322" s="5"/>
      <c r="B1322" s="6"/>
    </row>
    <row r="1323" spans="1:2" x14ac:dyDescent="0.25">
      <c r="A1323" s="5"/>
      <c r="B1323" s="6"/>
    </row>
    <row r="1324" spans="1:2" x14ac:dyDescent="0.25">
      <c r="A1324" s="5"/>
      <c r="B1324" s="6"/>
    </row>
    <row r="1325" spans="1:2" x14ac:dyDescent="0.25">
      <c r="A1325" s="5"/>
      <c r="B1325" s="6"/>
    </row>
    <row r="1326" spans="1:2" x14ac:dyDescent="0.25">
      <c r="A1326" s="5"/>
      <c r="B1326" s="6"/>
    </row>
    <row r="1327" spans="1:2" x14ac:dyDescent="0.25">
      <c r="A1327" s="5"/>
      <c r="B1327" s="6"/>
    </row>
    <row r="1328" spans="1:2" x14ac:dyDescent="0.25">
      <c r="A1328" s="5"/>
      <c r="B1328" s="6"/>
    </row>
    <row r="1329" spans="1:2" x14ac:dyDescent="0.25">
      <c r="A1329" s="5"/>
      <c r="B1329" s="6"/>
    </row>
    <row r="1330" spans="1:2" x14ac:dyDescent="0.25">
      <c r="A1330" s="5"/>
      <c r="B1330" s="6"/>
    </row>
    <row r="1331" spans="1:2" x14ac:dyDescent="0.25">
      <c r="A1331" s="5"/>
      <c r="B1331" s="6"/>
    </row>
    <row r="1332" spans="1:2" x14ac:dyDescent="0.25">
      <c r="A1332" s="5"/>
      <c r="B1332" s="6"/>
    </row>
    <row r="1333" spans="1:2" x14ac:dyDescent="0.25">
      <c r="A1333" s="5"/>
      <c r="B1333" s="6"/>
    </row>
    <row r="1334" spans="1:2" x14ac:dyDescent="0.25">
      <c r="A1334" s="5"/>
      <c r="B1334" s="6"/>
    </row>
    <row r="1335" spans="1:2" x14ac:dyDescent="0.25">
      <c r="A1335" s="5"/>
      <c r="B1335" s="6"/>
    </row>
    <row r="1336" spans="1:2" x14ac:dyDescent="0.25">
      <c r="A1336" s="5"/>
      <c r="B1336" s="6"/>
    </row>
    <row r="1337" spans="1:2" x14ac:dyDescent="0.25">
      <c r="A1337" s="5"/>
      <c r="B1337" s="6"/>
    </row>
    <row r="1338" spans="1:2" x14ac:dyDescent="0.25">
      <c r="A1338" s="5"/>
      <c r="B1338" s="6"/>
    </row>
    <row r="1339" spans="1:2" x14ac:dyDescent="0.25">
      <c r="A1339" s="5"/>
      <c r="B1339" s="6"/>
    </row>
    <row r="1340" spans="1:2" x14ac:dyDescent="0.25">
      <c r="A1340" s="5"/>
      <c r="B1340" s="6"/>
    </row>
    <row r="1341" spans="1:2" x14ac:dyDescent="0.25">
      <c r="A1341" s="5"/>
      <c r="B1341" s="6"/>
    </row>
    <row r="1342" spans="1:2" x14ac:dyDescent="0.25">
      <c r="A1342" s="5"/>
      <c r="B1342" s="6"/>
    </row>
    <row r="1343" spans="1:2" x14ac:dyDescent="0.25">
      <c r="A1343" s="5"/>
      <c r="B1343" s="6"/>
    </row>
    <row r="1344" spans="1:2" x14ac:dyDescent="0.25">
      <c r="A1344" s="5"/>
      <c r="B1344" s="6"/>
    </row>
    <row r="1345" spans="1:2" x14ac:dyDescent="0.25">
      <c r="A1345" s="5"/>
      <c r="B1345" s="6"/>
    </row>
    <row r="1346" spans="1:2" x14ac:dyDescent="0.25">
      <c r="A1346" s="5"/>
      <c r="B1346" s="6"/>
    </row>
    <row r="1347" spans="1:2" x14ac:dyDescent="0.25">
      <c r="A1347" s="5"/>
      <c r="B1347" s="6"/>
    </row>
    <row r="1348" spans="1:2" x14ac:dyDescent="0.25">
      <c r="A1348" s="5"/>
      <c r="B1348" s="6"/>
    </row>
    <row r="1349" spans="1:2" x14ac:dyDescent="0.25">
      <c r="A1349" s="5"/>
      <c r="B1349" s="6"/>
    </row>
    <row r="1350" spans="1:2" x14ac:dyDescent="0.25">
      <c r="A1350" s="5"/>
      <c r="B1350" s="6"/>
    </row>
    <row r="1351" spans="1:2" x14ac:dyDescent="0.25">
      <c r="A1351" s="5"/>
      <c r="B1351" s="6"/>
    </row>
    <row r="1352" spans="1:2" x14ac:dyDescent="0.25">
      <c r="A1352" s="5"/>
      <c r="B1352" s="6"/>
    </row>
    <row r="1353" spans="1:2" x14ac:dyDescent="0.25">
      <c r="A1353" s="5"/>
      <c r="B1353" s="6"/>
    </row>
    <row r="1354" spans="1:2" x14ac:dyDescent="0.25">
      <c r="A1354" s="5"/>
      <c r="B1354" s="6"/>
    </row>
    <row r="1355" spans="1:2" x14ac:dyDescent="0.25">
      <c r="A1355" s="5"/>
      <c r="B1355" s="6"/>
    </row>
    <row r="1356" spans="1:2" x14ac:dyDescent="0.25">
      <c r="A1356" s="5"/>
      <c r="B1356" s="6"/>
    </row>
    <row r="1357" spans="1:2" x14ac:dyDescent="0.25">
      <c r="A1357" s="5"/>
      <c r="B1357" s="6"/>
    </row>
    <row r="1358" spans="1:2" x14ac:dyDescent="0.25">
      <c r="A1358" s="5"/>
      <c r="B1358" s="6"/>
    </row>
    <row r="1359" spans="1:2" x14ac:dyDescent="0.25">
      <c r="A1359" s="5"/>
      <c r="B1359" s="6"/>
    </row>
    <row r="1360" spans="1:2" x14ac:dyDescent="0.25">
      <c r="A1360" s="5"/>
      <c r="B1360" s="6"/>
    </row>
    <row r="1361" spans="1:2" x14ac:dyDescent="0.25">
      <c r="A1361" s="5"/>
      <c r="B1361" s="6"/>
    </row>
    <row r="1362" spans="1:2" x14ac:dyDescent="0.25">
      <c r="A1362" s="5"/>
      <c r="B1362" s="6"/>
    </row>
    <row r="1363" spans="1:2" x14ac:dyDescent="0.25">
      <c r="A1363" s="5"/>
      <c r="B1363" s="6"/>
    </row>
    <row r="1364" spans="1:2" x14ac:dyDescent="0.25">
      <c r="A1364" s="5"/>
      <c r="B1364" s="6"/>
    </row>
    <row r="1365" spans="1:2" x14ac:dyDescent="0.25">
      <c r="A1365" s="5"/>
      <c r="B1365" s="6"/>
    </row>
    <row r="1366" spans="1:2" x14ac:dyDescent="0.25">
      <c r="A1366" s="5"/>
      <c r="B1366" s="6"/>
    </row>
    <row r="1367" spans="1:2" x14ac:dyDescent="0.25">
      <c r="A1367" s="5"/>
      <c r="B1367" s="6"/>
    </row>
    <row r="1368" spans="1:2" x14ac:dyDescent="0.25">
      <c r="A1368" s="5"/>
      <c r="B1368" s="6"/>
    </row>
    <row r="1369" spans="1:2" x14ac:dyDescent="0.25">
      <c r="A1369" s="5"/>
      <c r="B1369" s="6"/>
    </row>
    <row r="1370" spans="1:2" x14ac:dyDescent="0.25">
      <c r="A1370" s="5"/>
      <c r="B1370" s="6"/>
    </row>
    <row r="1371" spans="1:2" x14ac:dyDescent="0.25">
      <c r="A1371" s="5"/>
      <c r="B1371" s="6"/>
    </row>
    <row r="1372" spans="1:2" x14ac:dyDescent="0.25">
      <c r="A1372" s="5"/>
      <c r="B1372" s="6"/>
    </row>
    <row r="1373" spans="1:2" x14ac:dyDescent="0.25">
      <c r="A1373" s="5"/>
      <c r="B1373" s="6"/>
    </row>
    <row r="1374" spans="1:2" x14ac:dyDescent="0.25">
      <c r="A1374" s="5"/>
      <c r="B1374" s="6"/>
    </row>
    <row r="1375" spans="1:2" x14ac:dyDescent="0.25">
      <c r="A1375" s="5"/>
      <c r="B1375" s="6"/>
    </row>
    <row r="1376" spans="1:2" x14ac:dyDescent="0.25">
      <c r="A1376" s="5"/>
      <c r="B1376" s="6"/>
    </row>
    <row r="1377" spans="1:2" x14ac:dyDescent="0.25">
      <c r="A1377" s="5"/>
      <c r="B1377" s="6"/>
    </row>
    <row r="1378" spans="1:2" x14ac:dyDescent="0.25">
      <c r="A1378" s="5"/>
      <c r="B1378" s="6"/>
    </row>
    <row r="1379" spans="1:2" x14ac:dyDescent="0.25">
      <c r="A1379" s="5"/>
      <c r="B1379" s="6"/>
    </row>
    <row r="1380" spans="1:2" x14ac:dyDescent="0.25">
      <c r="A1380" s="5"/>
      <c r="B1380" s="6"/>
    </row>
    <row r="1381" spans="1:2" x14ac:dyDescent="0.25">
      <c r="A1381" s="5"/>
      <c r="B1381" s="6"/>
    </row>
    <row r="1382" spans="1:2" x14ac:dyDescent="0.25">
      <c r="A1382" s="5"/>
      <c r="B1382" s="6"/>
    </row>
    <row r="1383" spans="1:2" x14ac:dyDescent="0.25">
      <c r="A1383" s="5"/>
      <c r="B1383" s="6"/>
    </row>
    <row r="1384" spans="1:2" x14ac:dyDescent="0.25">
      <c r="A1384" s="5"/>
      <c r="B1384" s="6"/>
    </row>
    <row r="1385" spans="1:2" x14ac:dyDescent="0.25">
      <c r="A1385" s="5"/>
      <c r="B1385" s="6"/>
    </row>
    <row r="1386" spans="1:2" x14ac:dyDescent="0.25">
      <c r="A1386" s="5"/>
      <c r="B1386" s="6"/>
    </row>
    <row r="1387" spans="1:2" x14ac:dyDescent="0.25">
      <c r="A1387" s="5"/>
      <c r="B1387" s="6"/>
    </row>
    <row r="1388" spans="1:2" x14ac:dyDescent="0.25">
      <c r="A1388" s="5"/>
      <c r="B1388" s="6"/>
    </row>
    <row r="1389" spans="1:2" x14ac:dyDescent="0.25">
      <c r="A1389" s="5"/>
      <c r="B1389" s="6"/>
    </row>
    <row r="1390" spans="1:2" x14ac:dyDescent="0.25">
      <c r="A1390" s="5"/>
      <c r="B1390" s="6"/>
    </row>
    <row r="1391" spans="1:2" x14ac:dyDescent="0.25">
      <c r="A1391" s="5"/>
      <c r="B1391" s="6"/>
    </row>
    <row r="1392" spans="1:2" x14ac:dyDescent="0.25">
      <c r="A1392" s="5"/>
      <c r="B1392" s="6"/>
    </row>
    <row r="1393" spans="1:2" x14ac:dyDescent="0.25">
      <c r="A1393" s="5"/>
      <c r="B1393" s="6"/>
    </row>
    <row r="1394" spans="1:2" x14ac:dyDescent="0.25">
      <c r="A1394" s="5"/>
      <c r="B1394" s="6"/>
    </row>
    <row r="1395" spans="1:2" x14ac:dyDescent="0.25">
      <c r="A1395" s="5"/>
      <c r="B1395" s="6"/>
    </row>
    <row r="1396" spans="1:2" x14ac:dyDescent="0.25">
      <c r="A1396" s="5"/>
      <c r="B1396" s="6"/>
    </row>
    <row r="1397" spans="1:2" x14ac:dyDescent="0.25">
      <c r="A1397" s="5"/>
      <c r="B1397" s="6"/>
    </row>
    <row r="1398" spans="1:2" x14ac:dyDescent="0.25">
      <c r="A1398" s="5"/>
      <c r="B1398" s="6"/>
    </row>
    <row r="1399" spans="1:2" x14ac:dyDescent="0.25">
      <c r="A1399" s="5"/>
      <c r="B1399" s="6"/>
    </row>
    <row r="1400" spans="1:2" x14ac:dyDescent="0.25">
      <c r="A1400" s="5"/>
      <c r="B1400" s="6"/>
    </row>
    <row r="1401" spans="1:2" x14ac:dyDescent="0.25">
      <c r="A1401" s="5"/>
      <c r="B1401" s="6"/>
    </row>
    <row r="1402" spans="1:2" x14ac:dyDescent="0.25">
      <c r="A1402" s="5"/>
      <c r="B1402" s="6"/>
    </row>
    <row r="1403" spans="1:2" x14ac:dyDescent="0.25">
      <c r="A1403" s="5"/>
      <c r="B1403" s="6"/>
    </row>
    <row r="1404" spans="1:2" x14ac:dyDescent="0.25">
      <c r="A1404" s="5"/>
      <c r="B1404" s="6"/>
    </row>
    <row r="1405" spans="1:2" x14ac:dyDescent="0.25">
      <c r="A1405" s="5"/>
      <c r="B1405" s="6"/>
    </row>
    <row r="1406" spans="1:2" x14ac:dyDescent="0.25">
      <c r="A1406" s="5"/>
      <c r="B1406" s="6"/>
    </row>
    <row r="1407" spans="1:2" x14ac:dyDescent="0.25">
      <c r="A1407" s="5"/>
      <c r="B1407" s="6"/>
    </row>
    <row r="1408" spans="1:2" x14ac:dyDescent="0.25">
      <c r="A1408" s="5"/>
      <c r="B1408" s="6"/>
    </row>
    <row r="1409" spans="1:2" x14ac:dyDescent="0.25">
      <c r="A1409" s="5"/>
      <c r="B1409" s="6"/>
    </row>
    <row r="1410" spans="1:2" x14ac:dyDescent="0.25">
      <c r="A1410" s="5"/>
      <c r="B1410" s="6"/>
    </row>
    <row r="1411" spans="1:2" x14ac:dyDescent="0.25">
      <c r="A1411" s="5"/>
      <c r="B1411" s="6"/>
    </row>
    <row r="1412" spans="1:2" x14ac:dyDescent="0.25">
      <c r="A1412" s="5"/>
      <c r="B1412" s="6"/>
    </row>
    <row r="1413" spans="1:2" x14ac:dyDescent="0.25">
      <c r="A1413" s="5"/>
      <c r="B1413" s="6"/>
    </row>
    <row r="1414" spans="1:2" x14ac:dyDescent="0.25">
      <c r="A1414" s="5"/>
      <c r="B1414" s="6"/>
    </row>
    <row r="1415" spans="1:2" x14ac:dyDescent="0.25">
      <c r="A1415" s="5"/>
      <c r="B1415" s="6"/>
    </row>
    <row r="1416" spans="1:2" x14ac:dyDescent="0.25">
      <c r="A1416" s="5"/>
      <c r="B1416" s="6"/>
    </row>
    <row r="1417" spans="1:2" x14ac:dyDescent="0.25">
      <c r="A1417" s="5"/>
      <c r="B1417" s="6"/>
    </row>
    <row r="1418" spans="1:2" x14ac:dyDescent="0.25">
      <c r="A1418" s="5"/>
      <c r="B1418" s="6"/>
    </row>
    <row r="1419" spans="1:2" x14ac:dyDescent="0.25">
      <c r="A1419" s="5"/>
      <c r="B1419" s="6"/>
    </row>
    <row r="1420" spans="1:2" x14ac:dyDescent="0.25">
      <c r="A1420" s="5"/>
      <c r="B1420" s="6"/>
    </row>
    <row r="1421" spans="1:2" x14ac:dyDescent="0.25">
      <c r="A1421" s="5"/>
      <c r="B1421" s="6"/>
    </row>
    <row r="1422" spans="1:2" x14ac:dyDescent="0.25">
      <c r="A1422" s="5"/>
      <c r="B1422" s="6"/>
    </row>
    <row r="1423" spans="1:2" x14ac:dyDescent="0.25">
      <c r="A1423" s="5"/>
      <c r="B1423" s="6"/>
    </row>
    <row r="1424" spans="1:2" x14ac:dyDescent="0.25">
      <c r="A1424" s="5"/>
      <c r="B1424" s="6"/>
    </row>
    <row r="1425" spans="1:2" x14ac:dyDescent="0.25">
      <c r="A1425" s="5"/>
      <c r="B1425" s="6"/>
    </row>
    <row r="1426" spans="1:2" x14ac:dyDescent="0.25">
      <c r="A1426" s="5"/>
      <c r="B1426" s="6"/>
    </row>
    <row r="1427" spans="1:2" x14ac:dyDescent="0.25">
      <c r="A1427" s="5"/>
      <c r="B1427" s="6"/>
    </row>
    <row r="1428" spans="1:2" x14ac:dyDescent="0.25">
      <c r="A1428" s="5"/>
      <c r="B1428" s="6"/>
    </row>
    <row r="1429" spans="1:2" x14ac:dyDescent="0.25">
      <c r="A1429" s="5"/>
      <c r="B1429" s="6"/>
    </row>
    <row r="1430" spans="1:2" x14ac:dyDescent="0.25">
      <c r="A1430" s="5"/>
      <c r="B1430" s="6"/>
    </row>
    <row r="1431" spans="1:2" x14ac:dyDescent="0.25">
      <c r="A1431" s="5"/>
      <c r="B1431" s="6"/>
    </row>
    <row r="1432" spans="1:2" x14ac:dyDescent="0.25">
      <c r="A1432" s="5"/>
      <c r="B1432" s="6"/>
    </row>
    <row r="1433" spans="1:2" x14ac:dyDescent="0.25">
      <c r="A1433" s="5"/>
      <c r="B1433" s="6"/>
    </row>
    <row r="1434" spans="1:2" x14ac:dyDescent="0.25">
      <c r="A1434" s="5"/>
      <c r="B1434" s="6"/>
    </row>
    <row r="1435" spans="1:2" x14ac:dyDescent="0.25">
      <c r="A1435" s="5"/>
      <c r="B1435" s="6"/>
    </row>
    <row r="1436" spans="1:2" x14ac:dyDescent="0.25">
      <c r="A1436" s="5"/>
      <c r="B1436" s="6"/>
    </row>
    <row r="1437" spans="1:2" x14ac:dyDescent="0.25">
      <c r="A1437" s="5"/>
      <c r="B1437" s="6"/>
    </row>
    <row r="1438" spans="1:2" x14ac:dyDescent="0.25">
      <c r="A1438" s="5"/>
      <c r="B1438" s="6"/>
    </row>
    <row r="1439" spans="1:2" x14ac:dyDescent="0.25">
      <c r="A1439" s="5"/>
      <c r="B1439" s="6"/>
    </row>
    <row r="1440" spans="1:2" x14ac:dyDescent="0.25">
      <c r="A1440" s="5"/>
      <c r="B1440" s="6"/>
    </row>
    <row r="1441" spans="1:2" x14ac:dyDescent="0.25">
      <c r="A1441" s="5"/>
      <c r="B1441" s="6"/>
    </row>
    <row r="1442" spans="1:2" x14ac:dyDescent="0.25">
      <c r="A1442" s="5"/>
      <c r="B1442" s="6"/>
    </row>
    <row r="1443" spans="1:2" x14ac:dyDescent="0.25">
      <c r="A1443" s="5"/>
      <c r="B1443" s="6"/>
    </row>
    <row r="1444" spans="1:2" x14ac:dyDescent="0.25">
      <c r="A1444" s="5"/>
      <c r="B1444" s="6"/>
    </row>
    <row r="1445" spans="1:2" x14ac:dyDescent="0.25">
      <c r="A1445" s="5"/>
      <c r="B1445" s="6"/>
    </row>
    <row r="1446" spans="1:2" x14ac:dyDescent="0.25">
      <c r="A1446" s="5"/>
      <c r="B1446" s="6"/>
    </row>
    <row r="1447" spans="1:2" x14ac:dyDescent="0.25">
      <c r="A1447" s="5"/>
      <c r="B1447" s="6"/>
    </row>
    <row r="1448" spans="1:2" x14ac:dyDescent="0.25">
      <c r="A1448" s="5"/>
      <c r="B1448" s="6"/>
    </row>
    <row r="1449" spans="1:2" x14ac:dyDescent="0.25">
      <c r="A1449" s="5"/>
      <c r="B1449" s="6"/>
    </row>
    <row r="1450" spans="1:2" x14ac:dyDescent="0.25">
      <c r="A1450" s="5"/>
      <c r="B1450" s="6"/>
    </row>
    <row r="1451" spans="1:2" x14ac:dyDescent="0.25">
      <c r="A1451" s="5"/>
      <c r="B1451" s="6"/>
    </row>
    <row r="1452" spans="1:2" x14ac:dyDescent="0.25">
      <c r="A1452" s="5"/>
      <c r="B1452" s="6"/>
    </row>
    <row r="1453" spans="1:2" x14ac:dyDescent="0.25">
      <c r="A1453" s="5"/>
      <c r="B1453" s="6"/>
    </row>
    <row r="1454" spans="1:2" x14ac:dyDescent="0.25">
      <c r="A1454" s="5"/>
      <c r="B1454" s="6"/>
    </row>
    <row r="1455" spans="1:2" x14ac:dyDescent="0.25">
      <c r="A1455" s="5"/>
      <c r="B1455" s="6"/>
    </row>
    <row r="1456" spans="1:2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B1485" s="6"/>
    </row>
    <row r="1486" spans="1:2" x14ac:dyDescent="0.25">
      <c r="B1486" s="6"/>
    </row>
    <row r="1487" spans="1:2" x14ac:dyDescent="0.25">
      <c r="B1487" s="6"/>
    </row>
    <row r="1488" spans="1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</sheetData>
  <customSheetViews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1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5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7"/>
      <headerFooter alignWithMargins="0"/>
    </customSheetView>
  </customSheetViews>
  <mergeCells count="6">
    <mergeCell ref="A11:B11"/>
    <mergeCell ref="F11:F12"/>
    <mergeCell ref="D11:D12"/>
    <mergeCell ref="G11:I11"/>
    <mergeCell ref="E11:E12"/>
    <mergeCell ref="C11:C12"/>
  </mergeCells>
  <phoneticPr fontId="0" type="noConversion"/>
  <printOptions horizontalCentered="1"/>
  <pageMargins left="0" right="0" top="0" bottom="0" header="0" footer="0"/>
  <pageSetup paperSize="9" scale="47" fitToHeight="6" orientation="landscape" blackAndWhite="1" r:id="rId8"/>
  <headerFooter alignWithMargins="0"/>
  <rowBreaks count="5" manualBreakCount="5">
    <brk id="52" max="8" man="1"/>
    <brk id="102" max="8" man="1"/>
    <brk id="146" max="8" man="1"/>
    <brk id="196" max="8" man="1"/>
    <brk id="246" max="8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УПРАВЛЕНИЕ ФИНАНСОВ</cp:lastModifiedBy>
  <cp:lastPrinted>2023-11-15T09:21:30Z</cp:lastPrinted>
  <dcterms:created xsi:type="dcterms:W3CDTF">2004-12-15T14:47:08Z</dcterms:created>
  <dcterms:modified xsi:type="dcterms:W3CDTF">2023-11-15T09:21:48Z</dcterms:modified>
</cp:coreProperties>
</file>