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65" yWindow="30" windowWidth="15450" windowHeight="12315"/>
  </bookViews>
  <sheets>
    <sheet name="Бюджет" sheetId="3" r:id="rId1"/>
  </sheets>
  <definedNames>
    <definedName name="APPT" localSheetId="0">Бюджет!$A$11</definedName>
    <definedName name="FIO" localSheetId="0">Бюджет!#REF!</definedName>
    <definedName name="SIGN" localSheetId="0">Бюджет!$A$11:$K$11</definedName>
    <definedName name="_xlnm.Print_Titles" localSheetId="0">Бюджет!$5:$5</definedName>
    <definedName name="_xlnm.Print_Area" localSheetId="0">Бюджет!$A$1:$I$51</definedName>
  </definedNames>
  <calcPr calcId="125725"/>
</workbook>
</file>

<file path=xl/calcChain.xml><?xml version="1.0" encoding="utf-8"?>
<calcChain xmlns="http://schemas.openxmlformats.org/spreadsheetml/2006/main">
  <c r="D50" i="3"/>
  <c r="E50"/>
  <c r="F50"/>
  <c r="C50"/>
  <c r="E19"/>
  <c r="D19"/>
  <c r="H20"/>
  <c r="E15"/>
  <c r="D15"/>
  <c r="H17"/>
  <c r="D7"/>
  <c r="F13"/>
  <c r="F8"/>
  <c r="C19"/>
  <c r="D36"/>
  <c r="E36"/>
  <c r="C36"/>
  <c r="F22" l="1"/>
  <c r="F49"/>
  <c r="F47"/>
  <c r="H16"/>
  <c r="F9"/>
  <c r="C7"/>
  <c r="H49"/>
  <c r="E48"/>
  <c r="D48"/>
  <c r="C48"/>
  <c r="F23"/>
  <c r="H23"/>
  <c r="H48" l="1"/>
  <c r="C15"/>
  <c r="E7"/>
  <c r="H12"/>
  <c r="H8"/>
  <c r="H33" l="1"/>
  <c r="H38"/>
  <c r="D30" l="1"/>
  <c r="E30"/>
  <c r="C30"/>
  <c r="H47"/>
  <c r="E46"/>
  <c r="D46"/>
  <c r="C46"/>
  <c r="F33"/>
  <c r="H46" l="1"/>
  <c r="H42"/>
  <c r="H9"/>
  <c r="F10"/>
  <c r="H10"/>
  <c r="F11"/>
  <c r="H11"/>
  <c r="F14"/>
  <c r="H14"/>
  <c r="F16"/>
  <c r="F18"/>
  <c r="H18"/>
  <c r="F21"/>
  <c r="H21"/>
  <c r="H22"/>
  <c r="F24"/>
  <c r="H24"/>
  <c r="F26"/>
  <c r="H26"/>
  <c r="F27"/>
  <c r="H27"/>
  <c r="F28"/>
  <c r="H28"/>
  <c r="F29"/>
  <c r="H29"/>
  <c r="F31"/>
  <c r="H31"/>
  <c r="F32"/>
  <c r="H32"/>
  <c r="F34"/>
  <c r="H34"/>
  <c r="F35"/>
  <c r="H35"/>
  <c r="F37"/>
  <c r="H37"/>
  <c r="F39"/>
  <c r="H39"/>
  <c r="F41"/>
  <c r="H41"/>
  <c r="F42"/>
  <c r="F43"/>
  <c r="H43"/>
  <c r="F45"/>
  <c r="H45"/>
  <c r="F51"/>
  <c r="H51"/>
  <c r="E44"/>
  <c r="E40"/>
  <c r="E25"/>
  <c r="F19" l="1"/>
  <c r="F15"/>
  <c r="F7"/>
  <c r="E6"/>
  <c r="H15"/>
  <c r="H19"/>
  <c r="D25"/>
  <c r="C25"/>
  <c r="F25" s="1"/>
  <c r="F30"/>
  <c r="H36"/>
  <c r="F36"/>
  <c r="D40"/>
  <c r="H40" s="1"/>
  <c r="C40"/>
  <c r="F40" s="1"/>
  <c r="D44"/>
  <c r="H44" s="1"/>
  <c r="C44"/>
  <c r="F44" s="1"/>
  <c r="H50"/>
  <c r="D6" l="1"/>
  <c r="H6" s="1"/>
  <c r="C6"/>
  <c r="F6" s="1"/>
  <c r="H25"/>
  <c r="H30"/>
  <c r="H7"/>
</calcChain>
</file>

<file path=xl/sharedStrings.xml><?xml version="1.0" encoding="utf-8"?>
<sst xmlns="http://schemas.openxmlformats.org/spreadsheetml/2006/main" count="182" uniqueCount="118">
  <si>
    <t>КФСР</t>
  </si>
  <si>
    <t>0100</t>
  </si>
  <si>
    <t>0103</t>
  </si>
  <si>
    <t>0104</t>
  </si>
  <si>
    <t>0106</t>
  </si>
  <si>
    <t>0113</t>
  </si>
  <si>
    <t>0300</t>
  </si>
  <si>
    <t>0309</t>
  </si>
  <si>
    <t>0314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</si>
  <si>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</si>
  <si>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</si>
  <si>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</si>
  <si>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</si>
  <si>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</si>
  <si>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</si>
  <si>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</si>
  <si>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</si>
  <si>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</si>
  <si>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0505</t>
  </si>
  <si>
    <t>0700</t>
  </si>
  <si>
    <t>0701</t>
  </si>
  <si>
    <t>0702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</si>
  <si>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</si>
  <si>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</si>
  <si>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</si>
  <si>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</si>
  <si>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</si>
  <si>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</si>
  <si>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</si>
  <si>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</si>
  <si>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</si>
  <si>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1100</t>
  </si>
  <si>
    <t>1101</t>
  </si>
  <si>
    <t>1400</t>
  </si>
  <si>
    <t>1401</t>
  </si>
  <si>
    <t>0111</t>
  </si>
  <si>
    <t>Сведения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</si>
  <si>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</si>
  <si>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</si>
  <si>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</si>
  <si>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</si>
  <si>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</si>
  <si>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</si>
  <si>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</si>
  <si>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</si>
  <si>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</si>
  <si>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</si>
  <si>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</si>
  <si>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</si>
  <si>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</si>
  <si>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</si>
  <si>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</si>
  <si>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</si>
  <si>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</si>
  <si>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</si>
  <si>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</si>
  <si>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</si>
  <si>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</si>
  <si>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</si>
  <si>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</si>
  <si>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</t>
  </si>
  <si>
    <t>Дотации на выравнивание бюджетной обеспеченности субъектов Российской Федерации и муниципальных образований</t>
  </si>
  <si>
    <t>Резервные фонды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</si>
  <si>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</si>
  <si>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</si>
  <si>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</si>
  <si>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</si>
  <si>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</si>
  <si>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</si>
  <si>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</si>
  <si>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</si>
  <si>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МЕЖБЮДЖЕТНЫЕ ТРАНСФЕРТЫ ОБЩЕГО ХАРАКТЕРА БЮДЖЕТАМ СУБЪЕКТОВ РОССИЙСКОЙ ФЕДЕРАЦИИ И МУНИЦИПАЛЬНЫХ ОБРАЗОВАНИЙ</t>
  </si>
  <si>
    <t>Наименование КФСР</t>
  </si>
  <si>
    <t>ВСЕГО:</t>
  </si>
  <si>
    <t>-</t>
  </si>
  <si>
    <t>Причина отклонений исполнения от первоначального плана</t>
  </si>
  <si>
    <t>Причина отклонений исполнения от уточненного плана</t>
  </si>
  <si>
    <t>Оплата работ "по факту" на основании актов выполненных работ</t>
  </si>
  <si>
    <t>о фактически произведенных расходах в сравнении с первоначально  утвержденными и с уточненными значениями с учетом внесенных изменений</t>
  </si>
  <si>
    <t>% исп-ния от первоначального плана</t>
  </si>
  <si>
    <t>% исполнения от уточненного плана</t>
  </si>
  <si>
    <t>0703</t>
  </si>
  <si>
    <t>Дополнительное образование детей</t>
  </si>
  <si>
    <t>0802</t>
  </si>
  <si>
    <t>Кинематография</t>
  </si>
  <si>
    <t>1200</t>
  </si>
  <si>
    <t>1202</t>
  </si>
  <si>
    <t>Средства массовой информации</t>
  </si>
  <si>
    <t>Периодическая печать и издательства</t>
  </si>
  <si>
    <t xml:space="preserve">Расходы профинансированы в полном объеме в соответствии с поступившими счетами, заключенными договорами, муниципальными контрактами и актами приемки выполненных работ. Просроченной кредиторской задолженности нет. </t>
  </si>
  <si>
    <t>Мероприятия в рамках профилактики терроризма и экстремизма на территории МР "Печора" исполнены в соответствии с заключенными договорами и актами приемки выполненных работ. Кредиторской задолженности нет.</t>
  </si>
  <si>
    <t>увеличены ассигнования на "дошкольное образование"</t>
  </si>
  <si>
    <t>увеличены ассигнования на "общее образование"</t>
  </si>
  <si>
    <t>увеличены ассигнования на "культуру"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</si>
  <si>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</si>
  <si>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</si>
  <si>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0107</t>
  </si>
  <si>
    <t>Обеспечение проведения выборов и референдумов</t>
  </si>
  <si>
    <t>уменьшены ассигнования на "коммунальное хозяйство"</t>
  </si>
  <si>
    <t>0410</t>
  </si>
  <si>
    <t>Связь и информатика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</si>
  <si>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</si>
  <si>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</si>
  <si>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</si>
  <si>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</si>
  <si>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Увеличены ассигнования в соответствии с решением Совета МО МР "Печора"</t>
  </si>
  <si>
    <t>уменьшены ассигнования на "другие вопросы в области культуры, кинематографии"</t>
  </si>
  <si>
    <t>уменьшены ассигнования в соответствии с решением Совета МО МР "Печора"</t>
  </si>
  <si>
    <t>Первоначальный план 2020 год</t>
  </si>
  <si>
    <t>Уточненный план 2020 год</t>
  </si>
  <si>
    <t>Исполнение 2020 год</t>
  </si>
  <si>
    <t>0310</t>
  </si>
  <si>
    <t>Обеспечение пожарной безопасности</t>
  </si>
  <si>
    <t>Экономия в связи с сложением полномочий главы  МР "Печора" в мае и переизбранием нового главы МР"Печора" в декабре.</t>
  </si>
  <si>
    <t xml:space="preserve">Увеличены ассигнования в соответствии с решением Совета МО МР "Печора" </t>
  </si>
  <si>
    <t>Расходы н распределены на расходы на проведение мероприятий, связанных с предупреждением и ликвидацией последствий  чрезвычайных ситуаций.</t>
  </si>
  <si>
    <t>Уименьшены ассигнования в соответствии с решением Совета МО МР "Печора"</t>
  </si>
  <si>
    <t>Уменьшены ассигнования на "дополнительное образование детей"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</si>
</sst>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_ ;\-#,##0.00"/>
    <numFmt numFmtId="166" formatCode="_-* #,##0.0_р_._-;\-\ #,##0.0_р_._-;_-* &quot;-&quot;_р_._-;_-@_-"/>
  </numFmts>
  <fonts count="31">
    <font>
      <sz val="10"/>
      <name val="Arial"/>
      <charset val="204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8"/>
      <color rgb="FF000000"/>
      <name val="Arial"/>
    </font>
    <font>
      <sz val="7"/>
      <color rgb="FF000000"/>
      <name val="Arial"/>
    </font>
    <font>
      <sz val="8"/>
      <color rgb="FFFFFFFF"/>
      <name val="Arial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8"/>
      <color rgb="FFFFFFFF"/>
      <name val="Arial"/>
      <family val="2"/>
      <charset val="204"/>
    </font>
    <font>
      <b/>
      <sz val="14"/>
      <name val="Times New Roman"/>
      <family val="1"/>
      <charset val="204"/>
    </font>
    <font>
      <sz val="11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29">
    <xf numFmtId="0" fontId="0" fillId="0" borderId="0"/>
    <xf numFmtId="0" fontId="7" fillId="0" borderId="0"/>
    <xf numFmtId="0" fontId="8" fillId="0" borderId="0"/>
    <xf numFmtId="0" fontId="8" fillId="0" borderId="0">
      <alignment shrinkToFit="1"/>
    </xf>
    <xf numFmtId="0" fontId="8" fillId="0" borderId="6"/>
    <xf numFmtId="0" fontId="8" fillId="0" borderId="7">
      <alignment horizontal="right" shrinkToFit="1"/>
    </xf>
    <xf numFmtId="49" fontId="8" fillId="0" borderId="8">
      <alignment horizontal="center"/>
    </xf>
    <xf numFmtId="0" fontId="8" fillId="0" borderId="9"/>
    <xf numFmtId="0" fontId="9" fillId="0" borderId="0">
      <alignment horizontal="center"/>
    </xf>
    <xf numFmtId="0" fontId="9" fillId="0" borderId="0">
      <alignment horizontal="center"/>
    </xf>
    <xf numFmtId="0" fontId="10" fillId="0" borderId="0"/>
    <xf numFmtId="0" fontId="11" fillId="0" borderId="0">
      <alignment horizontal="center"/>
    </xf>
    <xf numFmtId="0" fontId="11" fillId="0" borderId="2">
      <alignment horizontal="center" wrapText="1"/>
    </xf>
    <xf numFmtId="0" fontId="8" fillId="0" borderId="2"/>
    <xf numFmtId="0" fontId="12" fillId="0" borderId="3">
      <alignment horizontal="center" wrapText="1"/>
    </xf>
    <xf numFmtId="0" fontId="8" fillId="0" borderId="3"/>
    <xf numFmtId="0" fontId="9" fillId="0" borderId="2">
      <alignment horizontal="center"/>
    </xf>
    <xf numFmtId="0" fontId="11" fillId="0" borderId="10"/>
    <xf numFmtId="0" fontId="11" fillId="0" borderId="4">
      <alignment horizontal="center" vertical="top" wrapText="1"/>
    </xf>
    <xf numFmtId="0" fontId="11" fillId="0" borderId="11">
      <alignment horizontal="center" vertical="top"/>
    </xf>
    <xf numFmtId="0" fontId="11" fillId="0" borderId="11">
      <alignment horizontal="center" vertical="top" wrapText="1"/>
    </xf>
    <xf numFmtId="0" fontId="11" fillId="0" borderId="4">
      <alignment horizontal="center" vertical="top" wrapText="1"/>
    </xf>
    <xf numFmtId="0" fontId="11" fillId="0" borderId="5">
      <alignment horizontal="center" vertical="top" wrapText="1"/>
    </xf>
    <xf numFmtId="0" fontId="11" fillId="0" borderId="0"/>
    <xf numFmtId="0" fontId="11" fillId="0" borderId="12">
      <alignment horizontal="center" vertical="top"/>
    </xf>
    <xf numFmtId="0" fontId="11" fillId="0" borderId="12">
      <alignment horizontal="center" vertical="top" wrapText="1"/>
    </xf>
    <xf numFmtId="0" fontId="11" fillId="0" borderId="13">
      <alignment horizontal="center" vertical="top" wrapText="1"/>
    </xf>
    <xf numFmtId="0" fontId="11" fillId="0" borderId="12">
      <alignment vertical="top" wrapText="1"/>
    </xf>
    <xf numFmtId="0" fontId="11" fillId="0" borderId="14">
      <alignment vertical="top" wrapText="1"/>
    </xf>
    <xf numFmtId="0" fontId="11" fillId="0" borderId="15">
      <alignment horizontal="center" vertical="top"/>
    </xf>
    <xf numFmtId="0" fontId="11" fillId="0" borderId="15">
      <alignment horizontal="center" vertical="top" wrapText="1"/>
    </xf>
    <xf numFmtId="0" fontId="11" fillId="0" borderId="15">
      <alignment vertical="top" wrapText="1"/>
    </xf>
    <xf numFmtId="0" fontId="11" fillId="0" borderId="16">
      <alignment vertical="top" wrapText="1"/>
    </xf>
    <xf numFmtId="0" fontId="11" fillId="0" borderId="4">
      <alignment horizontal="center" vertical="center"/>
    </xf>
    <xf numFmtId="0" fontId="11" fillId="0" borderId="17">
      <alignment horizontal="center" vertical="center"/>
    </xf>
    <xf numFmtId="49" fontId="11" fillId="0" borderId="17">
      <alignment horizontal="center" vertical="center"/>
    </xf>
    <xf numFmtId="49" fontId="11" fillId="0" borderId="18">
      <alignment horizontal="center" vertical="center"/>
    </xf>
    <xf numFmtId="49" fontId="13" fillId="0" borderId="10"/>
    <xf numFmtId="0" fontId="11" fillId="0" borderId="19">
      <alignment horizontal="left" wrapText="1"/>
    </xf>
    <xf numFmtId="49" fontId="11" fillId="0" borderId="20">
      <alignment horizontal="center" vertical="center" shrinkToFit="1"/>
    </xf>
    <xf numFmtId="4" fontId="11" fillId="0" borderId="21">
      <alignment horizontal="right" vertical="center"/>
    </xf>
    <xf numFmtId="4" fontId="11" fillId="0" borderId="21">
      <alignment horizontal="center" vertical="center"/>
    </xf>
    <xf numFmtId="0" fontId="11" fillId="0" borderId="22">
      <alignment horizontal="center" wrapText="1"/>
    </xf>
    <xf numFmtId="49" fontId="11" fillId="0" borderId="0">
      <alignment horizontal="center"/>
    </xf>
    <xf numFmtId="0" fontId="11" fillId="0" borderId="23">
      <alignment horizontal="left" wrapText="1"/>
    </xf>
    <xf numFmtId="0" fontId="11" fillId="0" borderId="24">
      <alignment vertical="center" shrinkToFit="1"/>
    </xf>
    <xf numFmtId="165" fontId="11" fillId="0" borderId="11">
      <alignment horizontal="right" vertical="center" shrinkToFit="1"/>
    </xf>
    <xf numFmtId="0" fontId="11" fillId="0" borderId="11">
      <alignment wrapText="1"/>
    </xf>
    <xf numFmtId="0" fontId="11" fillId="0" borderId="13">
      <alignment wrapText="1"/>
    </xf>
    <xf numFmtId="49" fontId="11" fillId="0" borderId="25">
      <alignment horizontal="left" vertical="center" indent="1"/>
    </xf>
    <xf numFmtId="49" fontId="11" fillId="0" borderId="26">
      <alignment horizontal="center" vertical="center" shrinkToFit="1"/>
    </xf>
    <xf numFmtId="4" fontId="11" fillId="0" borderId="15">
      <alignment horizontal="right"/>
    </xf>
    <xf numFmtId="4" fontId="11" fillId="0" borderId="15">
      <alignment horizontal="right" wrapText="1"/>
    </xf>
    <xf numFmtId="49" fontId="11" fillId="0" borderId="15">
      <alignment horizontal="center" vertical="center" wrapText="1"/>
    </xf>
    <xf numFmtId="49" fontId="11" fillId="0" borderId="16">
      <alignment horizontal="left" vertical="center" wrapText="1"/>
    </xf>
    <xf numFmtId="49" fontId="11" fillId="0" borderId="27">
      <alignment horizontal="center" vertical="center" shrinkToFit="1"/>
    </xf>
    <xf numFmtId="4" fontId="11" fillId="0" borderId="4">
      <alignment horizontal="right"/>
    </xf>
    <xf numFmtId="4" fontId="11" fillId="0" borderId="4">
      <alignment horizontal="center"/>
    </xf>
    <xf numFmtId="0" fontId="11" fillId="0" borderId="5">
      <alignment horizontal="center" wrapText="1"/>
    </xf>
    <xf numFmtId="49" fontId="11" fillId="0" borderId="15">
      <alignment horizontal="center" wrapText="1"/>
    </xf>
    <xf numFmtId="49" fontId="11" fillId="0" borderId="16">
      <alignment horizontal="left" wrapText="1"/>
    </xf>
    <xf numFmtId="4" fontId="11" fillId="0" borderId="4">
      <alignment horizontal="right" shrinkToFit="1"/>
    </xf>
    <xf numFmtId="165" fontId="11" fillId="0" borderId="4">
      <alignment horizontal="center" shrinkToFit="1"/>
    </xf>
    <xf numFmtId="0" fontId="11" fillId="0" borderId="4">
      <alignment horizontal="center" wrapText="1"/>
    </xf>
    <xf numFmtId="0" fontId="11" fillId="0" borderId="0">
      <alignment horizontal="right"/>
    </xf>
    <xf numFmtId="0" fontId="11" fillId="0" borderId="2"/>
    <xf numFmtId="49" fontId="13" fillId="0" borderId="10">
      <alignment wrapText="1"/>
    </xf>
    <xf numFmtId="49" fontId="11" fillId="0" borderId="20">
      <alignment horizontal="center" vertical="center" wrapText="1"/>
    </xf>
    <xf numFmtId="4" fontId="11" fillId="0" borderId="21">
      <alignment horizontal="right"/>
    </xf>
    <xf numFmtId="49" fontId="11" fillId="0" borderId="21">
      <alignment horizontal="center"/>
    </xf>
    <xf numFmtId="4" fontId="11" fillId="0" borderId="22">
      <alignment horizontal="center" wrapText="1"/>
    </xf>
    <xf numFmtId="0" fontId="11" fillId="0" borderId="27">
      <alignment horizontal="center" wrapText="1"/>
    </xf>
    <xf numFmtId="165" fontId="11" fillId="0" borderId="4">
      <alignment horizontal="right" wrapText="1"/>
    </xf>
    <xf numFmtId="0" fontId="11" fillId="0" borderId="4">
      <alignment wrapText="1"/>
    </xf>
    <xf numFmtId="0" fontId="11" fillId="0" borderId="5"/>
    <xf numFmtId="0" fontId="11" fillId="0" borderId="10">
      <alignment horizontal="left" wrapText="1"/>
    </xf>
    <xf numFmtId="0" fontId="11" fillId="0" borderId="19">
      <alignment wrapText="1"/>
    </xf>
    <xf numFmtId="49" fontId="11" fillId="0" borderId="27">
      <alignment horizontal="center" wrapText="1"/>
    </xf>
    <xf numFmtId="49" fontId="11" fillId="0" borderId="4">
      <alignment horizontal="center"/>
    </xf>
    <xf numFmtId="0" fontId="11" fillId="0" borderId="5">
      <alignment horizontal="center"/>
    </xf>
    <xf numFmtId="49" fontId="11" fillId="0" borderId="19">
      <alignment horizontal="left" wrapText="1" indent="1"/>
    </xf>
    <xf numFmtId="4" fontId="11" fillId="0" borderId="4">
      <alignment wrapText="1"/>
    </xf>
    <xf numFmtId="49" fontId="11" fillId="0" borderId="4">
      <alignment horizontal="center" wrapText="1"/>
    </xf>
    <xf numFmtId="3" fontId="11" fillId="0" borderId="5">
      <alignment horizontal="left" wrapText="1"/>
    </xf>
    <xf numFmtId="3" fontId="11" fillId="0" borderId="4"/>
    <xf numFmtId="0" fontId="11" fillId="0" borderId="5">
      <alignment wrapText="1"/>
    </xf>
    <xf numFmtId="0" fontId="11" fillId="5" borderId="0"/>
    <xf numFmtId="0" fontId="11" fillId="5" borderId="28"/>
    <xf numFmtId="49" fontId="11" fillId="0" borderId="0">
      <alignment horizontal="left"/>
    </xf>
    <xf numFmtId="49" fontId="11" fillId="0" borderId="2">
      <alignment horizontal="center" vertical="top"/>
    </xf>
    <xf numFmtId="49" fontId="11" fillId="0" borderId="2">
      <alignment horizontal="center"/>
    </xf>
    <xf numFmtId="0" fontId="11" fillId="0" borderId="0">
      <alignment horizontal="center"/>
    </xf>
    <xf numFmtId="49" fontId="11" fillId="0" borderId="3">
      <alignment horizontal="center" vertical="top"/>
    </xf>
    <xf numFmtId="49" fontId="11" fillId="0" borderId="0">
      <alignment horizontal="left" wrapText="1"/>
    </xf>
    <xf numFmtId="0" fontId="11" fillId="0" borderId="0">
      <alignment horizontal="center"/>
    </xf>
    <xf numFmtId="49" fontId="11" fillId="0" borderId="0">
      <alignment horizontal="center" vertical="top"/>
    </xf>
    <xf numFmtId="0" fontId="11" fillId="0" borderId="0">
      <alignment horizontal="center" vertical="top"/>
    </xf>
    <xf numFmtId="0" fontId="11" fillId="0" borderId="0">
      <alignment vertical="top"/>
    </xf>
    <xf numFmtId="0" fontId="11" fillId="0" borderId="0"/>
    <xf numFmtId="49" fontId="11" fillId="0" borderId="2">
      <alignment horizontal="left" indent="6"/>
    </xf>
    <xf numFmtId="49" fontId="11" fillId="0" borderId="4">
      <alignment horizontal="left" wrapText="1" indent="6"/>
    </xf>
    <xf numFmtId="49" fontId="11" fillId="0" borderId="3">
      <alignment horizontal="left" indent="6"/>
    </xf>
    <xf numFmtId="0" fontId="11" fillId="0" borderId="3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6" borderId="0"/>
    <xf numFmtId="0" fontId="8" fillId="6" borderId="3"/>
    <xf numFmtId="0" fontId="8" fillId="6" borderId="2"/>
    <xf numFmtId="0" fontId="8" fillId="6" borderId="29"/>
    <xf numFmtId="4" fontId="11" fillId="0" borderId="4">
      <alignment horizontal="right" wrapText="1"/>
    </xf>
    <xf numFmtId="0" fontId="11" fillId="0" borderId="5">
      <alignment horizontal="left" wrapText="1"/>
    </xf>
    <xf numFmtId="49" fontId="11" fillId="0" borderId="4">
      <alignment horizontal="left" indent="6"/>
    </xf>
    <xf numFmtId="0" fontId="8" fillId="6" borderId="30"/>
    <xf numFmtId="49" fontId="11" fillId="0" borderId="5">
      <alignment horizontal="left" wrapText="1"/>
    </xf>
    <xf numFmtId="49" fontId="17" fillId="0" borderId="27">
      <alignment horizontal="center" wrapText="1"/>
    </xf>
    <xf numFmtId="0" fontId="17" fillId="0" borderId="0">
      <alignment horizontal="right"/>
    </xf>
    <xf numFmtId="49" fontId="19" fillId="0" borderId="10"/>
    <xf numFmtId="0" fontId="17" fillId="0" borderId="23">
      <alignment horizontal="left" wrapText="1"/>
    </xf>
    <xf numFmtId="49" fontId="17" fillId="0" borderId="18">
      <alignment horizontal="center" vertical="center"/>
    </xf>
    <xf numFmtId="0" fontId="17" fillId="0" borderId="13">
      <alignment horizontal="center" vertical="top" wrapText="1"/>
    </xf>
    <xf numFmtId="0" fontId="17" fillId="0" borderId="5"/>
    <xf numFmtId="0" fontId="17" fillId="0" borderId="4">
      <alignment wrapText="1"/>
    </xf>
    <xf numFmtId="0" fontId="17" fillId="0" borderId="4">
      <alignment horizontal="center" wrapText="1"/>
    </xf>
    <xf numFmtId="165" fontId="17" fillId="0" borderId="4">
      <alignment horizontal="right" wrapText="1"/>
    </xf>
    <xf numFmtId="165" fontId="17" fillId="0" borderId="4">
      <alignment horizontal="center" shrinkToFit="1"/>
    </xf>
    <xf numFmtId="49" fontId="17" fillId="0" borderId="17">
      <alignment horizontal="center" vertical="center"/>
    </xf>
    <xf numFmtId="4" fontId="17" fillId="0" borderId="4">
      <alignment horizontal="right" shrinkToFit="1"/>
    </xf>
    <xf numFmtId="0" fontId="17" fillId="0" borderId="17">
      <alignment horizontal="center" vertical="center"/>
    </xf>
    <xf numFmtId="0" fontId="17" fillId="0" borderId="27">
      <alignment horizontal="center" wrapText="1"/>
    </xf>
    <xf numFmtId="0" fontId="17" fillId="0" borderId="19">
      <alignment wrapText="1"/>
    </xf>
    <xf numFmtId="4" fontId="17" fillId="0" borderId="22">
      <alignment horizontal="center" wrapText="1"/>
    </xf>
    <xf numFmtId="49" fontId="17" fillId="0" borderId="16">
      <alignment horizontal="left" wrapText="1"/>
    </xf>
    <xf numFmtId="49" fontId="17" fillId="0" borderId="26">
      <alignment horizontal="center" vertical="center" shrinkToFit="1"/>
    </xf>
    <xf numFmtId="165" fontId="17" fillId="0" borderId="11">
      <alignment horizontal="right" vertical="center" shrinkToFit="1"/>
    </xf>
    <xf numFmtId="49" fontId="17" fillId="0" borderId="0">
      <alignment horizontal="center"/>
    </xf>
    <xf numFmtId="0" fontId="17" fillId="0" borderId="12">
      <alignment horizontal="center" vertical="top" wrapText="1"/>
    </xf>
    <xf numFmtId="49" fontId="17" fillId="0" borderId="15">
      <alignment horizontal="center" wrapText="1"/>
    </xf>
    <xf numFmtId="49" fontId="17" fillId="0" borderId="25">
      <alignment horizontal="left" vertical="center" indent="1"/>
    </xf>
    <xf numFmtId="0" fontId="17" fillId="0" borderId="4">
      <alignment horizontal="center" vertical="center"/>
    </xf>
    <xf numFmtId="0" fontId="17" fillId="0" borderId="22">
      <alignment horizontal="center" wrapText="1"/>
    </xf>
    <xf numFmtId="0" fontId="17" fillId="0" borderId="16">
      <alignment vertical="top" wrapText="1"/>
    </xf>
    <xf numFmtId="0" fontId="17" fillId="0" borderId="5">
      <alignment horizontal="center" wrapText="1"/>
    </xf>
    <xf numFmtId="0" fontId="17" fillId="0" borderId="13">
      <alignment wrapText="1"/>
    </xf>
    <xf numFmtId="4" fontId="17" fillId="0" borderId="21">
      <alignment horizontal="center" vertical="center"/>
    </xf>
    <xf numFmtId="0" fontId="17" fillId="0" borderId="15">
      <alignment vertical="top" wrapText="1"/>
    </xf>
    <xf numFmtId="49" fontId="17" fillId="0" borderId="21">
      <alignment horizontal="center"/>
    </xf>
    <xf numFmtId="4" fontId="17" fillId="0" borderId="4">
      <alignment horizontal="center"/>
    </xf>
    <xf numFmtId="0" fontId="17" fillId="0" borderId="11">
      <alignment wrapText="1"/>
    </xf>
    <xf numFmtId="0" fontId="17" fillId="0" borderId="15">
      <alignment horizontal="center" vertical="top" wrapText="1"/>
    </xf>
    <xf numFmtId="0" fontId="17" fillId="0" borderId="10">
      <alignment horizontal="left" wrapText="1"/>
    </xf>
    <xf numFmtId="4" fontId="17" fillId="0" borderId="21">
      <alignment horizontal="right"/>
    </xf>
    <xf numFmtId="4" fontId="17" fillId="0" borderId="4">
      <alignment horizontal="right"/>
    </xf>
    <xf numFmtId="49" fontId="17" fillId="0" borderId="15">
      <alignment horizontal="center" vertical="center" wrapText="1"/>
    </xf>
    <xf numFmtId="4" fontId="17" fillId="0" borderId="21">
      <alignment horizontal="right" vertical="center"/>
    </xf>
    <xf numFmtId="0" fontId="17" fillId="0" borderId="15">
      <alignment horizontal="center" vertical="top"/>
    </xf>
    <xf numFmtId="0" fontId="17" fillId="0" borderId="12">
      <alignment horizontal="center" vertical="top"/>
    </xf>
    <xf numFmtId="49" fontId="17" fillId="0" borderId="20">
      <alignment horizontal="center" vertical="center" wrapText="1"/>
    </xf>
    <xf numFmtId="49" fontId="17" fillId="0" borderId="27">
      <alignment horizontal="center" vertical="center" shrinkToFit="1"/>
    </xf>
    <xf numFmtId="4" fontId="17" fillId="0" borderId="15">
      <alignment horizontal="right" wrapText="1"/>
    </xf>
    <xf numFmtId="49" fontId="17" fillId="0" borderId="20">
      <alignment horizontal="center" vertical="center" shrinkToFit="1"/>
    </xf>
    <xf numFmtId="0" fontId="17" fillId="0" borderId="14">
      <alignment vertical="top" wrapText="1"/>
    </xf>
    <xf numFmtId="49" fontId="19" fillId="0" borderId="10">
      <alignment wrapText="1"/>
    </xf>
    <xf numFmtId="49" fontId="17" fillId="0" borderId="16">
      <alignment horizontal="left" vertical="center" wrapText="1"/>
    </xf>
    <xf numFmtId="4" fontId="17" fillId="0" borderId="15">
      <alignment horizontal="right"/>
    </xf>
    <xf numFmtId="0" fontId="17" fillId="0" borderId="24">
      <alignment vertical="center" shrinkToFit="1"/>
    </xf>
    <xf numFmtId="0" fontId="17" fillId="0" borderId="19">
      <alignment horizontal="left" wrapText="1"/>
    </xf>
    <xf numFmtId="0" fontId="17" fillId="0" borderId="12">
      <alignment vertical="top" wrapText="1"/>
    </xf>
    <xf numFmtId="0" fontId="17" fillId="0" borderId="4">
      <alignment horizontal="center" vertical="top" wrapText="1"/>
    </xf>
    <xf numFmtId="0" fontId="17" fillId="0" borderId="11">
      <alignment horizontal="center" vertical="top" wrapText="1"/>
    </xf>
    <xf numFmtId="0" fontId="15" fillId="0" borderId="2">
      <alignment horizontal="center"/>
    </xf>
    <xf numFmtId="0" fontId="18" fillId="0" borderId="3">
      <alignment horizontal="center" wrapText="1"/>
    </xf>
    <xf numFmtId="0" fontId="14" fillId="0" borderId="3"/>
    <xf numFmtId="0" fontId="14" fillId="0" borderId="2"/>
    <xf numFmtId="0" fontId="17" fillId="0" borderId="11">
      <alignment horizontal="center" vertical="top"/>
    </xf>
    <xf numFmtId="0" fontId="17" fillId="0" borderId="4">
      <alignment horizontal="center" vertical="top" wrapText="1"/>
    </xf>
    <xf numFmtId="0" fontId="17" fillId="0" borderId="10"/>
    <xf numFmtId="0" fontId="14" fillId="6" borderId="0"/>
    <xf numFmtId="0" fontId="16" fillId="0" borderId="0"/>
    <xf numFmtId="0" fontId="17" fillId="0" borderId="2">
      <alignment horizontal="center" wrapText="1"/>
    </xf>
    <xf numFmtId="0" fontId="15" fillId="0" borderId="0">
      <alignment horizontal="center"/>
    </xf>
    <xf numFmtId="0" fontId="14" fillId="0" borderId="7">
      <alignment horizontal="right" shrinkToFit="1"/>
    </xf>
    <xf numFmtId="0" fontId="14" fillId="0" borderId="0"/>
    <xf numFmtId="0" fontId="14" fillId="0" borderId="9"/>
    <xf numFmtId="0" fontId="14" fillId="0" borderId="6"/>
    <xf numFmtId="0" fontId="14" fillId="0" borderId="0"/>
    <xf numFmtId="0" fontId="14" fillId="0" borderId="0"/>
    <xf numFmtId="0" fontId="17" fillId="0" borderId="0">
      <alignment horizontal="center"/>
    </xf>
    <xf numFmtId="49" fontId="14" fillId="0" borderId="8">
      <alignment horizontal="center"/>
    </xf>
    <xf numFmtId="0" fontId="17" fillId="0" borderId="3"/>
    <xf numFmtId="49" fontId="17" fillId="0" borderId="3">
      <alignment horizontal="left" indent="6"/>
    </xf>
    <xf numFmtId="0" fontId="15" fillId="0" borderId="0">
      <alignment horizontal="center"/>
    </xf>
    <xf numFmtId="49" fontId="17" fillId="0" borderId="4">
      <alignment horizontal="left" wrapText="1" indent="6"/>
    </xf>
    <xf numFmtId="0" fontId="17" fillId="0" borderId="5">
      <alignment wrapText="1"/>
    </xf>
    <xf numFmtId="4" fontId="17" fillId="0" borderId="4">
      <alignment wrapText="1"/>
    </xf>
    <xf numFmtId="49" fontId="17" fillId="0" borderId="2">
      <alignment horizontal="left" indent="6"/>
    </xf>
    <xf numFmtId="49" fontId="17" fillId="0" borderId="2">
      <alignment horizontal="center" vertical="top"/>
    </xf>
    <xf numFmtId="0" fontId="17" fillId="0" borderId="0">
      <alignment horizontal="center" vertical="top"/>
    </xf>
    <xf numFmtId="49" fontId="17" fillId="0" borderId="0">
      <alignment horizontal="left"/>
    </xf>
    <xf numFmtId="3" fontId="17" fillId="0" borderId="4"/>
    <xf numFmtId="3" fontId="17" fillId="0" borderId="5">
      <alignment horizontal="left" wrapText="1"/>
    </xf>
    <xf numFmtId="0" fontId="17" fillId="5" borderId="28"/>
    <xf numFmtId="49" fontId="17" fillId="0" borderId="0">
      <alignment horizontal="center" vertical="top"/>
    </xf>
    <xf numFmtId="0" fontId="17" fillId="0" borderId="5">
      <alignment horizontal="center"/>
    </xf>
    <xf numFmtId="0" fontId="17" fillId="0" borderId="0"/>
    <xf numFmtId="0" fontId="17" fillId="0" borderId="0">
      <alignment horizontal="center"/>
    </xf>
    <xf numFmtId="0" fontId="17" fillId="0" borderId="0">
      <alignment vertical="top"/>
    </xf>
    <xf numFmtId="49" fontId="17" fillId="0" borderId="4">
      <alignment horizontal="center" wrapText="1"/>
    </xf>
    <xf numFmtId="49" fontId="17" fillId="0" borderId="0">
      <alignment horizontal="left" wrapText="1"/>
    </xf>
    <xf numFmtId="4" fontId="17" fillId="0" borderId="4">
      <alignment horizontal="right" wrapText="1"/>
    </xf>
    <xf numFmtId="0" fontId="17" fillId="0" borderId="0">
      <alignment horizontal="center"/>
    </xf>
    <xf numFmtId="0" fontId="17" fillId="5" borderId="0"/>
    <xf numFmtId="0" fontId="14" fillId="6" borderId="3"/>
    <xf numFmtId="0" fontId="17" fillId="0" borderId="5">
      <alignment horizontal="left" wrapText="1"/>
    </xf>
    <xf numFmtId="49" fontId="17" fillId="0" borderId="4">
      <alignment horizontal="left" indent="6"/>
    </xf>
    <xf numFmtId="0" fontId="14" fillId="6" borderId="29"/>
    <xf numFmtId="0" fontId="14" fillId="6" borderId="2"/>
    <xf numFmtId="49" fontId="17" fillId="0" borderId="4">
      <alignment horizontal="center"/>
    </xf>
    <xf numFmtId="0" fontId="17" fillId="0" borderId="2"/>
    <xf numFmtId="0" fontId="17" fillId="0" borderId="0"/>
    <xf numFmtId="0" fontId="17" fillId="0" borderId="5">
      <alignment horizontal="center" vertical="top" wrapText="1"/>
    </xf>
    <xf numFmtId="0" fontId="14" fillId="0" borderId="0">
      <alignment shrinkToFit="1"/>
    </xf>
    <xf numFmtId="49" fontId="17" fillId="0" borderId="3">
      <alignment horizontal="center" vertical="top"/>
    </xf>
    <xf numFmtId="49" fontId="17" fillId="0" borderId="2">
      <alignment horizontal="center"/>
    </xf>
    <xf numFmtId="49" fontId="17" fillId="0" borderId="19">
      <alignment horizontal="left" wrapText="1" indent="1"/>
    </xf>
    <xf numFmtId="0" fontId="14" fillId="6" borderId="30"/>
    <xf numFmtId="49" fontId="17" fillId="0" borderId="5">
      <alignment horizontal="left" wrapText="1"/>
    </xf>
  </cellStyleXfs>
  <cellXfs count="58">
    <xf numFmtId="0" fontId="0" fillId="0" borderId="0" xfId="0"/>
    <xf numFmtId="49" fontId="5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1" fillId="3" borderId="0" xfId="0" applyFont="1" applyFill="1" applyAlignment="1"/>
    <xf numFmtId="0" fontId="1" fillId="3" borderId="0" xfId="0" applyFont="1" applyFill="1"/>
    <xf numFmtId="0" fontId="3" fillId="3" borderId="0" xfId="0" applyFont="1" applyFill="1" applyAlignment="1"/>
    <xf numFmtId="0" fontId="1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top"/>
    </xf>
    <xf numFmtId="22" fontId="2" fillId="3" borderId="0" xfId="0" applyNumberFormat="1" applyFont="1" applyFill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0" fontId="4" fillId="3" borderId="0" xfId="0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top" wrapText="1"/>
    </xf>
    <xf numFmtId="164" fontId="5" fillId="4" borderId="1" xfId="0" applyNumberFormat="1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left" vertical="top" wrapText="1"/>
    </xf>
    <xf numFmtId="164" fontId="0" fillId="3" borderId="0" xfId="0" applyNumberFormat="1" applyFont="1" applyFill="1" applyAlignment="1">
      <alignment horizontal="left" vertical="top"/>
    </xf>
    <xf numFmtId="0" fontId="0" fillId="3" borderId="0" xfId="0" applyFont="1" applyFill="1" applyAlignment="1">
      <alignment horizontal="left" vertical="top"/>
    </xf>
    <xf numFmtId="164" fontId="21" fillId="3" borderId="0" xfId="0" applyNumberFormat="1" applyFont="1" applyFill="1" applyAlignment="1">
      <alignment horizontal="center"/>
    </xf>
    <xf numFmtId="164" fontId="23" fillId="4" borderId="1" xfId="0" applyNumberFormat="1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164" fontId="24" fillId="3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164" fontId="22" fillId="4" borderId="1" xfId="0" applyNumberFormat="1" applyFont="1" applyFill="1" applyBorder="1" applyAlignment="1">
      <alignment horizontal="center" vertical="center"/>
    </xf>
    <xf numFmtId="164" fontId="24" fillId="0" borderId="1" xfId="0" applyNumberFormat="1" applyFont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0" fillId="3" borderId="0" xfId="0" applyNumberFormat="1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/>
    </xf>
    <xf numFmtId="49" fontId="5" fillId="4" borderId="1" xfId="0" applyNumberFormat="1" applyFont="1" applyFill="1" applyBorder="1" applyAlignment="1">
      <alignment horizontal="center" vertical="center"/>
    </xf>
    <xf numFmtId="49" fontId="26" fillId="0" borderId="31" xfId="0" applyNumberFormat="1" applyFont="1" applyFill="1" applyBorder="1" applyAlignment="1">
      <alignment horizontal="left" vertical="center" wrapText="1"/>
    </xf>
    <xf numFmtId="49" fontId="6" fillId="3" borderId="31" xfId="0" applyNumberFormat="1" applyFont="1" applyFill="1" applyBorder="1" applyAlignment="1">
      <alignment horizontal="left" vertical="center" wrapText="1"/>
    </xf>
    <xf numFmtId="49" fontId="4" fillId="2" borderId="31" xfId="0" applyNumberFormat="1" applyFont="1" applyFill="1" applyBorder="1" applyAlignment="1">
      <alignment horizontal="left" vertical="center" wrapText="1"/>
    </xf>
    <xf numFmtId="164" fontId="25" fillId="0" borderId="32" xfId="0" applyNumberFormat="1" applyFont="1" applyFill="1" applyBorder="1" applyAlignment="1">
      <alignment horizontal="center" vertical="center" wrapText="1"/>
    </xf>
    <xf numFmtId="164" fontId="24" fillId="0" borderId="32" xfId="0" applyNumberFormat="1" applyFont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49" fontId="29" fillId="3" borderId="1" xfId="0" applyNumberFormat="1" applyFont="1" applyFill="1" applyBorder="1" applyAlignment="1">
      <alignment horizontal="center" vertical="center" wrapText="1"/>
    </xf>
    <xf numFmtId="164" fontId="22" fillId="2" borderId="33" xfId="0" applyNumberFormat="1" applyFont="1" applyFill="1" applyBorder="1" applyAlignment="1">
      <alignment horizontal="center" vertical="center" wrapText="1"/>
    </xf>
    <xf numFmtId="166" fontId="24" fillId="0" borderId="1" xfId="0" applyNumberFormat="1" applyFont="1" applyFill="1" applyBorder="1" applyAlignment="1">
      <alignment vertical="center"/>
    </xf>
    <xf numFmtId="0" fontId="30" fillId="3" borderId="0" xfId="0" applyFont="1" applyFill="1" applyAlignment="1">
      <alignment horizontal="center" vertical="center"/>
    </xf>
  </cellXfs>
  <cellStyles count="229">
    <cellStyle name="br" xfId="105"/>
    <cellStyle name="col" xfId="104"/>
    <cellStyle name="st114" xfId="100"/>
    <cellStyle name="st114 2" xfId="194"/>
    <cellStyle name="style0" xfId="106"/>
    <cellStyle name="style0 2" xfId="188"/>
    <cellStyle name="td" xfId="107"/>
    <cellStyle name="td 2" xfId="184"/>
    <cellStyle name="tr" xfId="103"/>
    <cellStyle name="xl100" xfId="64"/>
    <cellStyle name="xl100 2" xfId="118"/>
    <cellStyle name="xl101" xfId="70"/>
    <cellStyle name="xl101 2" xfId="133"/>
    <cellStyle name="xl102" xfId="74"/>
    <cellStyle name="xl102 2" xfId="123"/>
    <cellStyle name="xl103" xfId="113"/>
    <cellStyle name="xl103 2" xfId="215"/>
    <cellStyle name="xl104" xfId="76"/>
    <cellStyle name="xl104 2" xfId="132"/>
    <cellStyle name="xl105" xfId="81"/>
    <cellStyle name="xl105 2" xfId="196"/>
    <cellStyle name="xl106" xfId="78"/>
    <cellStyle name="xl106 2" xfId="219"/>
    <cellStyle name="xl107" xfId="79"/>
    <cellStyle name="xl107 2" xfId="205"/>
    <cellStyle name="xl108" xfId="83"/>
    <cellStyle name="xl108 2" xfId="202"/>
    <cellStyle name="xl109" xfId="86"/>
    <cellStyle name="xl109 2" xfId="213"/>
    <cellStyle name="xl110" xfId="95"/>
    <cellStyle name="xl110 2" xfId="204"/>
    <cellStyle name="xl111" xfId="97"/>
    <cellStyle name="xl111 2" xfId="208"/>
    <cellStyle name="xl112" xfId="88"/>
    <cellStyle name="xl112 2" xfId="200"/>
    <cellStyle name="xl113" xfId="93"/>
    <cellStyle name="xl113 2" xfId="210"/>
    <cellStyle name="xl114" xfId="96"/>
    <cellStyle name="xl114 2" xfId="199"/>
    <cellStyle name="xl115" xfId="99"/>
    <cellStyle name="xl115 2" xfId="197"/>
    <cellStyle name="xl116" xfId="114"/>
    <cellStyle name="xl116 2" xfId="216"/>
    <cellStyle name="xl117" xfId="101"/>
    <cellStyle name="xl117 2" xfId="192"/>
    <cellStyle name="xl118" xfId="115"/>
    <cellStyle name="xl118 2" xfId="227"/>
    <cellStyle name="xl119" xfId="87"/>
    <cellStyle name="xl119 2" xfId="203"/>
    <cellStyle name="xl120" xfId="89"/>
    <cellStyle name="xl120 2" xfId="198"/>
    <cellStyle name="xl121" xfId="92"/>
    <cellStyle name="xl121 2" xfId="224"/>
    <cellStyle name="xl122" xfId="102"/>
    <cellStyle name="xl122 2" xfId="191"/>
    <cellStyle name="xl123" xfId="84"/>
    <cellStyle name="xl123 2" xfId="201"/>
    <cellStyle name="xl124" xfId="90"/>
    <cellStyle name="xl124 2" xfId="225"/>
    <cellStyle name="xl125" xfId="91"/>
    <cellStyle name="xl125 2" xfId="212"/>
    <cellStyle name="xl126" xfId="98"/>
    <cellStyle name="xl126 2" xfId="206"/>
    <cellStyle name="xl127" xfId="85"/>
    <cellStyle name="xl127 2" xfId="195"/>
    <cellStyle name="xl128" xfId="116"/>
    <cellStyle name="xl128 2" xfId="228"/>
    <cellStyle name="xl129" xfId="94"/>
    <cellStyle name="xl129 2" xfId="207"/>
    <cellStyle name="xl21" xfId="108"/>
    <cellStyle name="xl21 2" xfId="179"/>
    <cellStyle name="xl22" xfId="2"/>
    <cellStyle name="xl22 2" xfId="187"/>
    <cellStyle name="xl23" xfId="17"/>
    <cellStyle name="xl23 2" xfId="178"/>
    <cellStyle name="xl24" xfId="37"/>
    <cellStyle name="xl24 2" xfId="119"/>
    <cellStyle name="xl25" xfId="8"/>
    <cellStyle name="xl25 2" xfId="182"/>
    <cellStyle name="xl26" xfId="9"/>
    <cellStyle name="xl26 2" xfId="193"/>
    <cellStyle name="xl27" xfId="11"/>
    <cellStyle name="xl27 2" xfId="189"/>
    <cellStyle name="xl28" xfId="16"/>
    <cellStyle name="xl28 2" xfId="172"/>
    <cellStyle name="xl29" xfId="18"/>
    <cellStyle name="xl29 2" xfId="177"/>
    <cellStyle name="xl30" xfId="33"/>
    <cellStyle name="xl30 2" xfId="141"/>
    <cellStyle name="xl31" xfId="38"/>
    <cellStyle name="xl31 2" xfId="168"/>
    <cellStyle name="xl32" xfId="44"/>
    <cellStyle name="xl32 2" xfId="120"/>
    <cellStyle name="xl33" xfId="49"/>
    <cellStyle name="xl33 2" xfId="140"/>
    <cellStyle name="xl34" xfId="109"/>
    <cellStyle name="xl34 2" xfId="214"/>
    <cellStyle name="xl35" xfId="3"/>
    <cellStyle name="xl35 2" xfId="223"/>
    <cellStyle name="xl36" xfId="10"/>
    <cellStyle name="xl36 2" xfId="180"/>
    <cellStyle name="xl37" xfId="12"/>
    <cellStyle name="xl37 2" xfId="181"/>
    <cellStyle name="xl38" xfId="14"/>
    <cellStyle name="xl38 2" xfId="173"/>
    <cellStyle name="xl39" xfId="19"/>
    <cellStyle name="xl39 2" xfId="176"/>
    <cellStyle name="xl40" xfId="24"/>
    <cellStyle name="xl40 2" xfId="158"/>
    <cellStyle name="xl41" xfId="29"/>
    <cellStyle name="xl41 2" xfId="157"/>
    <cellStyle name="xl42" xfId="34"/>
    <cellStyle name="xl42 2" xfId="130"/>
    <cellStyle name="xl43" xfId="39"/>
    <cellStyle name="xl43 2" xfId="162"/>
    <cellStyle name="xl44" xfId="45"/>
    <cellStyle name="xl44 2" xfId="167"/>
    <cellStyle name="xl45" xfId="50"/>
    <cellStyle name="xl45 2" xfId="135"/>
    <cellStyle name="xl46" xfId="40"/>
    <cellStyle name="xl46 2" xfId="156"/>
    <cellStyle name="xl47" xfId="46"/>
    <cellStyle name="xl47 2" xfId="136"/>
    <cellStyle name="xl48" xfId="51"/>
    <cellStyle name="xl48 2" xfId="166"/>
    <cellStyle name="xl49" xfId="20"/>
    <cellStyle name="xl49 2" xfId="171"/>
    <cellStyle name="xl50" xfId="25"/>
    <cellStyle name="xl50 2" xfId="138"/>
    <cellStyle name="xl51" xfId="30"/>
    <cellStyle name="xl51 2" xfId="151"/>
    <cellStyle name="xl52" xfId="35"/>
    <cellStyle name="xl52 2" xfId="128"/>
    <cellStyle name="xl53" xfId="21"/>
    <cellStyle name="xl53 2" xfId="170"/>
    <cellStyle name="xl54" xfId="52"/>
    <cellStyle name="xl54 2" xfId="161"/>
    <cellStyle name="xl55" xfId="5"/>
    <cellStyle name="xl55 2" xfId="183"/>
    <cellStyle name="xl56" xfId="22"/>
    <cellStyle name="xl56 2" xfId="222"/>
    <cellStyle name="xl57" xfId="27"/>
    <cellStyle name="xl57 2" xfId="169"/>
    <cellStyle name="xl58" xfId="31"/>
    <cellStyle name="xl58 2" xfId="147"/>
    <cellStyle name="xl59" xfId="41"/>
    <cellStyle name="xl59 2" xfId="146"/>
    <cellStyle name="xl60" xfId="47"/>
    <cellStyle name="xl60 2" xfId="150"/>
    <cellStyle name="xl61" xfId="53"/>
    <cellStyle name="xl61 2" xfId="155"/>
    <cellStyle name="xl62" xfId="4"/>
    <cellStyle name="xl62 2" xfId="186"/>
    <cellStyle name="xl63" xfId="6"/>
    <cellStyle name="xl63 2" xfId="190"/>
    <cellStyle name="xl64" xfId="13"/>
    <cellStyle name="xl64 2" xfId="175"/>
    <cellStyle name="xl65" xfId="15"/>
    <cellStyle name="xl65 2" xfId="174"/>
    <cellStyle name="xl66" xfId="26"/>
    <cellStyle name="xl66 2" xfId="122"/>
    <cellStyle name="xl67" xfId="28"/>
    <cellStyle name="xl67 2" xfId="163"/>
    <cellStyle name="xl68" xfId="32"/>
    <cellStyle name="xl68 2" xfId="143"/>
    <cellStyle name="xl69" xfId="36"/>
    <cellStyle name="xl69 2" xfId="121"/>
    <cellStyle name="xl70" xfId="42"/>
    <cellStyle name="xl70 2" xfId="142"/>
    <cellStyle name="xl71" xfId="48"/>
    <cellStyle name="xl71 2" xfId="145"/>
    <cellStyle name="xl72" xfId="54"/>
    <cellStyle name="xl72 2" xfId="165"/>
    <cellStyle name="xl73" xfId="7"/>
    <cellStyle name="xl73 2" xfId="185"/>
    <cellStyle name="xl74" xfId="23"/>
    <cellStyle name="xl74 2" xfId="221"/>
    <cellStyle name="xl75" xfId="43"/>
    <cellStyle name="xl75 2" xfId="137"/>
    <cellStyle name="xl76" xfId="110"/>
    <cellStyle name="xl76 2" xfId="218"/>
    <cellStyle name="xl77" xfId="111"/>
    <cellStyle name="xl77 2" xfId="217"/>
    <cellStyle name="xl78" xfId="55"/>
    <cellStyle name="xl78 2" xfId="160"/>
    <cellStyle name="xl79" xfId="56"/>
    <cellStyle name="xl79 2" xfId="154"/>
    <cellStyle name="xl80" xfId="61"/>
    <cellStyle name="xl80 2" xfId="129"/>
    <cellStyle name="xl81" xfId="62"/>
    <cellStyle name="xl81 2" xfId="127"/>
    <cellStyle name="xl82" xfId="63"/>
    <cellStyle name="xl82 2" xfId="125"/>
    <cellStyle name="xl83" xfId="57"/>
    <cellStyle name="xl83 2" xfId="149"/>
    <cellStyle name="xl84" xfId="59"/>
    <cellStyle name="xl84 2" xfId="139"/>
    <cellStyle name="xl85" xfId="58"/>
    <cellStyle name="xl85 2" xfId="144"/>
    <cellStyle name="xl86" xfId="60"/>
    <cellStyle name="xl86 2" xfId="134"/>
    <cellStyle name="xl87" xfId="66"/>
    <cellStyle name="xl87 2" xfId="164"/>
    <cellStyle name="xl88" xfId="75"/>
    <cellStyle name="xl88 2" xfId="152"/>
    <cellStyle name="xl89" xfId="65"/>
    <cellStyle name="xl89 2" xfId="220"/>
    <cellStyle name="xl90" xfId="80"/>
    <cellStyle name="xl90 2" xfId="226"/>
    <cellStyle name="xl91" xfId="67"/>
    <cellStyle name="xl91 2" xfId="159"/>
    <cellStyle name="xl92" xfId="71"/>
    <cellStyle name="xl92 2" xfId="131"/>
    <cellStyle name="xl93" xfId="77"/>
    <cellStyle name="xl93 2" xfId="117"/>
    <cellStyle name="xl94" xfId="68"/>
    <cellStyle name="xl94 2" xfId="153"/>
    <cellStyle name="xl95" xfId="72"/>
    <cellStyle name="xl95 2" xfId="126"/>
    <cellStyle name="xl96" xfId="112"/>
    <cellStyle name="xl96 2" xfId="211"/>
    <cellStyle name="xl97" xfId="73"/>
    <cellStyle name="xl97 2" xfId="124"/>
    <cellStyle name="xl98" xfId="69"/>
    <cellStyle name="xl98 2" xfId="148"/>
    <cellStyle name="xl99" xfId="82"/>
    <cellStyle name="xl99 2" xfId="209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M52"/>
  <sheetViews>
    <sheetView showGridLines="0" tabSelected="1" zoomScale="90" zoomScaleNormal="90" zoomScaleSheetLayoutView="100" workbookViewId="0">
      <selection activeCell="G42" sqref="G42:G43"/>
    </sheetView>
  </sheetViews>
  <sheetFormatPr defaultRowHeight="12.75" outlineLevelRow="2"/>
  <cols>
    <col min="1" max="1" width="8.28515625" style="2" customWidth="1"/>
    <col min="2" max="2" width="35.85546875" style="2" customWidth="1"/>
    <col min="3" max="3" width="12.85546875" style="57" customWidth="1"/>
    <col min="4" max="5" width="13" style="40" customWidth="1"/>
    <col min="6" max="6" width="12" style="43" customWidth="1"/>
    <col min="7" max="7" width="43.42578125" style="24" customWidth="1"/>
    <col min="8" max="8" width="12.85546875" style="36" customWidth="1"/>
    <col min="9" max="9" width="40.42578125" style="24" customWidth="1"/>
    <col min="10" max="10" width="13.140625" style="2" bestFit="1" customWidth="1"/>
    <col min="11" max="16384" width="9.140625" style="2"/>
  </cols>
  <sheetData>
    <row r="1" spans="1:13">
      <c r="A1" s="5"/>
      <c r="B1" s="5"/>
      <c r="C1" s="52"/>
      <c r="D1" s="37"/>
      <c r="E1" s="37"/>
      <c r="F1" s="37"/>
      <c r="G1" s="6"/>
      <c r="H1" s="35"/>
      <c r="I1" s="6"/>
      <c r="J1" s="3"/>
      <c r="K1" s="3"/>
      <c r="L1" s="4"/>
      <c r="M1" s="4"/>
    </row>
    <row r="2" spans="1:13" ht="18.75">
      <c r="A2" s="44" t="s">
        <v>36</v>
      </c>
      <c r="B2" s="44"/>
      <c r="C2" s="44"/>
      <c r="D2" s="44"/>
      <c r="E2" s="44"/>
      <c r="F2" s="44"/>
      <c r="G2" s="44"/>
      <c r="H2" s="44"/>
      <c r="I2" s="44"/>
      <c r="J2" s="7"/>
      <c r="K2" s="7"/>
      <c r="L2" s="7"/>
      <c r="M2" s="7"/>
    </row>
    <row r="3" spans="1:13" ht="18.75">
      <c r="A3" s="44" t="s">
        <v>78</v>
      </c>
      <c r="B3" s="44"/>
      <c r="C3" s="44"/>
      <c r="D3" s="44"/>
      <c r="E3" s="44"/>
      <c r="F3" s="44"/>
      <c r="G3" s="44"/>
      <c r="H3" s="44"/>
      <c r="I3" s="44"/>
      <c r="J3" s="7"/>
      <c r="K3" s="7"/>
      <c r="L3" s="7"/>
      <c r="M3" s="7"/>
    </row>
    <row r="4" spans="1:13" ht="15">
      <c r="A4" s="8"/>
      <c r="B4" s="8"/>
      <c r="C4" s="53"/>
      <c r="D4" s="9"/>
      <c r="E4" s="9"/>
      <c r="F4" s="9"/>
      <c r="G4" s="10"/>
      <c r="H4" s="7"/>
      <c r="I4" s="10"/>
      <c r="J4" s="11"/>
      <c r="K4" s="11"/>
      <c r="L4" s="7"/>
      <c r="M4" s="7"/>
    </row>
    <row r="5" spans="1:13" s="14" customFormat="1" ht="51">
      <c r="A5" s="1" t="s">
        <v>0</v>
      </c>
      <c r="B5" s="1" t="s">
        <v>72</v>
      </c>
      <c r="C5" s="54" t="s">
        <v>108</v>
      </c>
      <c r="D5" s="1" t="s">
        <v>109</v>
      </c>
      <c r="E5" s="1" t="s">
        <v>110</v>
      </c>
      <c r="F5" s="1" t="s">
        <v>79</v>
      </c>
      <c r="G5" s="1" t="s">
        <v>75</v>
      </c>
      <c r="H5" s="1" t="s">
        <v>80</v>
      </c>
      <c r="I5" s="1" t="s">
        <v>76</v>
      </c>
    </row>
    <row r="6" spans="1:13" s="14" customFormat="1" ht="15.75">
      <c r="A6" s="45" t="s">
        <v>73</v>
      </c>
      <c r="B6" s="45"/>
      <c r="C6" s="38">
        <f>C7+C15+C19+C25+C30+C36+C40+C44+C50+C46+C48</f>
        <v>1870801.6999999997</v>
      </c>
      <c r="D6" s="38">
        <f>D7+D15+D19+D25+D30+D36+D40+D44+D50+D46+D48</f>
        <v>2125631.5</v>
      </c>
      <c r="E6" s="38">
        <f>E7+E15+E19+E25+E30+E36+E40+E44+E50+E46+E48</f>
        <v>2075537.4000000001</v>
      </c>
      <c r="F6" s="26">
        <f>E6/C6*100</f>
        <v>110.9437413917253</v>
      </c>
      <c r="G6" s="19"/>
      <c r="H6" s="26">
        <f t="shared" ref="H6:H12" si="0">E6/D6*100</f>
        <v>97.643330934830431</v>
      </c>
      <c r="I6" s="19"/>
    </row>
    <row r="7" spans="1:13" s="15" customFormat="1" ht="25.5">
      <c r="A7" s="16" t="s">
        <v>1</v>
      </c>
      <c r="B7" s="17" t="s">
        <v>63</v>
      </c>
      <c r="C7" s="55">
        <f>C9+C10+C11+C13+C14+C8+C12</f>
        <v>176027.2</v>
      </c>
      <c r="D7" s="27">
        <f>D9+D10+D11+D13+D14+D8+D12</f>
        <v>232180.7</v>
      </c>
      <c r="E7" s="27">
        <f>E9+E10+E11+E13+E14+E8+E12</f>
        <v>225480.5</v>
      </c>
      <c r="F7" s="27">
        <f>F9+F10+F11+F13+F14+F8+F12</f>
        <v>592.45155149612935</v>
      </c>
      <c r="G7" s="18"/>
      <c r="H7" s="27">
        <f t="shared" si="0"/>
        <v>97.114230424837203</v>
      </c>
      <c r="I7" s="18"/>
    </row>
    <row r="8" spans="1:13" s="34" customFormat="1" ht="76.5">
      <c r="A8" s="32" t="s">
        <v>94</v>
      </c>
      <c r="B8" s="46" t="s">
        <v>95</v>
      </c>
      <c r="C8" s="56">
        <v>5161.7</v>
      </c>
      <c r="D8" s="49">
        <v>3353.4</v>
      </c>
      <c r="E8" s="33">
        <v>3304.1</v>
      </c>
      <c r="F8" s="28">
        <f>E8/C8*100</f>
        <v>64.01185655888564</v>
      </c>
      <c r="G8" s="21" t="s">
        <v>113</v>
      </c>
      <c r="H8" s="30">
        <f t="shared" si="0"/>
        <v>98.529850301186855</v>
      </c>
      <c r="I8" s="22" t="s">
        <v>89</v>
      </c>
    </row>
    <row r="9" spans="1:13" ht="76.5" outlineLevel="2">
      <c r="A9" s="12" t="s">
        <v>2</v>
      </c>
      <c r="B9" s="47" t="s">
        <v>37</v>
      </c>
      <c r="C9" s="56">
        <v>327.2</v>
      </c>
      <c r="D9" s="50">
        <v>397.2</v>
      </c>
      <c r="E9" s="39">
        <v>386</v>
      </c>
      <c r="F9" s="28">
        <f>E9/C9*100</f>
        <v>117.97066014669927</v>
      </c>
      <c r="G9" s="31" t="s">
        <v>105</v>
      </c>
      <c r="H9" s="30">
        <f t="shared" si="0"/>
        <v>97.1802618328298</v>
      </c>
      <c r="I9" s="22" t="s">
        <v>89</v>
      </c>
    </row>
    <row r="10" spans="1:13" ht="90.75" customHeight="1" outlineLevel="2">
      <c r="A10" s="12" t="s">
        <v>3</v>
      </c>
      <c r="B10" s="47" t="s">
        <v>38</v>
      </c>
      <c r="C10" s="56">
        <v>99750.9</v>
      </c>
      <c r="D10" s="50">
        <v>104254.7</v>
      </c>
      <c r="E10" s="39">
        <v>101596.9</v>
      </c>
      <c r="F10" s="28">
        <f t="shared" ref="F10:F51" si="1">E10/C10*100</f>
        <v>101.85060986918413</v>
      </c>
      <c r="G10" s="31" t="s">
        <v>114</v>
      </c>
      <c r="H10" s="30">
        <f t="shared" si="0"/>
        <v>97.45066649273366</v>
      </c>
      <c r="I10" s="22" t="s">
        <v>89</v>
      </c>
    </row>
    <row r="11" spans="1:13" ht="76.5" outlineLevel="2">
      <c r="A11" s="12" t="s">
        <v>4</v>
      </c>
      <c r="B11" s="47" t="s">
        <v>39</v>
      </c>
      <c r="C11" s="56">
        <v>26266.799999999999</v>
      </c>
      <c r="D11" s="50">
        <v>27443.1</v>
      </c>
      <c r="E11" s="39">
        <v>27103.9</v>
      </c>
      <c r="F11" s="28">
        <f t="shared" si="1"/>
        <v>103.18691275678805</v>
      </c>
      <c r="G11" s="31" t="s">
        <v>105</v>
      </c>
      <c r="H11" s="30">
        <f t="shared" si="0"/>
        <v>98.763988033421896</v>
      </c>
      <c r="I11" s="22" t="s">
        <v>89</v>
      </c>
    </row>
    <row r="12" spans="1:13" ht="76.5" outlineLevel="2">
      <c r="A12" s="12" t="s">
        <v>96</v>
      </c>
      <c r="B12" s="47" t="s">
        <v>97</v>
      </c>
      <c r="C12" s="56">
        <v>0</v>
      </c>
      <c r="D12" s="50">
        <v>2554.6999999999998</v>
      </c>
      <c r="E12" s="39">
        <v>2554.6999999999998</v>
      </c>
      <c r="F12" s="28">
        <v>0</v>
      </c>
      <c r="G12" s="31" t="s">
        <v>105</v>
      </c>
      <c r="H12" s="30">
        <f t="shared" si="0"/>
        <v>100</v>
      </c>
      <c r="I12" s="22" t="s">
        <v>89</v>
      </c>
    </row>
    <row r="13" spans="1:13" ht="51" outlineLevel="2">
      <c r="A13" s="12" t="s">
        <v>35</v>
      </c>
      <c r="B13" s="47" t="s">
        <v>62</v>
      </c>
      <c r="C13" s="56">
        <v>450</v>
      </c>
      <c r="D13" s="50">
        <v>0</v>
      </c>
      <c r="E13" s="39">
        <v>0</v>
      </c>
      <c r="F13" s="28">
        <f t="shared" si="1"/>
        <v>0</v>
      </c>
      <c r="G13" s="31" t="s">
        <v>115</v>
      </c>
      <c r="H13" s="30">
        <v>0</v>
      </c>
      <c r="I13" s="21" t="s">
        <v>74</v>
      </c>
    </row>
    <row r="14" spans="1:13" ht="76.5" outlineLevel="2">
      <c r="A14" s="12" t="s">
        <v>5</v>
      </c>
      <c r="B14" s="47" t="s">
        <v>40</v>
      </c>
      <c r="C14" s="56">
        <v>44070.6</v>
      </c>
      <c r="D14" s="50">
        <v>94177.600000000006</v>
      </c>
      <c r="E14" s="39">
        <v>90534.9</v>
      </c>
      <c r="F14" s="28">
        <f t="shared" si="1"/>
        <v>205.43151216457227</v>
      </c>
      <c r="G14" s="31" t="s">
        <v>105</v>
      </c>
      <c r="H14" s="30">
        <f t="shared" ref="H14:H45" si="2">E14/D14*100</f>
        <v>96.132095105417832</v>
      </c>
      <c r="I14" s="22" t="s">
        <v>89</v>
      </c>
    </row>
    <row r="15" spans="1:13" ht="38.25">
      <c r="A15" s="16" t="s">
        <v>6</v>
      </c>
      <c r="B15" s="48" t="s">
        <v>64</v>
      </c>
      <c r="C15" s="29">
        <f>C16+C18</f>
        <v>19316.7</v>
      </c>
      <c r="D15" s="51">
        <f>D16+D18+D17</f>
        <v>22676.1</v>
      </c>
      <c r="E15" s="51">
        <f>E16+E18+E17</f>
        <v>21823</v>
      </c>
      <c r="F15" s="51">
        <f>F16+F18+F17</f>
        <v>172.33202911134455</v>
      </c>
      <c r="G15" s="20" t="s">
        <v>74</v>
      </c>
      <c r="H15" s="27">
        <f t="shared" si="2"/>
        <v>96.23788923139341</v>
      </c>
      <c r="I15" s="20" t="s">
        <v>74</v>
      </c>
    </row>
    <row r="16" spans="1:13" ht="76.5" outlineLevel="2">
      <c r="A16" s="12" t="s">
        <v>7</v>
      </c>
      <c r="B16" s="47" t="s">
        <v>41</v>
      </c>
      <c r="C16" s="56">
        <v>18616.2</v>
      </c>
      <c r="D16" s="50">
        <v>21734.6</v>
      </c>
      <c r="E16" s="39">
        <v>21015.599999999999</v>
      </c>
      <c r="F16" s="28">
        <f t="shared" si="1"/>
        <v>112.8887742933574</v>
      </c>
      <c r="G16" s="31" t="s">
        <v>105</v>
      </c>
      <c r="H16" s="30">
        <f t="shared" si="2"/>
        <v>96.691910594167823</v>
      </c>
      <c r="I16" s="22" t="s">
        <v>89</v>
      </c>
    </row>
    <row r="17" spans="1:9" ht="76.5" outlineLevel="2">
      <c r="A17" s="12" t="s">
        <v>111</v>
      </c>
      <c r="B17" s="47" t="s">
        <v>112</v>
      </c>
      <c r="C17" s="56">
        <v>0</v>
      </c>
      <c r="D17" s="50">
        <v>391</v>
      </c>
      <c r="E17" s="39">
        <v>391</v>
      </c>
      <c r="F17" s="28">
        <v>0</v>
      </c>
      <c r="G17" s="31" t="s">
        <v>105</v>
      </c>
      <c r="H17" s="30">
        <f t="shared" si="2"/>
        <v>100</v>
      </c>
      <c r="I17" s="22" t="s">
        <v>89</v>
      </c>
    </row>
    <row r="18" spans="1:9" ht="76.5" outlineLevel="2">
      <c r="A18" s="12" t="s">
        <v>8</v>
      </c>
      <c r="B18" s="47" t="s">
        <v>42</v>
      </c>
      <c r="C18" s="56">
        <v>700.5</v>
      </c>
      <c r="D18" s="50">
        <v>550.5</v>
      </c>
      <c r="E18" s="39">
        <v>416.4</v>
      </c>
      <c r="F18" s="28">
        <f t="shared" si="1"/>
        <v>59.443254817987146</v>
      </c>
      <c r="G18" s="31" t="s">
        <v>107</v>
      </c>
      <c r="H18" s="30">
        <f t="shared" si="2"/>
        <v>75.640326975476839</v>
      </c>
      <c r="I18" s="22" t="s">
        <v>90</v>
      </c>
    </row>
    <row r="19" spans="1:9" ht="15.75">
      <c r="A19" s="16" t="s">
        <v>9</v>
      </c>
      <c r="B19" s="48" t="s">
        <v>65</v>
      </c>
      <c r="C19" s="29">
        <f>C21+C22+C24+C23</f>
        <v>53103.30000000001</v>
      </c>
      <c r="D19" s="29">
        <f>D21+D22+D24+D23+D20</f>
        <v>50549.3</v>
      </c>
      <c r="E19" s="29">
        <f t="shared" ref="E19:F19" si="3">E21+E22+E24+E23+E20</f>
        <v>38275.4</v>
      </c>
      <c r="F19" s="29">
        <f t="shared" si="3"/>
        <v>340.24707044525701</v>
      </c>
      <c r="G19" s="18"/>
      <c r="H19" s="27">
        <f t="shared" si="2"/>
        <v>75.71895159774715</v>
      </c>
      <c r="I19" s="18"/>
    </row>
    <row r="20" spans="1:9" ht="76.5" outlineLevel="2">
      <c r="A20" s="12" t="s">
        <v>10</v>
      </c>
      <c r="B20" s="47" t="s">
        <v>43</v>
      </c>
      <c r="C20" s="56">
        <v>0</v>
      </c>
      <c r="D20" s="50">
        <v>120</v>
      </c>
      <c r="E20" s="39">
        <v>118.9</v>
      </c>
      <c r="F20" s="28">
        <v>0</v>
      </c>
      <c r="G20" s="31" t="s">
        <v>105</v>
      </c>
      <c r="H20" s="30">
        <f t="shared" ref="H20" si="4">E20/D20*100</f>
        <v>99.083333333333329</v>
      </c>
      <c r="I20" s="22" t="s">
        <v>89</v>
      </c>
    </row>
    <row r="21" spans="1:9" ht="76.5" outlineLevel="2">
      <c r="A21" s="12" t="s">
        <v>11</v>
      </c>
      <c r="B21" s="47" t="s">
        <v>44</v>
      </c>
      <c r="C21" s="56">
        <v>2595.8000000000002</v>
      </c>
      <c r="D21" s="50">
        <v>3006.6</v>
      </c>
      <c r="E21" s="39">
        <v>2824</v>
      </c>
      <c r="F21" s="28">
        <f t="shared" si="1"/>
        <v>108.79112412358425</v>
      </c>
      <c r="G21" s="31" t="s">
        <v>105</v>
      </c>
      <c r="H21" s="30">
        <f t="shared" si="2"/>
        <v>93.926694605201888</v>
      </c>
      <c r="I21" s="22" t="s">
        <v>89</v>
      </c>
    </row>
    <row r="22" spans="1:9" ht="25.5" outlineLevel="2">
      <c r="A22" s="12" t="s">
        <v>12</v>
      </c>
      <c r="B22" s="47" t="s">
        <v>45</v>
      </c>
      <c r="C22" s="56">
        <v>34213.300000000003</v>
      </c>
      <c r="D22" s="50">
        <v>34213.300000000003</v>
      </c>
      <c r="E22" s="39">
        <v>23879.8</v>
      </c>
      <c r="F22" s="28">
        <f>E22/C22*100</f>
        <v>69.79683339520011</v>
      </c>
      <c r="G22" s="22" t="s">
        <v>74</v>
      </c>
      <c r="H22" s="30">
        <f t="shared" si="2"/>
        <v>69.79683339520011</v>
      </c>
      <c r="I22" s="22" t="s">
        <v>77</v>
      </c>
    </row>
    <row r="23" spans="1:9" ht="25.5" outlineLevel="2">
      <c r="A23" s="12" t="s">
        <v>99</v>
      </c>
      <c r="B23" s="47" t="s">
        <v>100</v>
      </c>
      <c r="C23" s="56">
        <v>203.4</v>
      </c>
      <c r="D23" s="50">
        <v>203.4</v>
      </c>
      <c r="E23" s="39">
        <v>186.4</v>
      </c>
      <c r="F23" s="28">
        <f t="shared" si="1"/>
        <v>91.642084562438541</v>
      </c>
      <c r="G23" s="31" t="s">
        <v>74</v>
      </c>
      <c r="H23" s="30">
        <f t="shared" si="2"/>
        <v>91.642084562438541</v>
      </c>
      <c r="I23" s="22" t="s">
        <v>77</v>
      </c>
    </row>
    <row r="24" spans="1:9" ht="25.5" outlineLevel="2">
      <c r="A24" s="12" t="s">
        <v>13</v>
      </c>
      <c r="B24" s="47" t="s">
        <v>46</v>
      </c>
      <c r="C24" s="56">
        <v>16090.8</v>
      </c>
      <c r="D24" s="50">
        <v>13006</v>
      </c>
      <c r="E24" s="39">
        <v>11266.3</v>
      </c>
      <c r="F24" s="28">
        <f t="shared" si="1"/>
        <v>70.017028364034104</v>
      </c>
      <c r="G24" s="31" t="s">
        <v>116</v>
      </c>
      <c r="H24" s="30">
        <f t="shared" si="2"/>
        <v>86.623865908042447</v>
      </c>
      <c r="I24" s="22" t="s">
        <v>77</v>
      </c>
    </row>
    <row r="25" spans="1:9" ht="25.5">
      <c r="A25" s="16" t="s">
        <v>14</v>
      </c>
      <c r="B25" s="48" t="s">
        <v>66</v>
      </c>
      <c r="C25" s="29">
        <f>C26+C27+C28+C29</f>
        <v>75780.3</v>
      </c>
      <c r="D25" s="51">
        <f t="shared" ref="D25:E25" si="5">D26+D27+D28+D29</f>
        <v>181812.50000000003</v>
      </c>
      <c r="E25" s="29">
        <f t="shared" si="5"/>
        <v>159536.6</v>
      </c>
      <c r="F25" s="29">
        <f t="shared" si="1"/>
        <v>210.52516287214488</v>
      </c>
      <c r="G25" s="18"/>
      <c r="H25" s="27">
        <f t="shared" si="2"/>
        <v>87.747872121003766</v>
      </c>
      <c r="I25" s="18"/>
    </row>
    <row r="26" spans="1:9" ht="25.5" outlineLevel="2">
      <c r="A26" s="12" t="s">
        <v>15</v>
      </c>
      <c r="B26" s="47" t="s">
        <v>47</v>
      </c>
      <c r="C26" s="39">
        <v>38674.199999999997</v>
      </c>
      <c r="D26" s="50">
        <v>143119.20000000001</v>
      </c>
      <c r="E26" s="39">
        <v>128585.8</v>
      </c>
      <c r="F26" s="28">
        <f t="shared" si="1"/>
        <v>332.4847055659846</v>
      </c>
      <c r="G26" s="31" t="s">
        <v>105</v>
      </c>
      <c r="H26" s="30">
        <f t="shared" si="2"/>
        <v>89.845247877293886</v>
      </c>
      <c r="I26" s="22" t="s">
        <v>77</v>
      </c>
    </row>
    <row r="27" spans="1:9" ht="25.5" outlineLevel="2">
      <c r="A27" s="12" t="s">
        <v>16</v>
      </c>
      <c r="B27" s="47" t="s">
        <v>48</v>
      </c>
      <c r="C27" s="39">
        <v>21689.4</v>
      </c>
      <c r="D27" s="50">
        <v>11125</v>
      </c>
      <c r="E27" s="39">
        <v>5148.8999999999996</v>
      </c>
      <c r="F27" s="28">
        <f t="shared" si="1"/>
        <v>23.739245898918362</v>
      </c>
      <c r="G27" s="22" t="s">
        <v>98</v>
      </c>
      <c r="H27" s="30">
        <f t="shared" si="2"/>
        <v>46.28224719101123</v>
      </c>
      <c r="I27" s="22" t="s">
        <v>77</v>
      </c>
    </row>
    <row r="28" spans="1:9" ht="25.5" outlineLevel="2">
      <c r="A28" s="12" t="s">
        <v>17</v>
      </c>
      <c r="B28" s="47" t="s">
        <v>49</v>
      </c>
      <c r="C28" s="39">
        <v>5760.1</v>
      </c>
      <c r="D28" s="50">
        <v>17249.599999999999</v>
      </c>
      <c r="E28" s="39">
        <v>16075.6</v>
      </c>
      <c r="F28" s="28">
        <f t="shared" si="1"/>
        <v>279.08543254457385</v>
      </c>
      <c r="G28" s="31" t="s">
        <v>105</v>
      </c>
      <c r="H28" s="30">
        <f t="shared" si="2"/>
        <v>93.194045079306193</v>
      </c>
      <c r="I28" s="22" t="s">
        <v>77</v>
      </c>
    </row>
    <row r="29" spans="1:9" ht="25.5" outlineLevel="2">
      <c r="A29" s="12" t="s">
        <v>18</v>
      </c>
      <c r="B29" s="47" t="s">
        <v>50</v>
      </c>
      <c r="C29" s="39">
        <v>9656.6</v>
      </c>
      <c r="D29" s="50">
        <v>10318.700000000001</v>
      </c>
      <c r="E29" s="39">
        <v>9726.2999999999993</v>
      </c>
      <c r="F29" s="28">
        <f t="shared" si="1"/>
        <v>100.72178613590704</v>
      </c>
      <c r="G29" s="31" t="s">
        <v>105</v>
      </c>
      <c r="H29" s="30">
        <f t="shared" si="2"/>
        <v>94.258966730305161</v>
      </c>
      <c r="I29" s="22" t="s">
        <v>77</v>
      </c>
    </row>
    <row r="30" spans="1:9" ht="15.75">
      <c r="A30" s="16" t="s">
        <v>19</v>
      </c>
      <c r="B30" s="48" t="s">
        <v>67</v>
      </c>
      <c r="C30" s="29">
        <f>C31+C32+C34+C35+C33</f>
        <v>1257298.0999999996</v>
      </c>
      <c r="D30" s="51">
        <f t="shared" ref="D30:E30" si="6">D31+D32+D34+D35+D33</f>
        <v>1351386.6</v>
      </c>
      <c r="E30" s="29">
        <f t="shared" si="6"/>
        <v>1349032.6</v>
      </c>
      <c r="F30" s="29">
        <f t="shared" si="1"/>
        <v>107.29616150696486</v>
      </c>
      <c r="G30" s="20" t="s">
        <v>74</v>
      </c>
      <c r="H30" s="27">
        <f t="shared" si="2"/>
        <v>99.825808543609952</v>
      </c>
      <c r="I30" s="20"/>
    </row>
    <row r="31" spans="1:9" ht="76.5" outlineLevel="2">
      <c r="A31" s="12" t="s">
        <v>20</v>
      </c>
      <c r="B31" s="47" t="s">
        <v>51</v>
      </c>
      <c r="C31" s="39">
        <v>477261.6</v>
      </c>
      <c r="D31" s="50">
        <v>502302.7</v>
      </c>
      <c r="E31" s="39">
        <v>502282.1</v>
      </c>
      <c r="F31" s="28">
        <f t="shared" si="1"/>
        <v>105.24251270162945</v>
      </c>
      <c r="G31" s="13" t="s">
        <v>91</v>
      </c>
      <c r="H31" s="30">
        <f t="shared" si="2"/>
        <v>99.995898887264588</v>
      </c>
      <c r="I31" s="31" t="s">
        <v>89</v>
      </c>
    </row>
    <row r="32" spans="1:9" ht="76.5" outlineLevel="2">
      <c r="A32" s="12" t="s">
        <v>21</v>
      </c>
      <c r="B32" s="47" t="s">
        <v>52</v>
      </c>
      <c r="C32" s="39">
        <v>623316.69999999995</v>
      </c>
      <c r="D32" s="50">
        <v>691040.1</v>
      </c>
      <c r="E32" s="39">
        <v>690979.9</v>
      </c>
      <c r="F32" s="28">
        <f t="shared" si="1"/>
        <v>110.85534849298921</v>
      </c>
      <c r="G32" s="13" t="s">
        <v>92</v>
      </c>
      <c r="H32" s="30">
        <f t="shared" si="2"/>
        <v>99.991288493967289</v>
      </c>
      <c r="I32" s="31" t="s">
        <v>89</v>
      </c>
    </row>
    <row r="33" spans="1:9" ht="76.5" outlineLevel="2">
      <c r="A33" s="12" t="s">
        <v>81</v>
      </c>
      <c r="B33" s="47" t="s">
        <v>82</v>
      </c>
      <c r="C33" s="39">
        <v>73962.7</v>
      </c>
      <c r="D33" s="50">
        <v>72489.5</v>
      </c>
      <c r="E33" s="39">
        <v>72489.5</v>
      </c>
      <c r="F33" s="28">
        <f t="shared" si="1"/>
        <v>98.008185206867793</v>
      </c>
      <c r="G33" s="13" t="s">
        <v>117</v>
      </c>
      <c r="H33" s="30">
        <f t="shared" si="2"/>
        <v>100</v>
      </c>
      <c r="I33" s="31" t="s">
        <v>89</v>
      </c>
    </row>
    <row r="34" spans="1:9" ht="76.5" outlineLevel="2">
      <c r="A34" s="12" t="s">
        <v>22</v>
      </c>
      <c r="B34" s="47" t="s">
        <v>53</v>
      </c>
      <c r="C34" s="39">
        <v>6163.9</v>
      </c>
      <c r="D34" s="50">
        <v>5301.3</v>
      </c>
      <c r="E34" s="39">
        <v>5275.1</v>
      </c>
      <c r="F34" s="28">
        <f t="shared" si="1"/>
        <v>85.58055776375349</v>
      </c>
      <c r="G34" s="13" t="s">
        <v>117</v>
      </c>
      <c r="H34" s="30">
        <f t="shared" si="2"/>
        <v>99.505781600739439</v>
      </c>
      <c r="I34" s="31" t="s">
        <v>89</v>
      </c>
    </row>
    <row r="35" spans="1:9" ht="76.5" outlineLevel="2">
      <c r="A35" s="12" t="s">
        <v>23</v>
      </c>
      <c r="B35" s="47" t="s">
        <v>54</v>
      </c>
      <c r="C35" s="39">
        <v>76593.2</v>
      </c>
      <c r="D35" s="50">
        <v>80253</v>
      </c>
      <c r="E35" s="39">
        <v>78006</v>
      </c>
      <c r="F35" s="28">
        <f t="shared" si="1"/>
        <v>101.84455016894451</v>
      </c>
      <c r="G35" s="31" t="s">
        <v>105</v>
      </c>
      <c r="H35" s="30">
        <f t="shared" si="2"/>
        <v>97.200104668984338</v>
      </c>
      <c r="I35" s="31" t="s">
        <v>89</v>
      </c>
    </row>
    <row r="36" spans="1:9" ht="15.75">
      <c r="A36" s="16" t="s">
        <v>24</v>
      </c>
      <c r="B36" s="48" t="s">
        <v>68</v>
      </c>
      <c r="C36" s="29">
        <f>C37+C39+C38</f>
        <v>133188.29999999999</v>
      </c>
      <c r="D36" s="51">
        <f t="shared" ref="D36:E36" si="7">D37+D39+D38</f>
        <v>139973.29999999999</v>
      </c>
      <c r="E36" s="29">
        <f t="shared" si="7"/>
        <v>139671</v>
      </c>
      <c r="F36" s="29">
        <f t="shared" si="1"/>
        <v>104.86731942670642</v>
      </c>
      <c r="G36" s="18"/>
      <c r="H36" s="27">
        <f t="shared" si="2"/>
        <v>99.784030240052928</v>
      </c>
      <c r="I36" s="20"/>
    </row>
    <row r="37" spans="1:9" ht="15.75" outlineLevel="2">
      <c r="A37" s="12" t="s">
        <v>25</v>
      </c>
      <c r="B37" s="47" t="s">
        <v>55</v>
      </c>
      <c r="C37" s="39">
        <v>110056.6</v>
      </c>
      <c r="D37" s="50">
        <v>115395.7</v>
      </c>
      <c r="E37" s="39">
        <v>115395.7</v>
      </c>
      <c r="F37" s="28">
        <f t="shared" si="1"/>
        <v>104.851231093819</v>
      </c>
      <c r="G37" s="31" t="s">
        <v>93</v>
      </c>
      <c r="H37" s="30">
        <f t="shared" si="2"/>
        <v>100</v>
      </c>
      <c r="I37" s="21" t="s">
        <v>74</v>
      </c>
    </row>
    <row r="38" spans="1:9" ht="15.75" outlineLevel="2">
      <c r="A38" s="12" t="s">
        <v>83</v>
      </c>
      <c r="B38" s="47" t="s">
        <v>84</v>
      </c>
      <c r="C38" s="39">
        <v>3773</v>
      </c>
      <c r="D38" s="50">
        <v>3773</v>
      </c>
      <c r="E38" s="39">
        <v>3773</v>
      </c>
      <c r="F38" s="28">
        <v>0</v>
      </c>
      <c r="G38" s="31" t="s">
        <v>74</v>
      </c>
      <c r="H38" s="30">
        <f t="shared" si="2"/>
        <v>100</v>
      </c>
      <c r="I38" s="21" t="s">
        <v>74</v>
      </c>
    </row>
    <row r="39" spans="1:9" ht="25.5" outlineLevel="2">
      <c r="A39" s="12" t="s">
        <v>26</v>
      </c>
      <c r="B39" s="47" t="s">
        <v>56</v>
      </c>
      <c r="C39" s="39">
        <v>19358.7</v>
      </c>
      <c r="D39" s="50">
        <v>20804.599999999999</v>
      </c>
      <c r="E39" s="39">
        <v>20502.3</v>
      </c>
      <c r="F39" s="28">
        <f t="shared" si="1"/>
        <v>105.90742146941685</v>
      </c>
      <c r="G39" s="31" t="s">
        <v>106</v>
      </c>
      <c r="H39" s="30">
        <f t="shared" si="2"/>
        <v>98.546955961662334</v>
      </c>
      <c r="I39" s="21" t="s">
        <v>74</v>
      </c>
    </row>
    <row r="40" spans="1:9" ht="15.75">
      <c r="A40" s="16" t="s">
        <v>27</v>
      </c>
      <c r="B40" s="48" t="s">
        <v>69</v>
      </c>
      <c r="C40" s="29">
        <f>C41+C42+C43</f>
        <v>65542.100000000006</v>
      </c>
      <c r="D40" s="51">
        <f t="shared" ref="D40:E40" si="8">D41+D42+D43</f>
        <v>47130.7</v>
      </c>
      <c r="E40" s="29">
        <f t="shared" si="8"/>
        <v>46919</v>
      </c>
      <c r="F40" s="29">
        <f t="shared" si="1"/>
        <v>71.586049272147207</v>
      </c>
      <c r="G40" s="20" t="s">
        <v>74</v>
      </c>
      <c r="H40" s="27">
        <f t="shared" si="2"/>
        <v>99.550823560863734</v>
      </c>
      <c r="I40" s="20"/>
    </row>
    <row r="41" spans="1:9" ht="25.5" outlineLevel="2">
      <c r="A41" s="12" t="s">
        <v>28</v>
      </c>
      <c r="B41" s="47" t="s">
        <v>57</v>
      </c>
      <c r="C41" s="39">
        <v>9065.7000000000007</v>
      </c>
      <c r="D41" s="50">
        <v>9998.4</v>
      </c>
      <c r="E41" s="39">
        <v>9988.7999999999993</v>
      </c>
      <c r="F41" s="28">
        <f t="shared" si="1"/>
        <v>110.182335616665</v>
      </c>
      <c r="G41" s="31" t="s">
        <v>105</v>
      </c>
      <c r="H41" s="30">
        <f t="shared" si="2"/>
        <v>99.903984637541996</v>
      </c>
      <c r="I41" s="21" t="s">
        <v>74</v>
      </c>
    </row>
    <row r="42" spans="1:9" ht="76.5" outlineLevel="2">
      <c r="A42" s="12" t="s">
        <v>29</v>
      </c>
      <c r="B42" s="47" t="s">
        <v>58</v>
      </c>
      <c r="C42" s="39">
        <v>13065.8</v>
      </c>
      <c r="D42" s="50">
        <v>10509.3</v>
      </c>
      <c r="E42" s="39">
        <v>10405.5</v>
      </c>
      <c r="F42" s="28">
        <f t="shared" si="1"/>
        <v>79.63921076397925</v>
      </c>
      <c r="G42" s="31" t="s">
        <v>107</v>
      </c>
      <c r="H42" s="30">
        <f t="shared" si="2"/>
        <v>99.012303388427398</v>
      </c>
      <c r="I42" s="31" t="s">
        <v>89</v>
      </c>
    </row>
    <row r="43" spans="1:9" ht="25.5" outlineLevel="2">
      <c r="A43" s="12" t="s">
        <v>30</v>
      </c>
      <c r="B43" s="47" t="s">
        <v>59</v>
      </c>
      <c r="C43" s="39">
        <v>43410.6</v>
      </c>
      <c r="D43" s="50">
        <v>26623</v>
      </c>
      <c r="E43" s="39">
        <v>26524.7</v>
      </c>
      <c r="F43" s="28">
        <f t="shared" si="1"/>
        <v>61.101896771756216</v>
      </c>
      <c r="G43" s="31" t="s">
        <v>107</v>
      </c>
      <c r="H43" s="30">
        <f t="shared" si="2"/>
        <v>99.630770386507905</v>
      </c>
      <c r="I43" s="21" t="s">
        <v>74</v>
      </c>
    </row>
    <row r="44" spans="1:9" ht="15.75">
      <c r="A44" s="16" t="s">
        <v>31</v>
      </c>
      <c r="B44" s="48" t="s">
        <v>70</v>
      </c>
      <c r="C44" s="29">
        <f>C45</f>
        <v>61870.5</v>
      </c>
      <c r="D44" s="51">
        <f t="shared" ref="D44:E48" si="9">D45</f>
        <v>69453.100000000006</v>
      </c>
      <c r="E44" s="29">
        <f t="shared" si="9"/>
        <v>69356.3</v>
      </c>
      <c r="F44" s="29">
        <f t="shared" si="1"/>
        <v>112.09914256390365</v>
      </c>
      <c r="G44" s="20" t="s">
        <v>74</v>
      </c>
      <c r="H44" s="27">
        <f t="shared" si="2"/>
        <v>99.860625371653683</v>
      </c>
      <c r="I44" s="20" t="s">
        <v>74</v>
      </c>
    </row>
    <row r="45" spans="1:9" ht="78.75" customHeight="1" outlineLevel="2">
      <c r="A45" s="12" t="s">
        <v>32</v>
      </c>
      <c r="B45" s="47" t="s">
        <v>60</v>
      </c>
      <c r="C45" s="39">
        <v>61870.5</v>
      </c>
      <c r="D45" s="50">
        <v>69453.100000000006</v>
      </c>
      <c r="E45" s="39">
        <v>69356.3</v>
      </c>
      <c r="F45" s="28">
        <f t="shared" si="1"/>
        <v>112.09914256390365</v>
      </c>
      <c r="G45" s="31" t="s">
        <v>105</v>
      </c>
      <c r="H45" s="30">
        <f t="shared" si="2"/>
        <v>99.860625371653683</v>
      </c>
      <c r="I45" s="21" t="s">
        <v>74</v>
      </c>
    </row>
    <row r="46" spans="1:9" ht="15.75">
      <c r="A46" s="16" t="s">
        <v>85</v>
      </c>
      <c r="B46" s="17" t="s">
        <v>87</v>
      </c>
      <c r="C46" s="29">
        <f>C47</f>
        <v>2790</v>
      </c>
      <c r="D46" s="29">
        <f t="shared" si="9"/>
        <v>4584</v>
      </c>
      <c r="E46" s="29">
        <f t="shared" si="9"/>
        <v>4583.3</v>
      </c>
      <c r="F46" s="29">
        <v>0</v>
      </c>
      <c r="G46" s="20" t="s">
        <v>74</v>
      </c>
      <c r="H46" s="27">
        <f t="shared" ref="H46:H47" si="10">E46/D46*100</f>
        <v>99.984729493891805</v>
      </c>
      <c r="I46" s="20" t="s">
        <v>74</v>
      </c>
    </row>
    <row r="47" spans="1:9" ht="25.5" outlineLevel="2">
      <c r="A47" s="12" t="s">
        <v>86</v>
      </c>
      <c r="B47" s="13" t="s">
        <v>88</v>
      </c>
      <c r="C47" s="39">
        <v>2790</v>
      </c>
      <c r="D47" s="39">
        <v>4584</v>
      </c>
      <c r="E47" s="39">
        <v>4583.3</v>
      </c>
      <c r="F47" s="28">
        <f t="shared" si="1"/>
        <v>164.27598566308242</v>
      </c>
      <c r="G47" s="31" t="s">
        <v>105</v>
      </c>
      <c r="H47" s="30">
        <f t="shared" si="10"/>
        <v>99.984729493891805</v>
      </c>
      <c r="I47" s="21" t="s">
        <v>74</v>
      </c>
    </row>
    <row r="48" spans="1:9" ht="25.5">
      <c r="A48" s="16" t="s">
        <v>101</v>
      </c>
      <c r="B48" s="17" t="s">
        <v>102</v>
      </c>
      <c r="C48" s="29">
        <f>C49</f>
        <v>7041.4</v>
      </c>
      <c r="D48" s="29">
        <f t="shared" si="9"/>
        <v>7041.4</v>
      </c>
      <c r="E48" s="29">
        <f t="shared" si="9"/>
        <v>2015.9</v>
      </c>
      <c r="F48" s="29">
        <v>0</v>
      </c>
      <c r="G48" s="20" t="s">
        <v>74</v>
      </c>
      <c r="H48" s="27">
        <f t="shared" ref="H48:H49" si="11">E48/D48*100</f>
        <v>28.629249865083651</v>
      </c>
      <c r="I48" s="20" t="s">
        <v>74</v>
      </c>
    </row>
    <row r="49" spans="1:9" ht="25.5" outlineLevel="2">
      <c r="A49" s="12" t="s">
        <v>103</v>
      </c>
      <c r="B49" s="13" t="s">
        <v>104</v>
      </c>
      <c r="C49" s="39">
        <v>7041.4</v>
      </c>
      <c r="D49" s="39">
        <v>7041.4</v>
      </c>
      <c r="E49" s="39">
        <v>2015.9</v>
      </c>
      <c r="F49" s="28">
        <f t="shared" si="1"/>
        <v>28.629249865083651</v>
      </c>
      <c r="G49" s="21" t="s">
        <v>74</v>
      </c>
      <c r="H49" s="30">
        <f t="shared" si="11"/>
        <v>28.629249865083651</v>
      </c>
      <c r="I49" s="21" t="s">
        <v>74</v>
      </c>
    </row>
    <row r="50" spans="1:9" ht="63.75" outlineLevel="2">
      <c r="A50" s="16" t="s">
        <v>33</v>
      </c>
      <c r="B50" s="17" t="s">
        <v>71</v>
      </c>
      <c r="C50" s="29">
        <f>C51</f>
        <v>18843.8</v>
      </c>
      <c r="D50" s="29">
        <f t="shared" ref="D50:F50" si="12">D51</f>
        <v>18843.8</v>
      </c>
      <c r="E50" s="29">
        <f t="shared" si="12"/>
        <v>18843.8</v>
      </c>
      <c r="F50" s="29">
        <f t="shared" si="12"/>
        <v>100</v>
      </c>
      <c r="G50" s="20" t="s">
        <v>74</v>
      </c>
      <c r="H50" s="27">
        <f>E50/D50*100</f>
        <v>100</v>
      </c>
      <c r="I50" s="20" t="s">
        <v>74</v>
      </c>
    </row>
    <row r="51" spans="1:9" ht="51">
      <c r="A51" s="12" t="s">
        <v>34</v>
      </c>
      <c r="B51" s="13" t="s">
        <v>61</v>
      </c>
      <c r="C51" s="39">
        <v>18843.8</v>
      </c>
      <c r="D51" s="39">
        <v>18843.8</v>
      </c>
      <c r="E51" s="39">
        <v>18843.8</v>
      </c>
      <c r="F51" s="28">
        <f t="shared" si="1"/>
        <v>100</v>
      </c>
      <c r="G51" s="21" t="s">
        <v>74</v>
      </c>
      <c r="H51" s="30">
        <f>E51/D51*100</f>
        <v>100</v>
      </c>
      <c r="I51" s="21" t="s">
        <v>74</v>
      </c>
    </row>
    <row r="52" spans="1:9" ht="14.25">
      <c r="D52" s="41"/>
      <c r="E52" s="41"/>
      <c r="F52" s="42"/>
      <c r="G52" s="23"/>
      <c r="H52" s="25"/>
      <c r="I52" s="23"/>
    </row>
  </sheetData>
  <mergeCells count="3">
    <mergeCell ref="A2:I2"/>
    <mergeCell ref="A3:I3"/>
    <mergeCell ref="A6:B6"/>
  </mergeCells>
  <pageMargins left="0.74803149606299213" right="0" top="0" bottom="0" header="0" footer="0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Бюджет!SIGN</vt:lpstr>
      <vt:lpstr>Бюджет!Заголовки_для_печати</vt:lpstr>
      <vt:lpstr>Бюджет!Область_печати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Zinovkina</cp:lastModifiedBy>
  <cp:lastPrinted>2020-04-06T08:57:16Z</cp:lastPrinted>
  <dcterms:created xsi:type="dcterms:W3CDTF">2002-03-11T10:22:12Z</dcterms:created>
  <dcterms:modified xsi:type="dcterms:W3CDTF">2021-03-31T13:51:46Z</dcterms:modified>
</cp:coreProperties>
</file>