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440" windowHeight="12240"/>
  </bookViews>
  <sheets>
    <sheet name="Приложение 1" sheetId="1" r:id="rId1"/>
    <sheet name="Приложение 2" sheetId="4" r:id="rId2"/>
  </sheets>
  <definedNames>
    <definedName name="_xlnm.Print_Titles" localSheetId="0">'Приложение 1'!$4:$5</definedName>
    <definedName name="_xlnm.Print_Area" localSheetId="0">'Приложение 1'!$A$1:$X$26</definedName>
    <definedName name="_xlnm.Print_Area" localSheetId="1">'Приложение 2'!$A$1:$X$16</definedName>
  </definedNames>
  <calcPr calcId="144525"/>
</workbook>
</file>

<file path=xl/calcChain.xml><?xml version="1.0" encoding="utf-8"?>
<calcChain xmlns="http://schemas.openxmlformats.org/spreadsheetml/2006/main">
  <c r="M29" i="1" l="1"/>
  <c r="N29" i="1"/>
  <c r="R29" i="1"/>
  <c r="S29" i="1"/>
  <c r="T29" i="1"/>
  <c r="W29" i="1"/>
  <c r="X29" i="1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I19" i="4"/>
  <c r="I13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J13" i="4"/>
  <c r="O14" i="1"/>
  <c r="O15" i="1" s="1"/>
  <c r="O20" i="1" s="1"/>
  <c r="O29" i="1" s="1"/>
  <c r="R20" i="1"/>
  <c r="S20" i="1"/>
  <c r="T20" i="1"/>
  <c r="W20" i="1"/>
  <c r="X20" i="1"/>
  <c r="O18" i="1" l="1"/>
  <c r="I18" i="1"/>
  <c r="J10" i="1"/>
  <c r="I10" i="1" s="1"/>
  <c r="X19" i="1"/>
  <c r="W19" i="1"/>
  <c r="V19" i="1"/>
  <c r="U19" i="1"/>
  <c r="S19" i="1"/>
  <c r="R19" i="1"/>
  <c r="Q19" i="1"/>
  <c r="P19" i="1"/>
  <c r="N19" i="1"/>
  <c r="M19" i="1"/>
  <c r="L19" i="1"/>
  <c r="K19" i="1"/>
  <c r="T19" i="1"/>
  <c r="O19" i="1"/>
  <c r="J18" i="1"/>
  <c r="I19" i="1" l="1"/>
  <c r="J19" i="1"/>
  <c r="N12" i="4"/>
  <c r="W15" i="1" l="1"/>
  <c r="V15" i="1"/>
  <c r="V20" i="1" s="1"/>
  <c r="V29" i="1" s="1"/>
  <c r="U15" i="1"/>
  <c r="U20" i="1" s="1"/>
  <c r="U29" i="1" s="1"/>
  <c r="S15" i="1"/>
  <c r="R15" i="1"/>
  <c r="Q15" i="1"/>
  <c r="Q20" i="1" s="1"/>
  <c r="Q29" i="1" s="1"/>
  <c r="P15" i="1"/>
  <c r="P20" i="1" s="1"/>
  <c r="P29" i="1" s="1"/>
  <c r="N15" i="1"/>
  <c r="M15" i="1"/>
  <c r="L15" i="1"/>
  <c r="K15" i="1"/>
  <c r="K20" i="1" s="1"/>
  <c r="K29" i="1" s="1"/>
  <c r="X15" i="1"/>
  <c r="W11" i="1"/>
  <c r="V11" i="1"/>
  <c r="U11" i="1"/>
  <c r="S11" i="1"/>
  <c r="R11" i="1"/>
  <c r="Q11" i="1"/>
  <c r="P11" i="1"/>
  <c r="N11" i="1"/>
  <c r="N20" i="1" s="1"/>
  <c r="M11" i="1"/>
  <c r="M20" i="1" s="1"/>
  <c r="L11" i="1"/>
  <c r="L20" i="1" s="1"/>
  <c r="L29" i="1" s="1"/>
  <c r="K11" i="1"/>
  <c r="X11" i="1"/>
  <c r="T15" i="1" l="1"/>
  <c r="J14" i="1"/>
  <c r="J15" i="1" s="1"/>
  <c r="I14" i="1" l="1"/>
  <c r="I15" i="1" s="1"/>
  <c r="T10" i="1"/>
  <c r="O10" i="1"/>
  <c r="J11" i="4" l="1"/>
  <c r="I11" i="4" l="1"/>
  <c r="I12" i="4" s="1"/>
  <c r="J12" i="4"/>
  <c r="T9" i="1" l="1"/>
  <c r="T11" i="1" s="1"/>
  <c r="O9" i="1"/>
  <c r="O11" i="1" s="1"/>
  <c r="J9" i="1"/>
  <c r="J11" i="1" s="1"/>
  <c r="J20" i="1" s="1"/>
  <c r="J29" i="1" s="1"/>
  <c r="T7" i="4"/>
  <c r="O7" i="4"/>
  <c r="J7" i="4"/>
  <c r="I7" i="4" l="1"/>
  <c r="I8" i="4" s="1"/>
  <c r="I9" i="1"/>
  <c r="I11" i="1" s="1"/>
  <c r="I20" i="1" s="1"/>
  <c r="I29" i="1" s="1"/>
  <c r="J22" i="1" l="1"/>
  <c r="I22" i="1" s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J23" i="1" l="1"/>
  <c r="I23" i="1" s="1"/>
  <c r="X24" i="1" l="1"/>
  <c r="W24" i="1"/>
  <c r="V24" i="1"/>
  <c r="U24" i="1"/>
  <c r="T24" i="1"/>
  <c r="S24" i="1"/>
  <c r="R24" i="1"/>
  <c r="Q24" i="1"/>
  <c r="P24" i="1"/>
  <c r="N24" i="1"/>
  <c r="M24" i="1"/>
  <c r="L24" i="1"/>
  <c r="K24" i="1"/>
  <c r="P12" i="4" l="1"/>
  <c r="R12" i="4"/>
  <c r="U12" i="4"/>
  <c r="W12" i="4"/>
  <c r="J24" i="1" l="1"/>
  <c r="O24" i="1" l="1"/>
  <c r="I24" i="1" l="1"/>
</calcChain>
</file>

<file path=xl/sharedStrings.xml><?xml version="1.0" encoding="utf-8"?>
<sst xmlns="http://schemas.openxmlformats.org/spreadsheetml/2006/main" count="111" uniqueCount="59">
  <si>
    <t>Наименование инвестиционного проекта (объекта)</t>
  </si>
  <si>
    <t>Федеральный бюджет</t>
  </si>
  <si>
    <t>Республиканский бюджет РК</t>
  </si>
  <si>
    <t>Фонд содействия реформированию ЖКХ</t>
  </si>
  <si>
    <t>ИТОГО за счет всех источников</t>
  </si>
  <si>
    <t>№ п/п</t>
  </si>
  <si>
    <t>Бюджет МО МР "Печора"</t>
  </si>
  <si>
    <t>Инвестировано средств на начало планируемого периода, тыс. руб.</t>
  </si>
  <si>
    <t>ГРБС   (главный распорядитель бюджетных средств) , Заказчик-застройщик</t>
  </si>
  <si>
    <t>Администрация МР "Печора"</t>
  </si>
  <si>
    <t>Администрация      МР "Печора"</t>
  </si>
  <si>
    <t>Итого по программе</t>
  </si>
  <si>
    <t>Итого по подпрограмме</t>
  </si>
  <si>
    <t>-</t>
  </si>
  <si>
    <t>Вид капитальных вложений   (строительство, реконструкция, в том числе с элементами реставрации, техническое перевооружение (модернизация)</t>
  </si>
  <si>
    <t>Год ввода объекта в эксплуатацию и мощность ед. изм.</t>
  </si>
  <si>
    <t>Бюджет МО ГП "Печора"</t>
  </si>
  <si>
    <t>Вид капитальных вложений   (строительство, реконструкция, в том числе сэлементами реставрации, техническое перевооружение (модернизация)</t>
  </si>
  <si>
    <t>Год ввода объекта в экплуатацию и мощность ед. изм.</t>
  </si>
  <si>
    <t>ИТОГО объем финансирования проекта (объекта) в тыс. руб.</t>
  </si>
  <si>
    <t>1.</t>
  </si>
  <si>
    <t>Всего по программе</t>
  </si>
  <si>
    <t>Всего по реализации инвестиционных проектов за счет средств бюджета МО МР "Печора"</t>
  </si>
  <si>
    <t>Всего по реализации инвестиционных проектов за счет средств бюджета МО ГП "Печора"</t>
  </si>
  <si>
    <t xml:space="preserve">Муниципальная  программа "Развитие физической культуры и спорта МО МР "Печора" </t>
  </si>
  <si>
    <t>Реконструкцию футбольного поля в г. Печора (подготовка основания, укладка искусственного футбольного покрытия и сертификация футбольного поля)</t>
  </si>
  <si>
    <t>Реконструкция</t>
  </si>
  <si>
    <t>2018 г.</t>
  </si>
  <si>
    <t>Остаток сметной стоимости  на 01.01.2019 г, в тыс. руб.</t>
  </si>
  <si>
    <t>Объем финансирования проекта (объекта) в 2021 году, тыс. руб.</t>
  </si>
  <si>
    <t>Объем финансирования проекта (объекта) в 2022 году, тыс. руб.</t>
  </si>
  <si>
    <t>Общая сметная стоимость объекта в текущих ценах на 01.01.2019 г.) тыс. руб.</t>
  </si>
  <si>
    <t>2.</t>
  </si>
  <si>
    <t xml:space="preserve">Реализация мероприятий по благоустройству улично-дорожной сети </t>
  </si>
  <si>
    <t>Капитальный ремонт дороги общего пользования местного значения "Подъезд к военному городку №63 на участке км. 0,833 - км 0,935 (путепровод)</t>
  </si>
  <si>
    <t>Обеспечение жильем граждан, переселеных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</si>
  <si>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подпрограмма «Дорожное хозяйство и транспорт»</t>
  </si>
  <si>
    <t xml:space="preserve">Муниципальная программа  «Жильё, жилищно-коммунальное хозяйство и территориальное»
 развитие»
</t>
  </si>
  <si>
    <t>Муниципальная программа «Формирование комфортной  городской среды муниципального образования городского поселения «Печора» на 2018-2024  годы</t>
  </si>
  <si>
    <t>подпрограмма «Комплексное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«Печора»</t>
  </si>
  <si>
    <t>Муниципальная  программа «Жилье, жилищно-коммунальное хозяйство и территориальное развитие»</t>
  </si>
  <si>
    <t>Реализация отдельных мероприятий регионального проекта "Обеспечение устойчивого сокращения непригодного для проживания жилищного фонда" на территории МР "Печора"</t>
  </si>
  <si>
    <t xml:space="preserve">Обеспечение жилыми помещениями детей-сирот и детей, оставшихся без попечения родителей </t>
  </si>
  <si>
    <t>Муниципальная программа "Социальное развитие"</t>
  </si>
  <si>
    <t>подпрограмма  "Социальная поддержка отдельных категорий граждан, развитие и укрепление института семьи"</t>
  </si>
  <si>
    <t>2020 -2021 годы</t>
  </si>
  <si>
    <t>Общая сметная стоимость объекта в текущих ценах на 01.01.2020 г. тыс. руб.</t>
  </si>
  <si>
    <t xml:space="preserve">
ПЕРЕЧЕНЬ
ИНВЕСТИЦИОННЫХ ПРОЕКТОВ, ФИНАНСИРУЕМЫХ ЗА СЧЕТ 
СРЕДСТВ БЮДЖЕТА МО ГП "ПЕЧОРА",  НА 2021-2023 годы
</t>
  </si>
  <si>
    <t>Объем финансирования проекта (объекта) в 2023 году, тыс. руб.</t>
  </si>
  <si>
    <t>подпрограмма  "Улучшение состояния жилищно-коммунального комплекса"</t>
  </si>
  <si>
    <t>строительство внутрипоселковых газопроводов для муниципальных нужд</t>
  </si>
  <si>
    <t>2022 год</t>
  </si>
  <si>
    <t>2021-2023 годы</t>
  </si>
  <si>
    <t xml:space="preserve">
ПЕРЕЧЕНЬ
ИНВЕСТИЦИОННЫХ ПРОЕКТОВ, ФИНАНСИРУЕМЫХ ЗА СЧЕТ 
СРЕДСТВ БЮДЖЕТА МО МР "ПЕЧОРА",  НА  2021-2023 годы</t>
  </si>
  <si>
    <t>2021 год</t>
  </si>
  <si>
    <t>2021 г.</t>
  </si>
  <si>
    <t>2021-2023 гг.</t>
  </si>
  <si>
    <t xml:space="preserve">Приложение 1                                                                                                           к постановлению администрации МР "Печора"                                                 от "      " декабря 2020 г. №    </t>
  </si>
  <si>
    <t>Приложение 2
к постановлению администрации МР "Печора"                    от "     " декабря 2020 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</si>
</sst>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Fill="1" applyBorder="1"/>
    <xf numFmtId="0" fontId="0" fillId="0" borderId="2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="50" zoomScaleNormal="60" zoomScaleSheetLayoutView="50" workbookViewId="0">
      <pane ySplit="5" topLeftCell="A9" activePane="bottomLeft" state="frozen"/>
      <selection pane="bottomLeft" activeCell="V15" sqref="V15"/>
    </sheetView>
  </sheetViews>
  <sheetFormatPr defaultColWidth="9.140625" defaultRowHeight="18.75" x14ac:dyDescent="0.3"/>
  <cols>
    <col min="1" max="1" width="7.28515625" style="24" customWidth="1"/>
    <col min="2" max="2" width="41.85546875" style="5" customWidth="1"/>
    <col min="3" max="3" width="20.42578125" style="6" customWidth="1"/>
    <col min="4" max="4" width="20" style="6" customWidth="1"/>
    <col min="5" max="5" width="17.42578125" style="6" customWidth="1"/>
    <col min="6" max="6" width="21.42578125" style="6" customWidth="1"/>
    <col min="7" max="7" width="20" style="6" customWidth="1"/>
    <col min="8" max="8" width="18.28515625" style="6" customWidth="1"/>
    <col min="9" max="9" width="14.5703125" style="6" customWidth="1"/>
    <col min="10" max="10" width="14" style="7" customWidth="1"/>
    <col min="11" max="11" width="15.42578125" style="7" customWidth="1"/>
    <col min="12" max="12" width="13" style="7" customWidth="1"/>
    <col min="13" max="13" width="13.28515625" style="7" customWidth="1"/>
    <col min="14" max="14" width="14.85546875" style="7" customWidth="1"/>
    <col min="15" max="15" width="13.42578125" style="6" customWidth="1"/>
    <col min="16" max="16" width="13.85546875" style="6" customWidth="1"/>
    <col min="17" max="17" width="14.28515625" style="6" customWidth="1"/>
    <col min="18" max="18" width="11.140625" style="6" customWidth="1"/>
    <col min="19" max="19" width="10.42578125" style="6" customWidth="1"/>
    <col min="20" max="20" width="11.42578125" style="6" customWidth="1"/>
    <col min="21" max="21" width="14.28515625" style="6" customWidth="1"/>
    <col min="22" max="22" width="11.42578125" style="6" customWidth="1"/>
    <col min="23" max="23" width="12.7109375" style="6" customWidth="1"/>
    <col min="24" max="24" width="10.7109375" style="6" customWidth="1"/>
    <col min="25" max="27" width="9.140625" style="6"/>
    <col min="28" max="28" width="13" style="6" bestFit="1" customWidth="1"/>
    <col min="29" max="16384" width="9.140625" style="6"/>
  </cols>
  <sheetData>
    <row r="1" spans="1:28" ht="64.5" customHeight="1" x14ac:dyDescent="0.3">
      <c r="S1" s="54" t="s">
        <v>57</v>
      </c>
      <c r="T1" s="55"/>
      <c r="U1" s="55"/>
      <c r="V1" s="55"/>
      <c r="W1" s="55"/>
      <c r="X1" s="55"/>
    </row>
    <row r="2" spans="1:28" ht="18.600000000000001" customHeight="1" x14ac:dyDescent="0.3">
      <c r="S2" s="8"/>
      <c r="T2" s="22"/>
      <c r="U2" s="22"/>
      <c r="V2" s="22"/>
      <c r="W2" s="22"/>
      <c r="X2" s="22"/>
    </row>
    <row r="3" spans="1:28" ht="77.25" customHeight="1" x14ac:dyDescent="0.3">
      <c r="A3" s="61" t="s">
        <v>53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8" ht="71.25" customHeight="1" x14ac:dyDescent="0.3">
      <c r="A4" s="56" t="s">
        <v>5</v>
      </c>
      <c r="B4" s="56" t="s">
        <v>0</v>
      </c>
      <c r="C4" s="56" t="s">
        <v>14</v>
      </c>
      <c r="D4" s="56" t="s">
        <v>8</v>
      </c>
      <c r="E4" s="56" t="s">
        <v>15</v>
      </c>
      <c r="F4" s="62" t="s">
        <v>46</v>
      </c>
      <c r="G4" s="56" t="s">
        <v>7</v>
      </c>
      <c r="H4" s="62" t="s">
        <v>28</v>
      </c>
      <c r="I4" s="62" t="s">
        <v>19</v>
      </c>
      <c r="J4" s="58" t="s">
        <v>29</v>
      </c>
      <c r="K4" s="59"/>
      <c r="L4" s="59"/>
      <c r="M4" s="59"/>
      <c r="N4" s="60"/>
      <c r="O4" s="64" t="s">
        <v>30</v>
      </c>
      <c r="P4" s="65"/>
      <c r="Q4" s="65"/>
      <c r="R4" s="65"/>
      <c r="S4" s="66"/>
      <c r="T4" s="64" t="s">
        <v>48</v>
      </c>
      <c r="U4" s="65"/>
      <c r="V4" s="65"/>
      <c r="W4" s="65"/>
      <c r="X4" s="66"/>
    </row>
    <row r="5" spans="1:28" ht="172.5" customHeight="1" x14ac:dyDescent="0.3">
      <c r="A5" s="63"/>
      <c r="B5" s="57"/>
      <c r="C5" s="57"/>
      <c r="D5" s="57"/>
      <c r="E5" s="57"/>
      <c r="F5" s="56"/>
      <c r="G5" s="57"/>
      <c r="H5" s="56"/>
      <c r="I5" s="56"/>
      <c r="J5" s="19" t="s">
        <v>4</v>
      </c>
      <c r="K5" s="19" t="s">
        <v>1</v>
      </c>
      <c r="L5" s="19" t="s">
        <v>2</v>
      </c>
      <c r="M5" s="19" t="s">
        <v>3</v>
      </c>
      <c r="N5" s="19" t="s">
        <v>6</v>
      </c>
      <c r="O5" s="21" t="s">
        <v>4</v>
      </c>
      <c r="P5" s="20" t="s">
        <v>1</v>
      </c>
      <c r="Q5" s="20" t="s">
        <v>2</v>
      </c>
      <c r="R5" s="20" t="s">
        <v>3</v>
      </c>
      <c r="S5" s="20" t="s">
        <v>6</v>
      </c>
      <c r="T5" s="21" t="s">
        <v>4</v>
      </c>
      <c r="U5" s="20" t="s">
        <v>1</v>
      </c>
      <c r="V5" s="20" t="s">
        <v>2</v>
      </c>
      <c r="W5" s="20" t="s">
        <v>3</v>
      </c>
      <c r="X5" s="20" t="s">
        <v>6</v>
      </c>
    </row>
    <row r="6" spans="1:28" x14ac:dyDescent="0.3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9">
        <v>24</v>
      </c>
    </row>
    <row r="7" spans="1:28" s="7" customFormat="1" ht="32.25" customHeight="1" x14ac:dyDescent="0.3">
      <c r="A7" s="67" t="s">
        <v>40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</row>
    <row r="8" spans="1:28" s="7" customFormat="1" ht="35.25" customHeight="1" x14ac:dyDescent="0.3">
      <c r="A8" s="67" t="s">
        <v>39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</row>
    <row r="9" spans="1:28" s="7" customFormat="1" ht="158.25" customHeight="1" x14ac:dyDescent="0.3">
      <c r="A9" s="25">
        <v>1</v>
      </c>
      <c r="B9" s="26" t="s">
        <v>35</v>
      </c>
      <c r="C9" s="10"/>
      <c r="D9" s="30" t="s">
        <v>9</v>
      </c>
      <c r="E9" s="26" t="s">
        <v>45</v>
      </c>
      <c r="F9" s="3">
        <v>0</v>
      </c>
      <c r="G9" s="3">
        <v>0</v>
      </c>
      <c r="H9" s="15" t="s">
        <v>13</v>
      </c>
      <c r="I9" s="3">
        <f>J9+O9+T9</f>
        <v>80526.299999999988</v>
      </c>
      <c r="J9" s="3">
        <f>K9+L9+M9+N9</f>
        <v>26842.1</v>
      </c>
      <c r="K9" s="3">
        <v>0</v>
      </c>
      <c r="L9" s="50">
        <v>25500</v>
      </c>
      <c r="M9" s="50">
        <v>0</v>
      </c>
      <c r="N9" s="50">
        <v>1342.1</v>
      </c>
      <c r="O9" s="3">
        <f>P9+Q9+R9+S9</f>
        <v>26842.1</v>
      </c>
      <c r="P9" s="3">
        <v>0</v>
      </c>
      <c r="Q9" s="3">
        <v>25500</v>
      </c>
      <c r="R9" s="3">
        <v>0</v>
      </c>
      <c r="S9" s="3">
        <v>1342.1</v>
      </c>
      <c r="T9" s="3">
        <f>U9+V9+W9+X9</f>
        <v>26842.1</v>
      </c>
      <c r="U9" s="3">
        <v>0</v>
      </c>
      <c r="V9" s="3">
        <v>25500</v>
      </c>
      <c r="W9" s="3">
        <v>0</v>
      </c>
      <c r="X9" s="3">
        <v>1342.1</v>
      </c>
    </row>
    <row r="10" spans="1:28" s="7" customFormat="1" ht="158.25" customHeight="1" x14ac:dyDescent="0.3">
      <c r="A10" s="25">
        <v>2</v>
      </c>
      <c r="B10" s="26" t="s">
        <v>41</v>
      </c>
      <c r="C10" s="26"/>
      <c r="D10" s="30" t="s">
        <v>9</v>
      </c>
      <c r="E10" s="26" t="s">
        <v>54</v>
      </c>
      <c r="F10" s="3">
        <v>0</v>
      </c>
      <c r="G10" s="3">
        <v>0</v>
      </c>
      <c r="H10" s="15" t="s">
        <v>13</v>
      </c>
      <c r="I10" s="3">
        <f>J10</f>
        <v>83582.5</v>
      </c>
      <c r="J10" s="3">
        <f>L10+N10+M10</f>
        <v>83582.5</v>
      </c>
      <c r="K10" s="3">
        <v>0</v>
      </c>
      <c r="L10" s="3">
        <v>3343.3</v>
      </c>
      <c r="M10" s="3">
        <v>79403.399999999994</v>
      </c>
      <c r="N10" s="3">
        <v>835.8</v>
      </c>
      <c r="O10" s="3">
        <f>Q10+S10</f>
        <v>0</v>
      </c>
      <c r="P10" s="3">
        <v>0</v>
      </c>
      <c r="Q10" s="3">
        <v>0</v>
      </c>
      <c r="R10" s="3">
        <v>0</v>
      </c>
      <c r="S10" s="3">
        <v>0</v>
      </c>
      <c r="T10" s="3">
        <f>U10+V10+W10+X10</f>
        <v>0</v>
      </c>
      <c r="U10" s="3">
        <v>0</v>
      </c>
      <c r="V10" s="3">
        <v>0</v>
      </c>
      <c r="W10" s="3">
        <v>0</v>
      </c>
      <c r="X10" s="3">
        <v>0</v>
      </c>
    </row>
    <row r="11" spans="1:28" s="7" customFormat="1" x14ac:dyDescent="0.3">
      <c r="A11" s="25"/>
      <c r="B11" s="11" t="s">
        <v>12</v>
      </c>
      <c r="C11" s="26"/>
      <c r="D11" s="30"/>
      <c r="E11" s="11"/>
      <c r="F11" s="15"/>
      <c r="G11" s="3"/>
      <c r="H11" s="15"/>
      <c r="I11" s="4">
        <f t="shared" ref="I11:W11" si="0">I10+I9</f>
        <v>164108.79999999999</v>
      </c>
      <c r="J11" s="4">
        <f t="shared" si="0"/>
        <v>110424.6</v>
      </c>
      <c r="K11" s="4">
        <f t="shared" si="0"/>
        <v>0</v>
      </c>
      <c r="L11" s="4">
        <f t="shared" si="0"/>
        <v>28843.3</v>
      </c>
      <c r="M11" s="4">
        <f t="shared" si="0"/>
        <v>79403.399999999994</v>
      </c>
      <c r="N11" s="4">
        <f t="shared" si="0"/>
        <v>2177.8999999999996</v>
      </c>
      <c r="O11" s="4">
        <f t="shared" si="0"/>
        <v>26842.1</v>
      </c>
      <c r="P11" s="4">
        <f t="shared" si="0"/>
        <v>0</v>
      </c>
      <c r="Q11" s="4">
        <f t="shared" si="0"/>
        <v>25500</v>
      </c>
      <c r="R11" s="4">
        <f t="shared" si="0"/>
        <v>0</v>
      </c>
      <c r="S11" s="4">
        <f t="shared" si="0"/>
        <v>1342.1</v>
      </c>
      <c r="T11" s="4">
        <f t="shared" si="0"/>
        <v>26842.1</v>
      </c>
      <c r="U11" s="4">
        <f t="shared" si="0"/>
        <v>0</v>
      </c>
      <c r="V11" s="4">
        <f t="shared" si="0"/>
        <v>25500</v>
      </c>
      <c r="W11" s="4">
        <f t="shared" si="0"/>
        <v>0</v>
      </c>
      <c r="X11" s="4">
        <f>X10+X9</f>
        <v>1342.1</v>
      </c>
    </row>
    <row r="12" spans="1:28" s="7" customFormat="1" ht="51.75" customHeight="1" x14ac:dyDescent="0.3">
      <c r="A12" s="67" t="s">
        <v>43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4"/>
    </row>
    <row r="13" spans="1:28" s="7" customFormat="1" ht="44.25" customHeight="1" x14ac:dyDescent="0.3">
      <c r="A13" s="67" t="s">
        <v>44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4"/>
    </row>
    <row r="14" spans="1:28" s="7" customFormat="1" ht="80.25" customHeight="1" x14ac:dyDescent="0.3">
      <c r="A14" s="25">
        <v>3</v>
      </c>
      <c r="B14" s="26" t="s">
        <v>42</v>
      </c>
      <c r="C14" s="26"/>
      <c r="D14" s="30" t="s">
        <v>9</v>
      </c>
      <c r="E14" s="26" t="s">
        <v>52</v>
      </c>
      <c r="F14" s="3">
        <v>0</v>
      </c>
      <c r="G14" s="3">
        <v>0</v>
      </c>
      <c r="H14" s="15"/>
      <c r="I14" s="3">
        <f>J14+O14+T14</f>
        <v>39900</v>
      </c>
      <c r="J14" s="3">
        <f>K14+L14</f>
        <v>13300</v>
      </c>
      <c r="K14" s="3"/>
      <c r="L14" s="3">
        <v>13300</v>
      </c>
      <c r="M14" s="3">
        <v>0</v>
      </c>
      <c r="N14" s="3">
        <v>0</v>
      </c>
      <c r="O14" s="3">
        <f>Q14+P14+R14+S14</f>
        <v>13300</v>
      </c>
      <c r="P14" s="3">
        <v>0</v>
      </c>
      <c r="Q14" s="3">
        <v>13300</v>
      </c>
      <c r="R14" s="3">
        <v>0</v>
      </c>
      <c r="S14" s="3">
        <v>0</v>
      </c>
      <c r="T14" s="3">
        <v>13300</v>
      </c>
      <c r="U14" s="3">
        <v>0</v>
      </c>
      <c r="V14" s="3">
        <v>13300</v>
      </c>
      <c r="W14" s="3">
        <v>0</v>
      </c>
      <c r="X14" s="3">
        <v>0</v>
      </c>
    </row>
    <row r="15" spans="1:28" s="7" customFormat="1" ht="37.5" customHeight="1" x14ac:dyDescent="0.3">
      <c r="A15" s="25"/>
      <c r="B15" s="11" t="s">
        <v>12</v>
      </c>
      <c r="C15" s="11"/>
      <c r="D15" s="11"/>
      <c r="E15" s="17"/>
      <c r="F15" s="16"/>
      <c r="G15" s="3"/>
      <c r="H15" s="16"/>
      <c r="I15" s="2">
        <f t="shared" ref="I15:W15" si="1">I14</f>
        <v>39900</v>
      </c>
      <c r="J15" s="2">
        <f t="shared" si="1"/>
        <v>13300</v>
      </c>
      <c r="K15" s="2">
        <f t="shared" si="1"/>
        <v>0</v>
      </c>
      <c r="L15" s="2">
        <f t="shared" si="1"/>
        <v>13300</v>
      </c>
      <c r="M15" s="2">
        <f t="shared" si="1"/>
        <v>0</v>
      </c>
      <c r="N15" s="2">
        <f t="shared" si="1"/>
        <v>0</v>
      </c>
      <c r="O15" s="2">
        <f>O14</f>
        <v>13300</v>
      </c>
      <c r="P15" s="2">
        <f t="shared" si="1"/>
        <v>0</v>
      </c>
      <c r="Q15" s="2">
        <f t="shared" si="1"/>
        <v>13300</v>
      </c>
      <c r="R15" s="2">
        <f t="shared" si="1"/>
        <v>0</v>
      </c>
      <c r="S15" s="2">
        <f t="shared" si="1"/>
        <v>0</v>
      </c>
      <c r="T15" s="2">
        <f t="shared" si="1"/>
        <v>13300</v>
      </c>
      <c r="U15" s="2">
        <f t="shared" si="1"/>
        <v>0</v>
      </c>
      <c r="V15" s="2">
        <f t="shared" si="1"/>
        <v>13300</v>
      </c>
      <c r="W15" s="2">
        <f t="shared" si="1"/>
        <v>0</v>
      </c>
      <c r="X15" s="2">
        <f>X14</f>
        <v>0</v>
      </c>
      <c r="AB15" s="23"/>
    </row>
    <row r="16" spans="1:28" s="7" customFormat="1" ht="51.75" customHeight="1" x14ac:dyDescent="0.3">
      <c r="A16" s="67" t="s">
        <v>40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4"/>
    </row>
    <row r="17" spans="1:24" s="7" customFormat="1" ht="44.25" customHeight="1" x14ac:dyDescent="0.3">
      <c r="A17" s="67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</row>
    <row r="18" spans="1:24" s="7" customFormat="1" ht="80.25" customHeight="1" x14ac:dyDescent="0.3">
      <c r="A18" s="25">
        <v>4</v>
      </c>
      <c r="B18" s="26" t="s">
        <v>50</v>
      </c>
      <c r="C18" s="26"/>
      <c r="D18" s="30" t="s">
        <v>9</v>
      </c>
      <c r="E18" s="26" t="s">
        <v>51</v>
      </c>
      <c r="F18" s="3">
        <v>0</v>
      </c>
      <c r="G18" s="3">
        <v>0</v>
      </c>
      <c r="H18" s="15"/>
      <c r="I18" s="3">
        <f>J18+O18+T18</f>
        <v>25428</v>
      </c>
      <c r="J18" s="3">
        <f>K18+L18</f>
        <v>0</v>
      </c>
      <c r="K18" s="3"/>
      <c r="L18" s="3">
        <v>0</v>
      </c>
      <c r="M18" s="3">
        <v>0</v>
      </c>
      <c r="N18" s="3">
        <v>0</v>
      </c>
      <c r="O18" s="3">
        <f>Q18+S18</f>
        <v>25428</v>
      </c>
      <c r="P18" s="3">
        <v>0</v>
      </c>
      <c r="Q18" s="3">
        <v>24156.6</v>
      </c>
      <c r="R18" s="3">
        <v>0</v>
      </c>
      <c r="S18" s="3">
        <v>1271.4000000000001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</row>
    <row r="19" spans="1:24" s="7" customFormat="1" ht="37.5" customHeight="1" x14ac:dyDescent="0.3">
      <c r="A19" s="25"/>
      <c r="B19" s="11" t="s">
        <v>12</v>
      </c>
      <c r="C19" s="11"/>
      <c r="D19" s="11"/>
      <c r="E19" s="17"/>
      <c r="F19" s="16"/>
      <c r="G19" s="3"/>
      <c r="H19" s="16"/>
      <c r="I19" s="2">
        <f t="shared" ref="I19:W19" si="2">I18</f>
        <v>25428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25428</v>
      </c>
      <c r="P19" s="2">
        <f t="shared" si="2"/>
        <v>0</v>
      </c>
      <c r="Q19" s="2">
        <f t="shared" si="2"/>
        <v>24156.6</v>
      </c>
      <c r="R19" s="2">
        <f t="shared" si="2"/>
        <v>0</v>
      </c>
      <c r="S19" s="2">
        <f t="shared" si="2"/>
        <v>1271.4000000000001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2"/>
        <v>0</v>
      </c>
      <c r="X19" s="2">
        <f>X18</f>
        <v>0</v>
      </c>
    </row>
    <row r="20" spans="1:24" s="7" customFormat="1" ht="48.75" customHeight="1" x14ac:dyDescent="0.3">
      <c r="A20" s="25"/>
      <c r="B20" s="17" t="s">
        <v>11</v>
      </c>
      <c r="C20" s="18"/>
      <c r="D20" s="18"/>
      <c r="E20" s="18"/>
      <c r="F20" s="16"/>
      <c r="G20" s="14"/>
      <c r="H20" s="16"/>
      <c r="I20" s="2">
        <f>I15+I11+I19</f>
        <v>229436.79999999999</v>
      </c>
      <c r="J20" s="2">
        <f>J15+J11+J19</f>
        <v>123724.6</v>
      </c>
      <c r="K20" s="2">
        <f>K15+K11</f>
        <v>0</v>
      </c>
      <c r="L20" s="2">
        <f>L15+L11+L19</f>
        <v>42143.3</v>
      </c>
      <c r="M20" s="2">
        <f>M15+M11</f>
        <v>79403.399999999994</v>
      </c>
      <c r="N20" s="2">
        <f>N15+N11+N19</f>
        <v>2177.8999999999996</v>
      </c>
      <c r="O20" s="2">
        <f>O15+O11+O19</f>
        <v>65570.100000000006</v>
      </c>
      <c r="P20" s="2">
        <f t="shared" ref="P20:X20" si="3">P15+P11+P19</f>
        <v>0</v>
      </c>
      <c r="Q20" s="2">
        <f t="shared" si="3"/>
        <v>62956.6</v>
      </c>
      <c r="R20" s="2">
        <f t="shared" si="3"/>
        <v>0</v>
      </c>
      <c r="S20" s="2">
        <f t="shared" si="3"/>
        <v>2613.5</v>
      </c>
      <c r="T20" s="2">
        <f t="shared" si="3"/>
        <v>40142.1</v>
      </c>
      <c r="U20" s="2">
        <f t="shared" si="3"/>
        <v>0</v>
      </c>
      <c r="V20" s="2">
        <f t="shared" si="3"/>
        <v>38800</v>
      </c>
      <c r="W20" s="2">
        <f t="shared" si="3"/>
        <v>0</v>
      </c>
      <c r="X20" s="2">
        <f t="shared" si="3"/>
        <v>1342.1</v>
      </c>
    </row>
    <row r="21" spans="1:24" s="7" customFormat="1" ht="41.25" hidden="1" customHeight="1" x14ac:dyDescent="0.3">
      <c r="A21" s="70" t="s">
        <v>24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</row>
    <row r="22" spans="1:24" s="7" customFormat="1" ht="118.9" hidden="1" customHeight="1" x14ac:dyDescent="0.3">
      <c r="A22" s="25">
        <v>3</v>
      </c>
      <c r="B22" s="26" t="s">
        <v>25</v>
      </c>
      <c r="C22" s="26" t="s">
        <v>26</v>
      </c>
      <c r="D22" s="26" t="s">
        <v>10</v>
      </c>
      <c r="E22" s="17" t="s">
        <v>27</v>
      </c>
      <c r="F22" s="12" t="s">
        <v>13</v>
      </c>
      <c r="G22" s="3">
        <v>0</v>
      </c>
      <c r="H22" s="12" t="s">
        <v>13</v>
      </c>
      <c r="I22" s="3">
        <f>J22+O22+T22</f>
        <v>4500</v>
      </c>
      <c r="J22" s="1">
        <f>K22+L22+M22+N22</f>
        <v>4500</v>
      </c>
      <c r="K22" s="1">
        <v>0</v>
      </c>
      <c r="L22" s="1">
        <v>0</v>
      </c>
      <c r="M22" s="1">
        <v>0</v>
      </c>
      <c r="N22" s="1">
        <v>4500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</row>
    <row r="23" spans="1:24" s="7" customFormat="1" ht="39" hidden="1" customHeight="1" x14ac:dyDescent="0.3">
      <c r="A23" s="25"/>
      <c r="B23" s="13" t="s">
        <v>11</v>
      </c>
      <c r="C23" s="18"/>
      <c r="D23" s="18"/>
      <c r="E23" s="18"/>
      <c r="F23" s="14"/>
      <c r="G23" s="3">
        <v>0</v>
      </c>
      <c r="H23" s="14"/>
      <c r="I23" s="4">
        <f>J23+O23+T23</f>
        <v>4500</v>
      </c>
      <c r="J23" s="2">
        <f t="shared" ref="J23:X23" si="4">J22</f>
        <v>4500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4500</v>
      </c>
      <c r="O23" s="2">
        <f t="shared" si="4"/>
        <v>0</v>
      </c>
      <c r="P23" s="2">
        <f t="shared" si="4"/>
        <v>0</v>
      </c>
      <c r="Q23" s="2">
        <f t="shared" si="4"/>
        <v>0</v>
      </c>
      <c r="R23" s="2">
        <f t="shared" si="4"/>
        <v>0</v>
      </c>
      <c r="S23" s="2">
        <f t="shared" si="4"/>
        <v>0</v>
      </c>
      <c r="T23" s="2">
        <f t="shared" si="4"/>
        <v>0</v>
      </c>
      <c r="U23" s="2">
        <f t="shared" si="4"/>
        <v>0</v>
      </c>
      <c r="V23" s="2">
        <f t="shared" si="4"/>
        <v>0</v>
      </c>
      <c r="W23" s="2">
        <f t="shared" si="4"/>
        <v>0</v>
      </c>
      <c r="X23" s="2">
        <f t="shared" si="4"/>
        <v>0</v>
      </c>
    </row>
    <row r="24" spans="1:24" s="7" customFormat="1" ht="82.9" hidden="1" customHeight="1" x14ac:dyDescent="0.3">
      <c r="A24" s="25"/>
      <c r="B24" s="11" t="s">
        <v>22</v>
      </c>
      <c r="C24" s="18"/>
      <c r="D24" s="18"/>
      <c r="E24" s="18"/>
      <c r="F24" s="14"/>
      <c r="G24" s="14"/>
      <c r="H24" s="2"/>
      <c r="I24" s="2">
        <f>I20+I23</f>
        <v>233936.8</v>
      </c>
      <c r="J24" s="2">
        <f t="shared" ref="J24:X24" si="5">J20+J23</f>
        <v>128224.6</v>
      </c>
      <c r="K24" s="2">
        <f t="shared" si="5"/>
        <v>0</v>
      </c>
      <c r="L24" s="2">
        <f t="shared" si="5"/>
        <v>42143.3</v>
      </c>
      <c r="M24" s="2">
        <f t="shared" si="5"/>
        <v>79403.399999999994</v>
      </c>
      <c r="N24" s="2">
        <f t="shared" si="5"/>
        <v>6677.9</v>
      </c>
      <c r="O24" s="2">
        <f t="shared" si="5"/>
        <v>65570.100000000006</v>
      </c>
      <c r="P24" s="2">
        <f t="shared" si="5"/>
        <v>0</v>
      </c>
      <c r="Q24" s="2">
        <f t="shared" si="5"/>
        <v>62956.6</v>
      </c>
      <c r="R24" s="2">
        <f t="shared" si="5"/>
        <v>0</v>
      </c>
      <c r="S24" s="2">
        <f t="shared" si="5"/>
        <v>2613.5</v>
      </c>
      <c r="T24" s="2">
        <f t="shared" si="5"/>
        <v>40142.1</v>
      </c>
      <c r="U24" s="2">
        <f t="shared" si="5"/>
        <v>0</v>
      </c>
      <c r="V24" s="2">
        <f t="shared" si="5"/>
        <v>38800</v>
      </c>
      <c r="W24" s="2">
        <f t="shared" si="5"/>
        <v>0</v>
      </c>
      <c r="X24" s="2">
        <f t="shared" si="5"/>
        <v>1342.1</v>
      </c>
    </row>
    <row r="26" spans="1:24" ht="22.15" customHeight="1" x14ac:dyDescent="0.3">
      <c r="C26" s="46"/>
      <c r="D26" s="46"/>
      <c r="E26" s="46"/>
      <c r="F26" s="46"/>
      <c r="G26" s="46"/>
      <c r="H26" s="46"/>
      <c r="I26" s="47"/>
      <c r="J26" s="48"/>
      <c r="K26" s="48"/>
      <c r="L26" s="48"/>
      <c r="M26" s="48"/>
      <c r="N26" s="48"/>
      <c r="O26" s="46"/>
      <c r="P26" s="46"/>
      <c r="Q26" s="46"/>
      <c r="R26" s="46"/>
      <c r="S26" s="46"/>
      <c r="T26" s="46"/>
    </row>
    <row r="27" spans="1:24" x14ac:dyDescent="0.3">
      <c r="I27" s="23"/>
    </row>
    <row r="29" spans="1:24" x14ac:dyDescent="0.3">
      <c r="I29" s="53">
        <f>I20-I19-I15-I11</f>
        <v>0</v>
      </c>
      <c r="J29" s="53">
        <f t="shared" ref="J29:X29" si="6">J20-J19-J15-J11</f>
        <v>0</v>
      </c>
      <c r="K29" s="53">
        <f t="shared" si="6"/>
        <v>0</v>
      </c>
      <c r="L29" s="53">
        <f t="shared" si="6"/>
        <v>0</v>
      </c>
      <c r="M29" s="53">
        <f t="shared" si="6"/>
        <v>0</v>
      </c>
      <c r="N29" s="53">
        <f t="shared" si="6"/>
        <v>0</v>
      </c>
      <c r="O29" s="53">
        <f t="shared" si="6"/>
        <v>0</v>
      </c>
      <c r="P29" s="53">
        <f t="shared" si="6"/>
        <v>0</v>
      </c>
      <c r="Q29" s="53">
        <f t="shared" si="6"/>
        <v>0</v>
      </c>
      <c r="R29" s="53">
        <f t="shared" si="6"/>
        <v>0</v>
      </c>
      <c r="S29" s="53">
        <f t="shared" si="6"/>
        <v>0</v>
      </c>
      <c r="T29" s="53">
        <f t="shared" si="6"/>
        <v>0</v>
      </c>
      <c r="U29" s="53">
        <f t="shared" si="6"/>
        <v>0</v>
      </c>
      <c r="V29" s="53">
        <f t="shared" si="6"/>
        <v>0</v>
      </c>
      <c r="W29" s="53">
        <f t="shared" si="6"/>
        <v>0</v>
      </c>
      <c r="X29" s="53">
        <f t="shared" si="6"/>
        <v>0</v>
      </c>
    </row>
  </sheetData>
  <mergeCells count="21">
    <mergeCell ref="A7:X7"/>
    <mergeCell ref="E4:E5"/>
    <mergeCell ref="C4:C5"/>
    <mergeCell ref="A8:X8"/>
    <mergeCell ref="A21:X21"/>
    <mergeCell ref="A12:X12"/>
    <mergeCell ref="A13:X13"/>
    <mergeCell ref="A16:X16"/>
    <mergeCell ref="A17:X17"/>
    <mergeCell ref="S1:X1"/>
    <mergeCell ref="G4:G5"/>
    <mergeCell ref="J4:N4"/>
    <mergeCell ref="D4:D5"/>
    <mergeCell ref="A3:X3"/>
    <mergeCell ref="B4:B5"/>
    <mergeCell ref="F4:F5"/>
    <mergeCell ref="H4:H5"/>
    <mergeCell ref="A4:A5"/>
    <mergeCell ref="O4:S4"/>
    <mergeCell ref="T4:X4"/>
    <mergeCell ref="I4:I5"/>
  </mergeCells>
  <pageMargins left="0.62992125984251968" right="0.47244094488188981" top="0.78740157480314965" bottom="0.39370078740157483" header="0.31496062992125984" footer="0.31496062992125984"/>
  <pageSetup paperSize="9" scale="35" fitToHeight="0" orientation="landscape" r:id="rId1"/>
  <rowBreaks count="1" manualBreakCount="1">
    <brk id="2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view="pageBreakPreview" topLeftCell="A4" zoomScale="70" zoomScaleNormal="70" zoomScaleSheetLayoutView="70" workbookViewId="0">
      <selection activeCell="I19" sqref="I19:X19"/>
    </sheetView>
  </sheetViews>
  <sheetFormatPr defaultRowHeight="15" x14ac:dyDescent="0.25"/>
  <cols>
    <col min="1" max="1" width="7.28515625" customWidth="1"/>
    <col min="2" max="2" width="26.42578125" customWidth="1"/>
    <col min="3" max="3" width="17.7109375" customWidth="1"/>
    <col min="4" max="4" width="13.7109375" customWidth="1"/>
    <col min="5" max="5" width="12.85546875" customWidth="1"/>
    <col min="6" max="6" width="13.7109375" customWidth="1"/>
    <col min="7" max="7" width="17.28515625" customWidth="1"/>
    <col min="8" max="8" width="12" customWidth="1"/>
    <col min="9" max="9" width="13.28515625" customWidth="1"/>
    <col min="10" max="10" width="12.7109375" customWidth="1"/>
    <col min="11" max="11" width="8" customWidth="1"/>
    <col min="12" max="12" width="11.42578125" customWidth="1"/>
    <col min="13" max="13" width="13" customWidth="1"/>
    <col min="14" max="14" width="10.85546875" customWidth="1"/>
    <col min="15" max="15" width="12" customWidth="1"/>
    <col min="16" max="16" width="7.7109375" customWidth="1"/>
    <col min="17" max="17" width="12.85546875" customWidth="1"/>
    <col min="18" max="18" width="11.7109375" customWidth="1"/>
    <col min="19" max="19" width="9.7109375" customWidth="1"/>
    <col min="20" max="20" width="10.85546875" customWidth="1"/>
    <col min="21" max="21" width="6.140625" customWidth="1"/>
    <col min="22" max="22" width="10.140625" bestFit="1" customWidth="1"/>
    <col min="23" max="23" width="10" customWidth="1"/>
    <col min="24" max="24" width="11.7109375" customWidth="1"/>
  </cols>
  <sheetData>
    <row r="1" spans="1:24" ht="72.75" customHeight="1" x14ac:dyDescent="0.25">
      <c r="S1" s="75" t="s">
        <v>58</v>
      </c>
      <c r="T1" s="76"/>
      <c r="U1" s="76"/>
      <c r="V1" s="76"/>
      <c r="W1" s="76"/>
      <c r="X1" s="76"/>
    </row>
    <row r="2" spans="1:24" ht="69.75" customHeight="1" x14ac:dyDescent="0.25">
      <c r="A2" s="77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ht="71.25" customHeight="1" x14ac:dyDescent="0.25">
      <c r="A3" s="79" t="s">
        <v>5</v>
      </c>
      <c r="B3" s="81" t="s">
        <v>0</v>
      </c>
      <c r="C3" s="79" t="s">
        <v>17</v>
      </c>
      <c r="D3" s="79" t="s">
        <v>8</v>
      </c>
      <c r="E3" s="79" t="s">
        <v>18</v>
      </c>
      <c r="F3" s="81" t="s">
        <v>31</v>
      </c>
      <c r="G3" s="79" t="s">
        <v>7</v>
      </c>
      <c r="H3" s="81" t="s">
        <v>28</v>
      </c>
      <c r="I3" s="81" t="s">
        <v>19</v>
      </c>
      <c r="J3" s="81" t="s">
        <v>29</v>
      </c>
      <c r="K3" s="81"/>
      <c r="L3" s="81"/>
      <c r="M3" s="81"/>
      <c r="N3" s="81"/>
      <c r="O3" s="81" t="s">
        <v>30</v>
      </c>
      <c r="P3" s="81"/>
      <c r="Q3" s="81"/>
      <c r="R3" s="81"/>
      <c r="S3" s="81"/>
      <c r="T3" s="83" t="s">
        <v>48</v>
      </c>
      <c r="U3" s="84"/>
      <c r="V3" s="84"/>
      <c r="W3" s="84"/>
      <c r="X3" s="85"/>
    </row>
    <row r="4" spans="1:24" ht="150.75" customHeight="1" x14ac:dyDescent="0.25">
      <c r="A4" s="80"/>
      <c r="B4" s="79"/>
      <c r="C4" s="82"/>
      <c r="D4" s="82"/>
      <c r="E4" s="82"/>
      <c r="F4" s="79"/>
      <c r="G4" s="82"/>
      <c r="H4" s="79"/>
      <c r="I4" s="79"/>
      <c r="J4" s="27" t="s">
        <v>4</v>
      </c>
      <c r="K4" s="38" t="s">
        <v>1</v>
      </c>
      <c r="L4" s="38" t="s">
        <v>2</v>
      </c>
      <c r="M4" s="38" t="s">
        <v>3</v>
      </c>
      <c r="N4" s="38" t="s">
        <v>16</v>
      </c>
      <c r="O4" s="40" t="s">
        <v>4</v>
      </c>
      <c r="P4" s="38" t="s">
        <v>1</v>
      </c>
      <c r="Q4" s="38" t="s">
        <v>2</v>
      </c>
      <c r="R4" s="38" t="s">
        <v>3</v>
      </c>
      <c r="S4" s="38" t="s">
        <v>16</v>
      </c>
      <c r="T4" s="28" t="s">
        <v>4</v>
      </c>
      <c r="U4" s="38" t="s">
        <v>1</v>
      </c>
      <c r="V4" s="38" t="s">
        <v>2</v>
      </c>
      <c r="W4" s="38" t="s">
        <v>3</v>
      </c>
      <c r="X4" s="38" t="s">
        <v>16</v>
      </c>
    </row>
    <row r="5" spans="1:24" ht="16.5" x14ac:dyDescent="0.25">
      <c r="A5" s="29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  <c r="S5" s="30">
        <v>19</v>
      </c>
      <c r="T5" s="30">
        <v>20</v>
      </c>
      <c r="U5" s="30">
        <v>21</v>
      </c>
      <c r="V5" s="30">
        <v>22</v>
      </c>
      <c r="W5" s="30">
        <v>23</v>
      </c>
      <c r="X5" s="30">
        <v>24</v>
      </c>
    </row>
    <row r="6" spans="1:24" ht="26.25" customHeight="1" x14ac:dyDescent="0.25">
      <c r="A6" s="86" t="s">
        <v>38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</row>
    <row r="7" spans="1:24" s="42" customFormat="1" ht="102" customHeight="1" x14ac:dyDescent="0.25">
      <c r="A7" s="31" t="s">
        <v>20</v>
      </c>
      <c r="B7" s="39" t="s">
        <v>33</v>
      </c>
      <c r="C7" s="30"/>
      <c r="D7" s="30" t="s">
        <v>9</v>
      </c>
      <c r="E7" s="30" t="s">
        <v>56</v>
      </c>
      <c r="F7" s="32" t="s">
        <v>13</v>
      </c>
      <c r="G7" s="32" t="s">
        <v>13</v>
      </c>
      <c r="H7" s="32" t="s">
        <v>13</v>
      </c>
      <c r="I7" s="51">
        <f>J7+O7+T7</f>
        <v>151515.15000000002</v>
      </c>
      <c r="J7" s="51">
        <f>K7+L7+M7+N7</f>
        <v>50505.05</v>
      </c>
      <c r="K7" s="41">
        <v>0</v>
      </c>
      <c r="L7" s="41">
        <v>50000</v>
      </c>
      <c r="M7" s="41">
        <v>0</v>
      </c>
      <c r="N7" s="51">
        <v>505.05</v>
      </c>
      <c r="O7" s="51">
        <f>P7+Q7+R7+S7</f>
        <v>50505.05</v>
      </c>
      <c r="P7" s="41">
        <v>0</v>
      </c>
      <c r="Q7" s="41">
        <v>50000</v>
      </c>
      <c r="R7" s="41">
        <v>0</v>
      </c>
      <c r="S7" s="51">
        <v>505.05</v>
      </c>
      <c r="T7" s="51">
        <f>U7+V7+W7+X7</f>
        <v>50505.05</v>
      </c>
      <c r="U7" s="41">
        <v>0</v>
      </c>
      <c r="V7" s="41">
        <v>50000</v>
      </c>
      <c r="W7" s="41">
        <v>0</v>
      </c>
      <c r="X7" s="51">
        <v>505.05</v>
      </c>
    </row>
    <row r="8" spans="1:24" s="42" customFormat="1" ht="33" customHeight="1" x14ac:dyDescent="0.25">
      <c r="A8" s="34"/>
      <c r="B8" s="35" t="s">
        <v>21</v>
      </c>
      <c r="C8" s="29"/>
      <c r="D8" s="29"/>
      <c r="E8" s="29"/>
      <c r="F8" s="36"/>
      <c r="G8" s="37"/>
      <c r="H8" s="36"/>
      <c r="I8" s="33">
        <f>I7</f>
        <v>151515.15000000002</v>
      </c>
      <c r="J8" s="33">
        <f t="shared" ref="J8:X8" si="0">J7</f>
        <v>50505.05</v>
      </c>
      <c r="K8" s="33">
        <f t="shared" si="0"/>
        <v>0</v>
      </c>
      <c r="L8" s="33">
        <f t="shared" si="0"/>
        <v>50000</v>
      </c>
      <c r="M8" s="33">
        <f t="shared" si="0"/>
        <v>0</v>
      </c>
      <c r="N8" s="33">
        <f t="shared" si="0"/>
        <v>505.05</v>
      </c>
      <c r="O8" s="33">
        <f t="shared" si="0"/>
        <v>50505.05</v>
      </c>
      <c r="P8" s="33">
        <f t="shared" si="0"/>
        <v>0</v>
      </c>
      <c r="Q8" s="33">
        <f t="shared" si="0"/>
        <v>50000</v>
      </c>
      <c r="R8" s="33">
        <f t="shared" si="0"/>
        <v>0</v>
      </c>
      <c r="S8" s="33">
        <f t="shared" si="0"/>
        <v>505.05</v>
      </c>
      <c r="T8" s="33">
        <f t="shared" si="0"/>
        <v>50505.05</v>
      </c>
      <c r="U8" s="33">
        <f t="shared" si="0"/>
        <v>0</v>
      </c>
      <c r="V8" s="33">
        <f t="shared" si="0"/>
        <v>50000</v>
      </c>
      <c r="W8" s="33">
        <f t="shared" si="0"/>
        <v>0</v>
      </c>
      <c r="X8" s="33">
        <f t="shared" si="0"/>
        <v>505.05</v>
      </c>
    </row>
    <row r="9" spans="1:24" ht="16.5" x14ac:dyDescent="0.25">
      <c r="A9" s="86" t="s">
        <v>37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8"/>
    </row>
    <row r="10" spans="1:24" ht="16.5" x14ac:dyDescent="0.25">
      <c r="A10" s="89" t="s">
        <v>36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1"/>
    </row>
    <row r="11" spans="1:24" s="42" customFormat="1" ht="114.75" customHeight="1" x14ac:dyDescent="0.25">
      <c r="A11" s="31" t="s">
        <v>32</v>
      </c>
      <c r="B11" s="39" t="s">
        <v>34</v>
      </c>
      <c r="C11" s="30"/>
      <c r="D11" s="30" t="s">
        <v>9</v>
      </c>
      <c r="E11" s="30" t="s">
        <v>55</v>
      </c>
      <c r="F11" s="32" t="s">
        <v>13</v>
      </c>
      <c r="G11" s="32" t="s">
        <v>13</v>
      </c>
      <c r="H11" s="32" t="s">
        <v>13</v>
      </c>
      <c r="I11" s="41">
        <f>J11</f>
        <v>40505.300000000003</v>
      </c>
      <c r="J11" s="41">
        <f>N11</f>
        <v>40505.300000000003</v>
      </c>
      <c r="K11" s="41"/>
      <c r="L11" s="41"/>
      <c r="M11" s="41"/>
      <c r="N11" s="41">
        <v>40505.300000000003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ht="41.25" customHeight="1" x14ac:dyDescent="0.25">
      <c r="A12" s="34"/>
      <c r="B12" s="35" t="s">
        <v>21</v>
      </c>
      <c r="C12" s="29"/>
      <c r="D12" s="29"/>
      <c r="E12" s="29"/>
      <c r="F12" s="36"/>
      <c r="G12" s="37"/>
      <c r="H12" s="36"/>
      <c r="I12" s="33">
        <f>I11</f>
        <v>40505.300000000003</v>
      </c>
      <c r="J12" s="33">
        <f>J11</f>
        <v>40505.300000000003</v>
      </c>
      <c r="K12" s="33">
        <v>0</v>
      </c>
      <c r="L12" s="33">
        <v>0</v>
      </c>
      <c r="M12" s="33">
        <v>0</v>
      </c>
      <c r="N12" s="33">
        <f>N11</f>
        <v>40505.300000000003</v>
      </c>
      <c r="O12" s="33"/>
      <c r="P12" s="33">
        <f>P7</f>
        <v>0</v>
      </c>
      <c r="Q12" s="33">
        <v>0</v>
      </c>
      <c r="R12" s="33">
        <f>R7</f>
        <v>0</v>
      </c>
      <c r="S12" s="33">
        <v>0</v>
      </c>
      <c r="T12" s="33">
        <v>0</v>
      </c>
      <c r="U12" s="33">
        <f>U7</f>
        <v>0</v>
      </c>
      <c r="V12" s="33">
        <v>0</v>
      </c>
      <c r="W12" s="33">
        <f>W7</f>
        <v>0</v>
      </c>
      <c r="X12" s="33">
        <v>0</v>
      </c>
    </row>
    <row r="13" spans="1:24" s="44" customFormat="1" ht="72" x14ac:dyDescent="0.25">
      <c r="A13" s="43"/>
      <c r="B13" s="45" t="s">
        <v>23</v>
      </c>
      <c r="C13" s="43"/>
      <c r="D13" s="43"/>
      <c r="E13" s="43"/>
      <c r="F13" s="43"/>
      <c r="G13" s="43"/>
      <c r="H13" s="43"/>
      <c r="I13" s="33">
        <f>J13+O13+T13</f>
        <v>192020.45</v>
      </c>
      <c r="J13" s="33">
        <f>J12+J8</f>
        <v>91010.35</v>
      </c>
      <c r="K13" s="33">
        <f t="shared" ref="K13:X13" si="1">K12+K8</f>
        <v>0</v>
      </c>
      <c r="L13" s="33">
        <f t="shared" si="1"/>
        <v>50000</v>
      </c>
      <c r="M13" s="33">
        <f t="shared" si="1"/>
        <v>0</v>
      </c>
      <c r="N13" s="33">
        <f t="shared" si="1"/>
        <v>41010.350000000006</v>
      </c>
      <c r="O13" s="33">
        <f t="shared" si="1"/>
        <v>50505.05</v>
      </c>
      <c r="P13" s="33">
        <f t="shared" si="1"/>
        <v>0</v>
      </c>
      <c r="Q13" s="33">
        <f t="shared" si="1"/>
        <v>50000</v>
      </c>
      <c r="R13" s="33">
        <f t="shared" si="1"/>
        <v>0</v>
      </c>
      <c r="S13" s="33">
        <f t="shared" si="1"/>
        <v>505.05</v>
      </c>
      <c r="T13" s="33">
        <f t="shared" si="1"/>
        <v>50505.05</v>
      </c>
      <c r="U13" s="33">
        <f t="shared" si="1"/>
        <v>0</v>
      </c>
      <c r="V13" s="33">
        <f t="shared" si="1"/>
        <v>50000</v>
      </c>
      <c r="W13" s="33">
        <f t="shared" si="1"/>
        <v>0</v>
      </c>
      <c r="X13" s="33">
        <f t="shared" si="1"/>
        <v>505.05</v>
      </c>
    </row>
    <row r="15" spans="1:24" x14ac:dyDescent="0.25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9" spans="9:24" x14ac:dyDescent="0.25">
      <c r="I19" s="52">
        <f>+I8+I12-I13</f>
        <v>0</v>
      </c>
      <c r="J19" s="52">
        <f t="shared" ref="J19:X19" si="2">+J8+J12-J13</f>
        <v>0</v>
      </c>
      <c r="K19" s="52">
        <f t="shared" si="2"/>
        <v>0</v>
      </c>
      <c r="L19" s="52">
        <f t="shared" si="2"/>
        <v>0</v>
      </c>
      <c r="M19" s="52">
        <f t="shared" si="2"/>
        <v>0</v>
      </c>
      <c r="N19" s="52">
        <f t="shared" si="2"/>
        <v>0</v>
      </c>
      <c r="O19" s="52">
        <f t="shared" si="2"/>
        <v>0</v>
      </c>
      <c r="P19" s="52">
        <f t="shared" si="2"/>
        <v>0</v>
      </c>
      <c r="Q19" s="52">
        <f t="shared" si="2"/>
        <v>0</v>
      </c>
      <c r="R19" s="52">
        <f t="shared" si="2"/>
        <v>0</v>
      </c>
      <c r="S19" s="52">
        <f t="shared" si="2"/>
        <v>0</v>
      </c>
      <c r="T19" s="52">
        <f t="shared" si="2"/>
        <v>0</v>
      </c>
      <c r="U19" s="52">
        <f t="shared" si="2"/>
        <v>0</v>
      </c>
      <c r="V19" s="52">
        <f t="shared" si="2"/>
        <v>0</v>
      </c>
      <c r="W19" s="52">
        <f t="shared" si="2"/>
        <v>0</v>
      </c>
      <c r="X19" s="52">
        <f t="shared" si="2"/>
        <v>0</v>
      </c>
    </row>
  </sheetData>
  <mergeCells count="17">
    <mergeCell ref="A6:X6"/>
    <mergeCell ref="A9:X9"/>
    <mergeCell ref="A10:X10"/>
    <mergeCell ref="S1:X1"/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N3"/>
    <mergeCell ref="O3:S3"/>
    <mergeCell ref="T3:X3"/>
  </mergeCells>
  <pageMargins left="0.70866141732283472" right="0.70866141732283472" top="0.78740157480314965" bottom="0.19685039370078741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</vt:lpstr>
      <vt:lpstr>Приложение 2</vt:lpstr>
      <vt:lpstr>'Приложение 1'!Заголовки_для_печати</vt:lpstr>
      <vt:lpstr>'Приложение 1'!Область_печати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2020-11-30T14:47:08Z</dcterms:modified>
</cp:coreProperties>
</file>