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_FilterDatabase" localSheetId="0" hidden="1">Лист1!$A$17:$E$82</definedName>
    <definedName name="_xlnm.Print_Area" localSheetId="0">Лист1!$A$1:$E$82</definedName>
  </definedNames>
  <calcPr calcId="144525"/>
</workbook>
</file>

<file path=xl/calcChain.xml><?xml version="1.0" encoding="utf-8"?>
<calcChain xmlns="http://schemas.openxmlformats.org/spreadsheetml/2006/main">
  <c r="C63" i="1" l="1"/>
  <c r="D82" i="1"/>
  <c r="E82" i="1"/>
  <c r="D81" i="1"/>
  <c r="E81" i="1"/>
  <c r="D79" i="1"/>
  <c r="E79" i="1"/>
  <c r="C21" i="1"/>
  <c r="C82" i="1" s="1"/>
  <c r="C58" i="1" l="1"/>
  <c r="C36" i="1"/>
  <c r="C56" i="1"/>
  <c r="C28" i="1"/>
  <c r="D50" i="1"/>
  <c r="E50" i="1"/>
  <c r="C50" i="1"/>
  <c r="D46" i="1"/>
  <c r="E46" i="1"/>
  <c r="C46" i="1"/>
  <c r="C55" i="1"/>
  <c r="D26" i="1"/>
  <c r="E26" i="1"/>
  <c r="D30" i="1"/>
  <c r="E30" i="1"/>
  <c r="C30" i="1"/>
  <c r="D42" i="1"/>
  <c r="E42" i="1"/>
  <c r="C42" i="1"/>
  <c r="C27" i="1"/>
  <c r="C79" i="1" s="1"/>
  <c r="D80" i="1"/>
  <c r="E80" i="1"/>
  <c r="D38" i="1"/>
  <c r="E38" i="1"/>
  <c r="C38" i="1"/>
  <c r="C81" i="1" l="1"/>
  <c r="E78" i="1"/>
  <c r="D78" i="1"/>
  <c r="D66" i="1"/>
  <c r="E66" i="1"/>
  <c r="D62" i="1"/>
  <c r="E62" i="1"/>
  <c r="D75" i="1"/>
  <c r="E75" i="1"/>
  <c r="C75" i="1"/>
  <c r="C66" i="1" l="1"/>
  <c r="C62" i="1"/>
  <c r="C22" i="1"/>
  <c r="E22" i="1"/>
  <c r="D22" i="1"/>
  <c r="C18" i="1"/>
  <c r="E34" i="1"/>
  <c r="D34" i="1"/>
  <c r="C34" i="1"/>
  <c r="E18" i="1"/>
  <c r="D18" i="1"/>
  <c r="C80" i="1"/>
  <c r="C78" i="1" s="1"/>
  <c r="C26" i="1"/>
  <c r="D54" i="1"/>
  <c r="E54" i="1"/>
  <c r="C54" i="1"/>
  <c r="D58" i="1"/>
  <c r="E58" i="1"/>
  <c r="D68" i="1"/>
  <c r="E68" i="1"/>
  <c r="C68" i="1"/>
  <c r="D72" i="1"/>
  <c r="E72" i="1"/>
  <c r="C72" i="1"/>
  <c r="H78" i="1" l="1"/>
</calcChain>
</file>

<file path=xl/sharedStrings.xml><?xml version="1.0" encoding="utf-8"?>
<sst xmlns="http://schemas.openxmlformats.org/spreadsheetml/2006/main" count="100" uniqueCount="55">
  <si>
    <t>РАСПРЕДЕЛЕНИЕ</t>
  </si>
  <si>
    <t>БЮДЖЕТНЫХ АССИГНОВАНИЙ НА ОСУЩЕСТВЛЕНИЕ БЮДЖЕТНЫХ ИНВЕСТИЦИЙ</t>
  </si>
  <si>
    <t>В ОБЪЕКТЫ МУНИЦИПАЛЬНОЙ СОБСТВЕННОСТИ, СОФИНАНСИРОВАНИЕ КАПИТАЛЬНЫХ</t>
  </si>
  <si>
    <t>ВЛОЖЕНИЙ В КОТОРЫЕ ОСУЩЕСТВЛЯЕТСЯ ЗА СЧЕТ МЕЖБЮДЖЕТНЫХ СУБСИДИЙ ИЗ</t>
  </si>
  <si>
    <t>ФЕДЕРАЛЬНОГО БЮДЖЕТА, РЕСПУБЛИКАНСКОГО БЮДЖЕТА РЕСПУБЛИКИ КОМИ</t>
  </si>
  <si>
    <t xml:space="preserve">                                                                                                                                               тыс. руб.</t>
  </si>
  <si>
    <t>Наименование инвестиционного проекта</t>
  </si>
  <si>
    <t>2018 год</t>
  </si>
  <si>
    <t>2019 год</t>
  </si>
  <si>
    <t>1.</t>
  </si>
  <si>
    <t>Республиканский бюджет</t>
  </si>
  <si>
    <t>Местный бюджет</t>
  </si>
  <si>
    <t>2.</t>
  </si>
  <si>
    <t>Фонд содействия реформированию ЖКХ</t>
  </si>
  <si>
    <t xml:space="preserve">Приобретение жилых помещений для детей-сирот и детей, оставшихся без попечения родителей  </t>
  </si>
  <si>
    <t>Федеральный бюджет</t>
  </si>
  <si>
    <t>Всего</t>
  </si>
  <si>
    <t>к решению Совета муниципального района "Печора"</t>
  </si>
  <si>
    <t>Приложение 18</t>
  </si>
  <si>
    <t>5.</t>
  </si>
  <si>
    <t>6.</t>
  </si>
  <si>
    <t>7.</t>
  </si>
  <si>
    <t>10.</t>
  </si>
  <si>
    <t>№ п/п</t>
  </si>
  <si>
    <t xml:space="preserve">                                                                от  20 декабря 2017 года № 6-20/207</t>
  </si>
  <si>
    <t>НА 2018 ГОД И ПЛАНОВЫЙ ПЕРИОД 2019 И 2020 ГОДОВ</t>
  </si>
  <si>
    <t>2020 год</t>
  </si>
  <si>
    <t>Строительство социально-культурного центра с универсальным залом на 100 мест в д. Бызовая</t>
  </si>
  <si>
    <t>3.</t>
  </si>
  <si>
    <t>4.</t>
  </si>
  <si>
    <t>8.</t>
  </si>
  <si>
    <t>9.</t>
  </si>
  <si>
    <t>11.</t>
  </si>
  <si>
    <t>12.</t>
  </si>
  <si>
    <t>13.</t>
  </si>
  <si>
    <t>Выкуп жилых помещений в рамках 3 и 4 этапов программы по переселению граждан из аварийного жилищного фонда на 2013-2018 годы</t>
  </si>
  <si>
    <t>Выкуп жилых помещений в рамках 5 этапа программы по переселению граждан из аварийного жилищного фонда на 2013-2018 годы</t>
  </si>
  <si>
    <t>Многоквартирный жилой дом № 21, корп.1 по ул.Железнодорожная в г. Печоре (1 этап программы по переселению граждан из аварийного жилищного фонда на 2013-2018 годы)</t>
  </si>
  <si>
    <t>Многоквартирный жилой дом № 4  по ул.Островского  в г. Печоре (1 этап программы по переселению граждан из аварийного жилищного фонда на 2013-2018 годы)</t>
  </si>
  <si>
    <t>Многоквартирный жилой дом № 33, корп. 2 по ул.Русанова г. Печоре (2 этап программы по переселению граждан из аварийного жилищного фонда на 2013-2018 годы)</t>
  </si>
  <si>
    <t>Приобретение жилых помещений в многоквартирных домах у лиц,  не являющихся застройщиками, в целях обеспечения жилыми помещениями граждан, переселяемых из аварийного жилищного фонда (5 этап программы по переселению граждан из аварийного жилищного фонда на 2013-2018 годы)</t>
  </si>
  <si>
    <t>Строительство инженерной инфраструктуры  в квартале жилой застройки: Печорский проспект, ул.Ленинградская, ул.Русанова, ул.Речная в г.Печора (2 этап программы по переселению граждан из аварийного жилищного фонда на 2013-2018 годы)</t>
  </si>
  <si>
    <t>14.</t>
  </si>
  <si>
    <t>Многоквартирный жилой дом № 2 корп.1  по ул.Ленина в г. Печоре (1 этап программы по переселению граждан из аварийного жилищного фонда на 2013-2018 годы)</t>
  </si>
  <si>
    <t>Строительство водопроводных сетей в п.Озерный МО СП «Озерный»</t>
  </si>
  <si>
    <t>15.</t>
  </si>
  <si>
    <t>16.</t>
  </si>
  <si>
    <t>Многоквартирный жилой дом № 5 по ул. Школьная в г. Печоре (1 этап программы по переселению граждан из аварийного жилищного фонда на 2013-2018 годы)</t>
  </si>
  <si>
    <t>Многоквартирный жилой дом № 7   по ул. Школьная в г. Печоре (1 этап программы по переселению граждан из аварийного жилищного фонда на 2013-2018 годы)</t>
  </si>
  <si>
    <t>Многоквартирный жилой дом № 23, корп.1 по ул.Железнодорожная в г. Печоре (1 этап программы по переселению граждан из аварийного жилищного фонда на 2013-2018 годы)</t>
  </si>
  <si>
    <t>Многоквартирный жилой дом № 2 корп. 1   по ул. Строительная в г. Печоре (1 этап программы по переселению граждан из аварийного жилищного фонда на 2013-2018 годы)</t>
  </si>
  <si>
    <t>Многоквартирный жилой дом № 27 корп. 1   по ул. Пионерская в г. Печоре (1 этап программы по переселению граждан из аварийного жилищного фонда на 2013-2018 годы)</t>
  </si>
  <si>
    <t>Приложение 13</t>
  </si>
  <si>
    <t>17.</t>
  </si>
  <si>
    <t xml:space="preserve">                                                                от 31 июля 2018 года № 6-28/297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</si>
</sst>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justify"/>
    </xf>
    <xf numFmtId="0" fontId="3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164" fontId="0" fillId="0" borderId="0" xfId="0" applyNumberFormat="1"/>
    <xf numFmtId="0" fontId="1" fillId="2" borderId="1" xfId="0" applyFont="1" applyFill="1" applyBorder="1" applyAlignment="1">
      <alignment horizontal="justify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49" fontId="6" fillId="0" borderId="1" xfId="0" applyNumberFormat="1" applyFont="1" applyBorder="1" applyAlignment="1" applyProtection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justify" vertical="top" wrapText="1"/>
    </xf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view="pageBreakPreview" topLeftCell="A46" zoomScaleNormal="100" zoomScaleSheetLayoutView="100" workbookViewId="0">
      <selection activeCell="F1" sqref="F1:I1048576"/>
    </sheetView>
  </sheetViews>
  <sheetFormatPr defaultRowHeight="15" x14ac:dyDescent="0.25"/>
  <cols>
    <col min="1" max="1" width="5.42578125" customWidth="1"/>
    <col min="2" max="2" width="45.42578125" customWidth="1"/>
    <col min="3" max="3" width="18" customWidth="1"/>
    <col min="4" max="4" width="15.28515625" customWidth="1"/>
    <col min="5" max="5" width="18.140625" customWidth="1"/>
  </cols>
  <sheetData>
    <row r="1" spans="1:5" ht="15.75" x14ac:dyDescent="0.25">
      <c r="C1" s="7"/>
      <c r="E1" s="7" t="s">
        <v>52</v>
      </c>
    </row>
    <row r="2" spans="1:5" ht="15.75" customHeight="1" x14ac:dyDescent="0.25">
      <c r="B2" s="21" t="s">
        <v>17</v>
      </c>
      <c r="C2" s="21"/>
      <c r="D2" s="21"/>
      <c r="E2" s="21"/>
    </row>
    <row r="3" spans="1:5" ht="15.75" x14ac:dyDescent="0.25">
      <c r="B3" s="22" t="s">
        <v>54</v>
      </c>
      <c r="C3" s="22"/>
      <c r="D3" s="22"/>
      <c r="E3" s="22"/>
    </row>
    <row r="5" spans="1:5" ht="15.75" x14ac:dyDescent="0.25">
      <c r="A5" s="1"/>
      <c r="C5" s="7"/>
      <c r="E5" s="7" t="s">
        <v>18</v>
      </c>
    </row>
    <row r="6" spans="1:5" ht="15.75" customHeight="1" x14ac:dyDescent="0.25">
      <c r="A6" s="2"/>
      <c r="B6" s="21" t="s">
        <v>17</v>
      </c>
      <c r="C6" s="21"/>
      <c r="D6" s="21"/>
      <c r="E6" s="21"/>
    </row>
    <row r="7" spans="1:5" ht="15.75" x14ac:dyDescent="0.25">
      <c r="A7" s="2"/>
      <c r="B7" s="22" t="s">
        <v>24</v>
      </c>
      <c r="C7" s="22"/>
      <c r="D7" s="22"/>
      <c r="E7" s="22"/>
    </row>
    <row r="8" spans="1:5" x14ac:dyDescent="0.25">
      <c r="A8" s="1"/>
    </row>
    <row r="9" spans="1:5" x14ac:dyDescent="0.25">
      <c r="A9" s="23" t="s">
        <v>0</v>
      </c>
      <c r="B9" s="23"/>
      <c r="C9" s="23"/>
      <c r="D9" s="23"/>
      <c r="E9" s="23"/>
    </row>
    <row r="10" spans="1:5" x14ac:dyDescent="0.25">
      <c r="A10" s="23" t="s">
        <v>1</v>
      </c>
      <c r="B10" s="23"/>
      <c r="C10" s="23"/>
      <c r="D10" s="23"/>
      <c r="E10" s="23"/>
    </row>
    <row r="11" spans="1:5" x14ac:dyDescent="0.25">
      <c r="A11" s="23" t="s">
        <v>2</v>
      </c>
      <c r="B11" s="23"/>
      <c r="C11" s="23"/>
      <c r="D11" s="23"/>
      <c r="E11" s="23"/>
    </row>
    <row r="12" spans="1:5" x14ac:dyDescent="0.25">
      <c r="A12" s="23" t="s">
        <v>3</v>
      </c>
      <c r="B12" s="23"/>
      <c r="C12" s="23"/>
      <c r="D12" s="23"/>
      <c r="E12" s="23"/>
    </row>
    <row r="13" spans="1:5" x14ac:dyDescent="0.25">
      <c r="A13" s="23" t="s">
        <v>4</v>
      </c>
      <c r="B13" s="23"/>
      <c r="C13" s="23"/>
      <c r="D13" s="23"/>
      <c r="E13" s="23"/>
    </row>
    <row r="14" spans="1:5" x14ac:dyDescent="0.25">
      <c r="A14" s="23" t="s">
        <v>25</v>
      </c>
      <c r="B14" s="23"/>
      <c r="C14" s="23"/>
      <c r="D14" s="23"/>
      <c r="E14" s="23"/>
    </row>
    <row r="15" spans="1:5" x14ac:dyDescent="0.25">
      <c r="A15" s="1"/>
    </row>
    <row r="16" spans="1:5" x14ac:dyDescent="0.25">
      <c r="A16" s="20" t="s">
        <v>5</v>
      </c>
      <c r="B16" s="20"/>
      <c r="C16" s="20"/>
      <c r="D16" s="20"/>
      <c r="E16" s="20"/>
    </row>
    <row r="17" spans="1:5" ht="30" x14ac:dyDescent="0.25">
      <c r="A17" s="5" t="s">
        <v>23</v>
      </c>
      <c r="B17" s="5" t="s">
        <v>6</v>
      </c>
      <c r="C17" s="5" t="s">
        <v>7</v>
      </c>
      <c r="D17" s="5" t="s">
        <v>8</v>
      </c>
      <c r="E17" s="5" t="s">
        <v>26</v>
      </c>
    </row>
    <row r="18" spans="1:5" ht="48.75" customHeight="1" x14ac:dyDescent="0.25">
      <c r="A18" s="11" t="s">
        <v>9</v>
      </c>
      <c r="B18" s="9" t="s">
        <v>35</v>
      </c>
      <c r="C18" s="18">
        <f>C19+C20+C21</f>
        <v>13233.900000000001</v>
      </c>
      <c r="D18" s="10">
        <f t="shared" ref="D18:E18" si="0">D19+D20+D21</f>
        <v>0</v>
      </c>
      <c r="E18" s="10">
        <f t="shared" si="0"/>
        <v>0</v>
      </c>
    </row>
    <row r="19" spans="1:5" ht="16.5" customHeight="1" x14ac:dyDescent="0.25">
      <c r="A19" s="11"/>
      <c r="B19" s="9" t="s">
        <v>13</v>
      </c>
      <c r="C19" s="15">
        <v>10076.200000000001</v>
      </c>
      <c r="D19" s="12">
        <v>0</v>
      </c>
      <c r="E19" s="12">
        <v>0</v>
      </c>
    </row>
    <row r="20" spans="1:5" x14ac:dyDescent="0.25">
      <c r="A20" s="11"/>
      <c r="B20" s="9" t="s">
        <v>10</v>
      </c>
      <c r="C20" s="15">
        <v>2923</v>
      </c>
      <c r="D20" s="12">
        <v>0</v>
      </c>
      <c r="E20" s="12">
        <v>0</v>
      </c>
    </row>
    <row r="21" spans="1:5" x14ac:dyDescent="0.25">
      <c r="A21" s="11"/>
      <c r="B21" s="9" t="s">
        <v>11</v>
      </c>
      <c r="C21" s="15">
        <f>213.6+21.1</f>
        <v>234.7</v>
      </c>
      <c r="D21" s="12">
        <v>0</v>
      </c>
      <c r="E21" s="12">
        <v>0</v>
      </c>
    </row>
    <row r="22" spans="1:5" ht="48.75" customHeight="1" x14ac:dyDescent="0.25">
      <c r="A22" s="16" t="s">
        <v>12</v>
      </c>
      <c r="B22" s="17" t="s">
        <v>36</v>
      </c>
      <c r="C22" s="18">
        <f>C23+C24+C25</f>
        <v>486031</v>
      </c>
      <c r="D22" s="10">
        <f t="shared" ref="D22:E22" si="1">D23+D24+D25</f>
        <v>0</v>
      </c>
      <c r="E22" s="10">
        <f t="shared" si="1"/>
        <v>0</v>
      </c>
    </row>
    <row r="23" spans="1:5" x14ac:dyDescent="0.25">
      <c r="A23" s="16"/>
      <c r="B23" s="17" t="s">
        <v>13</v>
      </c>
      <c r="C23" s="15">
        <v>203764</v>
      </c>
      <c r="D23" s="12">
        <v>0</v>
      </c>
      <c r="E23" s="12">
        <v>0</v>
      </c>
    </row>
    <row r="24" spans="1:5" x14ac:dyDescent="0.25">
      <c r="A24" s="16"/>
      <c r="B24" s="17" t="s">
        <v>10</v>
      </c>
      <c r="C24" s="15">
        <v>247858.1</v>
      </c>
      <c r="D24" s="12">
        <v>0</v>
      </c>
      <c r="E24" s="12">
        <v>0</v>
      </c>
    </row>
    <row r="25" spans="1:5" x14ac:dyDescent="0.25">
      <c r="A25" s="16"/>
      <c r="B25" s="17" t="s">
        <v>11</v>
      </c>
      <c r="C25" s="15">
        <v>34408.9</v>
      </c>
      <c r="D25" s="12">
        <v>0</v>
      </c>
      <c r="E25" s="12">
        <v>0</v>
      </c>
    </row>
    <row r="26" spans="1:5" ht="62.25" customHeight="1" x14ac:dyDescent="0.25">
      <c r="A26" s="11" t="s">
        <v>28</v>
      </c>
      <c r="B26" s="17" t="s">
        <v>37</v>
      </c>
      <c r="C26" s="15">
        <f>C27+C28</f>
        <v>885.59999999999991</v>
      </c>
      <c r="D26" s="12">
        <f t="shared" ref="D26:E26" si="2">D27+D28</f>
        <v>0</v>
      </c>
      <c r="E26" s="12">
        <f t="shared" si="2"/>
        <v>0</v>
      </c>
    </row>
    <row r="27" spans="1:5" x14ac:dyDescent="0.25">
      <c r="A27" s="11"/>
      <c r="B27" s="9" t="s">
        <v>13</v>
      </c>
      <c r="C27" s="15">
        <f>875.3-656.5</f>
        <v>218.79999999999995</v>
      </c>
      <c r="D27" s="12">
        <v>0</v>
      </c>
      <c r="E27" s="12">
        <v>0</v>
      </c>
    </row>
    <row r="28" spans="1:5" x14ac:dyDescent="0.25">
      <c r="A28" s="11"/>
      <c r="B28" s="9" t="s">
        <v>10</v>
      </c>
      <c r="C28" s="15">
        <f>1272.2-1272.2+835.1-168.3</f>
        <v>666.8</v>
      </c>
      <c r="D28" s="12">
        <v>0</v>
      </c>
      <c r="E28" s="12">
        <v>0</v>
      </c>
    </row>
    <row r="29" spans="1:5" x14ac:dyDescent="0.25">
      <c r="A29" s="11"/>
      <c r="B29" s="9" t="s">
        <v>11</v>
      </c>
      <c r="C29" s="15">
        <v>0</v>
      </c>
      <c r="D29" s="12">
        <v>0</v>
      </c>
      <c r="E29" s="12">
        <v>0</v>
      </c>
    </row>
    <row r="30" spans="1:5" ht="63.75" customHeight="1" x14ac:dyDescent="0.25">
      <c r="A30" s="11" t="s">
        <v>29</v>
      </c>
      <c r="B30" s="9" t="s">
        <v>49</v>
      </c>
      <c r="C30" s="15">
        <f>C31+C32+C33</f>
        <v>630.29999999999995</v>
      </c>
      <c r="D30" s="12">
        <f t="shared" ref="D30:E30" si="3">D31+D32+D33</f>
        <v>0</v>
      </c>
      <c r="E30" s="12">
        <f t="shared" si="3"/>
        <v>0</v>
      </c>
    </row>
    <row r="31" spans="1:5" x14ac:dyDescent="0.25">
      <c r="A31" s="11"/>
      <c r="B31" s="9" t="s">
        <v>13</v>
      </c>
      <c r="C31" s="15">
        <v>218.8</v>
      </c>
      <c r="D31" s="12">
        <v>0</v>
      </c>
      <c r="E31" s="12">
        <v>0</v>
      </c>
    </row>
    <row r="32" spans="1:5" x14ac:dyDescent="0.25">
      <c r="A32" s="11"/>
      <c r="B32" s="9" t="s">
        <v>10</v>
      </c>
      <c r="C32" s="15">
        <v>411.5</v>
      </c>
      <c r="D32" s="12">
        <v>0</v>
      </c>
      <c r="E32" s="12">
        <v>0</v>
      </c>
    </row>
    <row r="33" spans="1:5" x14ac:dyDescent="0.25">
      <c r="A33" s="11"/>
      <c r="B33" s="9" t="s">
        <v>11</v>
      </c>
      <c r="C33" s="15">
        <v>0</v>
      </c>
      <c r="D33" s="12">
        <v>0</v>
      </c>
      <c r="E33" s="12">
        <v>0</v>
      </c>
    </row>
    <row r="34" spans="1:5" ht="60" x14ac:dyDescent="0.25">
      <c r="A34" s="11" t="s">
        <v>19</v>
      </c>
      <c r="B34" s="9" t="s">
        <v>43</v>
      </c>
      <c r="C34" s="15">
        <f>C35+C36+C37</f>
        <v>204.9</v>
      </c>
      <c r="D34" s="12">
        <f t="shared" ref="D34:E34" si="4">D35+D36+D37</f>
        <v>0</v>
      </c>
      <c r="E34" s="12">
        <f t="shared" si="4"/>
        <v>0</v>
      </c>
    </row>
    <row r="35" spans="1:5" x14ac:dyDescent="0.25">
      <c r="A35" s="11"/>
      <c r="B35" s="9" t="s">
        <v>13</v>
      </c>
      <c r="C35" s="15">
        <v>118.4</v>
      </c>
      <c r="D35" s="12">
        <v>0</v>
      </c>
      <c r="E35" s="12">
        <v>0</v>
      </c>
    </row>
    <row r="36" spans="1:5" x14ac:dyDescent="0.25">
      <c r="A36" s="11"/>
      <c r="B36" s="9" t="s">
        <v>10</v>
      </c>
      <c r="C36" s="15">
        <f>336.9-336.9+630.3-543.8</f>
        <v>86.5</v>
      </c>
      <c r="D36" s="12">
        <v>0</v>
      </c>
      <c r="E36" s="12">
        <v>0</v>
      </c>
    </row>
    <row r="37" spans="1:5" x14ac:dyDescent="0.25">
      <c r="A37" s="11"/>
      <c r="B37" s="9" t="s">
        <v>11</v>
      </c>
      <c r="C37" s="15">
        <v>0</v>
      </c>
      <c r="D37" s="12">
        <v>0</v>
      </c>
      <c r="E37" s="12">
        <v>0</v>
      </c>
    </row>
    <row r="38" spans="1:5" ht="66" customHeight="1" x14ac:dyDescent="0.25">
      <c r="A38" s="11" t="s">
        <v>20</v>
      </c>
      <c r="B38" s="9" t="s">
        <v>47</v>
      </c>
      <c r="C38" s="15">
        <f>C39+C40+C41</f>
        <v>571.5</v>
      </c>
      <c r="D38" s="12">
        <f t="shared" ref="D38:E38" si="5">D39+D40+D41</f>
        <v>0</v>
      </c>
      <c r="E38" s="12">
        <f t="shared" si="5"/>
        <v>0</v>
      </c>
    </row>
    <row r="39" spans="1:5" x14ac:dyDescent="0.25">
      <c r="A39" s="11"/>
      <c r="B39" s="9" t="s">
        <v>13</v>
      </c>
      <c r="C39" s="15">
        <v>218.8</v>
      </c>
      <c r="D39" s="12">
        <v>0</v>
      </c>
      <c r="E39" s="12">
        <v>0</v>
      </c>
    </row>
    <row r="40" spans="1:5" x14ac:dyDescent="0.25">
      <c r="A40" s="11"/>
      <c r="B40" s="9" t="s">
        <v>10</v>
      </c>
      <c r="C40" s="15">
        <v>345.5</v>
      </c>
      <c r="D40" s="12">
        <v>0</v>
      </c>
      <c r="E40" s="12">
        <v>0</v>
      </c>
    </row>
    <row r="41" spans="1:5" x14ac:dyDescent="0.25">
      <c r="A41" s="11"/>
      <c r="B41" s="9" t="s">
        <v>11</v>
      </c>
      <c r="C41" s="15">
        <v>7.2</v>
      </c>
      <c r="D41" s="12">
        <v>0</v>
      </c>
      <c r="E41" s="12">
        <v>0</v>
      </c>
    </row>
    <row r="42" spans="1:5" ht="60" x14ac:dyDescent="0.25">
      <c r="A42" s="11" t="s">
        <v>21</v>
      </c>
      <c r="B42" s="9" t="s">
        <v>48</v>
      </c>
      <c r="C42" s="15">
        <f>C43+C44+C45</f>
        <v>414.5</v>
      </c>
      <c r="D42" s="12">
        <f t="shared" ref="D42:E42" si="6">D43+D44+D45</f>
        <v>0</v>
      </c>
      <c r="E42" s="12">
        <f t="shared" si="6"/>
        <v>0</v>
      </c>
    </row>
    <row r="43" spans="1:5" x14ac:dyDescent="0.25">
      <c r="A43" s="11"/>
      <c r="B43" s="9" t="s">
        <v>13</v>
      </c>
      <c r="C43" s="15">
        <v>218.9</v>
      </c>
      <c r="D43" s="12">
        <v>0</v>
      </c>
      <c r="E43" s="12">
        <v>0</v>
      </c>
    </row>
    <row r="44" spans="1:5" x14ac:dyDescent="0.25">
      <c r="A44" s="11"/>
      <c r="B44" s="9" t="s">
        <v>10</v>
      </c>
      <c r="C44" s="15">
        <v>195.6</v>
      </c>
      <c r="D44" s="12">
        <v>0</v>
      </c>
      <c r="E44" s="12">
        <v>0</v>
      </c>
    </row>
    <row r="45" spans="1:5" x14ac:dyDescent="0.25">
      <c r="A45" s="11"/>
      <c r="B45" s="9" t="s">
        <v>11</v>
      </c>
      <c r="C45" s="15">
        <v>0</v>
      </c>
      <c r="D45" s="12">
        <v>0</v>
      </c>
      <c r="E45" s="12">
        <v>0</v>
      </c>
    </row>
    <row r="46" spans="1:5" ht="62.25" customHeight="1" x14ac:dyDescent="0.25">
      <c r="A46" s="11" t="s">
        <v>30</v>
      </c>
      <c r="B46" s="9" t="s">
        <v>50</v>
      </c>
      <c r="C46" s="15">
        <f>C47+C48+C49</f>
        <v>322.10000000000002</v>
      </c>
      <c r="D46" s="12">
        <f t="shared" ref="D46:E46" si="7">D47+D48+D49</f>
        <v>0</v>
      </c>
      <c r="E46" s="12">
        <f t="shared" si="7"/>
        <v>0</v>
      </c>
    </row>
    <row r="47" spans="1:5" x14ac:dyDescent="0.25">
      <c r="A47" s="11"/>
      <c r="B47" s="9" t="s">
        <v>13</v>
      </c>
      <c r="C47" s="15">
        <v>218.8</v>
      </c>
      <c r="D47" s="12">
        <v>0</v>
      </c>
      <c r="E47" s="12">
        <v>0</v>
      </c>
    </row>
    <row r="48" spans="1:5" x14ac:dyDescent="0.25">
      <c r="A48" s="11"/>
      <c r="B48" s="9" t="s">
        <v>10</v>
      </c>
      <c r="C48" s="15">
        <v>103.3</v>
      </c>
      <c r="D48" s="12">
        <v>0</v>
      </c>
      <c r="E48" s="12">
        <v>0</v>
      </c>
    </row>
    <row r="49" spans="1:5" x14ac:dyDescent="0.25">
      <c r="A49" s="11"/>
      <c r="B49" s="9" t="s">
        <v>11</v>
      </c>
      <c r="C49" s="15">
        <v>0</v>
      </c>
      <c r="D49" s="12">
        <v>0</v>
      </c>
      <c r="E49" s="12">
        <v>0</v>
      </c>
    </row>
    <row r="50" spans="1:5" ht="63" customHeight="1" x14ac:dyDescent="0.25">
      <c r="A50" s="11" t="s">
        <v>31</v>
      </c>
      <c r="B50" s="9" t="s">
        <v>51</v>
      </c>
      <c r="C50" s="15">
        <f>C51+C52+C53</f>
        <v>293</v>
      </c>
      <c r="D50" s="12">
        <f t="shared" ref="D50:E50" si="8">D51+D52+D53</f>
        <v>0</v>
      </c>
      <c r="E50" s="12">
        <f t="shared" si="8"/>
        <v>0</v>
      </c>
    </row>
    <row r="51" spans="1:5" x14ac:dyDescent="0.25">
      <c r="A51" s="11"/>
      <c r="B51" s="9" t="s">
        <v>13</v>
      </c>
      <c r="C51" s="15">
        <v>218.9</v>
      </c>
      <c r="D51" s="12">
        <v>0</v>
      </c>
      <c r="E51" s="12">
        <v>0</v>
      </c>
    </row>
    <row r="52" spans="1:5" x14ac:dyDescent="0.25">
      <c r="A52" s="11"/>
      <c r="B52" s="9" t="s">
        <v>10</v>
      </c>
      <c r="C52" s="15">
        <v>74.099999999999994</v>
      </c>
      <c r="D52" s="12">
        <v>0</v>
      </c>
      <c r="E52" s="12">
        <v>0</v>
      </c>
    </row>
    <row r="53" spans="1:5" x14ac:dyDescent="0.25">
      <c r="A53" s="11"/>
      <c r="B53" s="9" t="s">
        <v>11</v>
      </c>
      <c r="C53" s="15">
        <v>0</v>
      </c>
      <c r="D53" s="12">
        <v>0</v>
      </c>
      <c r="E53" s="12">
        <v>0</v>
      </c>
    </row>
    <row r="54" spans="1:5" ht="63" customHeight="1" x14ac:dyDescent="0.25">
      <c r="A54" s="11" t="s">
        <v>22</v>
      </c>
      <c r="B54" s="9" t="s">
        <v>38</v>
      </c>
      <c r="C54" s="15">
        <f>C55+C56</f>
        <v>1317.1999999999998</v>
      </c>
      <c r="D54" s="12">
        <f t="shared" ref="D54:E54" si="9">D55+D56</f>
        <v>0</v>
      </c>
      <c r="E54" s="12">
        <f t="shared" si="9"/>
        <v>0</v>
      </c>
    </row>
    <row r="55" spans="1:5" x14ac:dyDescent="0.25">
      <c r="A55" s="11"/>
      <c r="B55" s="9" t="s">
        <v>13</v>
      </c>
      <c r="C55" s="15">
        <f>875.4-556.1</f>
        <v>319.29999999999995</v>
      </c>
      <c r="D55" s="12">
        <v>0</v>
      </c>
      <c r="E55" s="12">
        <v>0</v>
      </c>
    </row>
    <row r="56" spans="1:5" x14ac:dyDescent="0.25">
      <c r="A56" s="13"/>
      <c r="B56" s="9" t="s">
        <v>10</v>
      </c>
      <c r="C56" s="15">
        <f>1272.1-1272.1+1415.8-417.9</f>
        <v>997.9</v>
      </c>
      <c r="D56" s="12">
        <v>0</v>
      </c>
      <c r="E56" s="12">
        <v>0</v>
      </c>
    </row>
    <row r="57" spans="1:5" x14ac:dyDescent="0.25">
      <c r="A57" s="13"/>
      <c r="B57" s="9" t="s">
        <v>11</v>
      </c>
      <c r="C57" s="15">
        <v>0</v>
      </c>
      <c r="D57" s="12">
        <v>0</v>
      </c>
      <c r="E57" s="12">
        <v>0</v>
      </c>
    </row>
    <row r="58" spans="1:5" ht="60" x14ac:dyDescent="0.25">
      <c r="A58" s="11" t="s">
        <v>32</v>
      </c>
      <c r="B58" s="9" t="s">
        <v>39</v>
      </c>
      <c r="C58" s="15">
        <f>C59+C60+C61</f>
        <v>40657.9</v>
      </c>
      <c r="D58" s="12">
        <f t="shared" ref="D58:E58" si="10">D59+D60+D61</f>
        <v>0</v>
      </c>
      <c r="E58" s="12">
        <f t="shared" si="10"/>
        <v>0</v>
      </c>
    </row>
    <row r="59" spans="1:5" x14ac:dyDescent="0.25">
      <c r="A59" s="13"/>
      <c r="B59" s="9" t="s">
        <v>13</v>
      </c>
      <c r="C59" s="15">
        <v>0</v>
      </c>
      <c r="D59" s="12">
        <v>0</v>
      </c>
      <c r="E59" s="12">
        <v>0</v>
      </c>
    </row>
    <row r="60" spans="1:5" x14ac:dyDescent="0.25">
      <c r="A60" s="11"/>
      <c r="B60" s="9" t="s">
        <v>10</v>
      </c>
      <c r="C60" s="15">
        <v>1.4</v>
      </c>
      <c r="D60" s="12">
        <v>0</v>
      </c>
      <c r="E60" s="12">
        <v>0</v>
      </c>
    </row>
    <row r="61" spans="1:5" x14ac:dyDescent="0.25">
      <c r="A61" s="11"/>
      <c r="B61" s="9" t="s">
        <v>11</v>
      </c>
      <c r="C61" s="15">
        <v>40656.5</v>
      </c>
      <c r="D61" s="12">
        <v>0</v>
      </c>
      <c r="E61" s="12">
        <v>0</v>
      </c>
    </row>
    <row r="62" spans="1:5" ht="110.25" customHeight="1" x14ac:dyDescent="0.25">
      <c r="A62" s="11" t="s">
        <v>33</v>
      </c>
      <c r="B62" s="17" t="s">
        <v>40</v>
      </c>
      <c r="C62" s="15">
        <f>C63+C64+C65</f>
        <v>467350.8</v>
      </c>
      <c r="D62" s="15">
        <f t="shared" ref="D62:E62" si="11">D63+D64+D65</f>
        <v>0</v>
      </c>
      <c r="E62" s="15">
        <f t="shared" si="11"/>
        <v>0</v>
      </c>
    </row>
    <row r="63" spans="1:5" x14ac:dyDescent="0.25">
      <c r="A63" s="11"/>
      <c r="B63" s="17" t="s">
        <v>13</v>
      </c>
      <c r="C63" s="15">
        <f>194575.7-0.1</f>
        <v>194575.6</v>
      </c>
      <c r="D63" s="12">
        <v>0</v>
      </c>
      <c r="E63" s="12">
        <v>0</v>
      </c>
    </row>
    <row r="64" spans="1:5" x14ac:dyDescent="0.25">
      <c r="A64" s="11"/>
      <c r="B64" s="17" t="s">
        <v>10</v>
      </c>
      <c r="C64" s="15">
        <v>236681.5</v>
      </c>
      <c r="D64" s="12">
        <v>0</v>
      </c>
      <c r="E64" s="12">
        <v>0</v>
      </c>
    </row>
    <row r="65" spans="1:8" x14ac:dyDescent="0.25">
      <c r="A65" s="11"/>
      <c r="B65" s="17" t="s">
        <v>11</v>
      </c>
      <c r="C65" s="15">
        <v>36093.699999999997</v>
      </c>
      <c r="D65" s="12">
        <v>0</v>
      </c>
      <c r="E65" s="12">
        <v>0</v>
      </c>
    </row>
    <row r="66" spans="1:8" ht="92.25" customHeight="1" x14ac:dyDescent="0.25">
      <c r="A66" s="11" t="s">
        <v>34</v>
      </c>
      <c r="B66" s="19" t="s">
        <v>41</v>
      </c>
      <c r="C66" s="15">
        <f>C67</f>
        <v>1304.8</v>
      </c>
      <c r="D66" s="15">
        <f t="shared" ref="D66:E66" si="12">D67</f>
        <v>0</v>
      </c>
      <c r="E66" s="15">
        <f t="shared" si="12"/>
        <v>0</v>
      </c>
    </row>
    <row r="67" spans="1:8" x14ac:dyDescent="0.25">
      <c r="A67" s="11"/>
      <c r="B67" s="17" t="s">
        <v>11</v>
      </c>
      <c r="C67" s="15">
        <v>1304.8</v>
      </c>
      <c r="D67" s="12"/>
      <c r="E67" s="12"/>
    </row>
    <row r="68" spans="1:8" ht="45" x14ac:dyDescent="0.25">
      <c r="A68" s="11" t="s">
        <v>42</v>
      </c>
      <c r="B68" s="9" t="s">
        <v>14</v>
      </c>
      <c r="C68" s="12">
        <f>C69+C70+C71</f>
        <v>20683.900000000001</v>
      </c>
      <c r="D68" s="12">
        <f t="shared" ref="D68:E68" si="13">D69+D70+D71</f>
        <v>21276.5</v>
      </c>
      <c r="E68" s="12">
        <f t="shared" si="13"/>
        <v>21506.6</v>
      </c>
    </row>
    <row r="69" spans="1:8" x14ac:dyDescent="0.25">
      <c r="A69" s="11"/>
      <c r="B69" s="9" t="s">
        <v>15</v>
      </c>
      <c r="C69" s="12">
        <v>0</v>
      </c>
      <c r="D69" s="12">
        <v>0</v>
      </c>
      <c r="E69" s="12">
        <v>0</v>
      </c>
    </row>
    <row r="70" spans="1:8" ht="14.25" customHeight="1" x14ac:dyDescent="0.25">
      <c r="A70" s="11"/>
      <c r="B70" s="9" t="s">
        <v>10</v>
      </c>
      <c r="C70" s="12">
        <v>20683.900000000001</v>
      </c>
      <c r="D70" s="12">
        <v>21276.5</v>
      </c>
      <c r="E70" s="12">
        <v>21506.6</v>
      </c>
    </row>
    <row r="71" spans="1:8" x14ac:dyDescent="0.25">
      <c r="A71" s="11"/>
      <c r="B71" s="9" t="s">
        <v>11</v>
      </c>
      <c r="C71" s="12">
        <v>0</v>
      </c>
      <c r="D71" s="12">
        <v>0</v>
      </c>
      <c r="E71" s="12">
        <v>0</v>
      </c>
    </row>
    <row r="72" spans="1:8" ht="44.25" customHeight="1" x14ac:dyDescent="0.25">
      <c r="A72" s="11" t="s">
        <v>45</v>
      </c>
      <c r="B72" s="14" t="s">
        <v>27</v>
      </c>
      <c r="C72" s="12">
        <f>C73+C74</f>
        <v>0</v>
      </c>
      <c r="D72" s="12">
        <f t="shared" ref="D72:E72" si="14">D73+D74</f>
        <v>8060.7000000000007</v>
      </c>
      <c r="E72" s="12">
        <f t="shared" si="14"/>
        <v>8060.7000000000007</v>
      </c>
    </row>
    <row r="73" spans="1:8" x14ac:dyDescent="0.25">
      <c r="A73" s="11"/>
      <c r="B73" s="9" t="s">
        <v>10</v>
      </c>
      <c r="C73" s="12">
        <v>0</v>
      </c>
      <c r="D73" s="12">
        <v>7657.6</v>
      </c>
      <c r="E73" s="12">
        <v>7657.6</v>
      </c>
    </row>
    <row r="74" spans="1:8" x14ac:dyDescent="0.25">
      <c r="A74" s="11"/>
      <c r="B74" s="9" t="s">
        <v>11</v>
      </c>
      <c r="C74" s="12">
        <v>0</v>
      </c>
      <c r="D74" s="12">
        <v>403.1</v>
      </c>
      <c r="E74" s="12">
        <v>403.1</v>
      </c>
    </row>
    <row r="75" spans="1:8" ht="30" x14ac:dyDescent="0.25">
      <c r="A75" s="11" t="s">
        <v>46</v>
      </c>
      <c r="B75" s="9" t="s">
        <v>44</v>
      </c>
      <c r="C75" s="12">
        <f>C76+C77</f>
        <v>969.7</v>
      </c>
      <c r="D75" s="12">
        <f t="shared" ref="D75:E75" si="15">D76+D77</f>
        <v>0</v>
      </c>
      <c r="E75" s="12">
        <f t="shared" si="15"/>
        <v>0</v>
      </c>
    </row>
    <row r="76" spans="1:8" x14ac:dyDescent="0.25">
      <c r="A76" s="11"/>
      <c r="B76" s="9" t="s">
        <v>10</v>
      </c>
      <c r="C76" s="12">
        <v>969.7</v>
      </c>
      <c r="D76" s="12">
        <v>0</v>
      </c>
      <c r="E76" s="12">
        <v>0</v>
      </c>
    </row>
    <row r="77" spans="1:8" x14ac:dyDescent="0.25">
      <c r="A77" s="11"/>
      <c r="B77" s="9" t="s">
        <v>11</v>
      </c>
      <c r="C77" s="12">
        <v>0</v>
      </c>
      <c r="D77" s="12">
        <v>0</v>
      </c>
      <c r="E77" s="12">
        <v>0</v>
      </c>
    </row>
    <row r="78" spans="1:8" x14ac:dyDescent="0.25">
      <c r="A78" s="11" t="s">
        <v>53</v>
      </c>
      <c r="B78" s="9" t="s">
        <v>16</v>
      </c>
      <c r="C78" s="12">
        <f>C79+C80+C81+C82</f>
        <v>1034871.1000000001</v>
      </c>
      <c r="D78" s="12">
        <f>D79+D80+D81+D82+D38</f>
        <v>29337.199999999997</v>
      </c>
      <c r="E78" s="12">
        <f>E79+E80+E81+E82+E38</f>
        <v>29567.299999999996</v>
      </c>
      <c r="H78" s="8" t="e">
        <f>#REF!-C78</f>
        <v>#REF!</v>
      </c>
    </row>
    <row r="79" spans="1:8" x14ac:dyDescent="0.25">
      <c r="A79" s="6"/>
      <c r="B79" s="9" t="s">
        <v>13</v>
      </c>
      <c r="C79" s="12">
        <f>C19+C27+C35+C55+C59+C23+C63+C39+C31+C43+C47+C51</f>
        <v>410166.50000000006</v>
      </c>
      <c r="D79" s="12">
        <f t="shared" ref="D79:E79" si="16">D19+D27+D35+D55+D59+D23+D63+D39+D31+D43+D47+D51</f>
        <v>0</v>
      </c>
      <c r="E79" s="12">
        <f t="shared" si="16"/>
        <v>0</v>
      </c>
    </row>
    <row r="80" spans="1:8" x14ac:dyDescent="0.25">
      <c r="A80" s="6"/>
      <c r="B80" s="9" t="s">
        <v>15</v>
      </c>
      <c r="C80" s="12">
        <f>C69</f>
        <v>0</v>
      </c>
      <c r="D80" s="12">
        <f t="shared" ref="D80:E80" si="17">D69</f>
        <v>0</v>
      </c>
      <c r="E80" s="12">
        <f t="shared" si="17"/>
        <v>0</v>
      </c>
    </row>
    <row r="81" spans="1:5" x14ac:dyDescent="0.25">
      <c r="A81" s="6"/>
      <c r="B81" s="9" t="s">
        <v>10</v>
      </c>
      <c r="C81" s="12">
        <f>C20+C28+C36+C56+C60+C70+C73+C24+C64+C76+C40+C32+C44+C48+C52</f>
        <v>511998.79999999993</v>
      </c>
      <c r="D81" s="12">
        <f t="shared" ref="D81:E81" si="18">D20+D28+D36+D56+D60+D70+D73+D24+D64+D76+D40+D32+D44+D48+D52</f>
        <v>28934.1</v>
      </c>
      <c r="E81" s="12">
        <f t="shared" si="18"/>
        <v>29164.199999999997</v>
      </c>
    </row>
    <row r="82" spans="1:5" x14ac:dyDescent="0.25">
      <c r="A82" s="6"/>
      <c r="B82" s="9" t="s">
        <v>11</v>
      </c>
      <c r="C82" s="10">
        <f>C74+C71+C61+C21+C25+C65+C67+C41</f>
        <v>112705.8</v>
      </c>
      <c r="D82" s="10">
        <f t="shared" ref="D82:E82" si="19">D74+D71+D61+D21+D25+D65+D67+D41</f>
        <v>403.1</v>
      </c>
      <c r="E82" s="10">
        <f t="shared" si="19"/>
        <v>403.1</v>
      </c>
    </row>
    <row r="83" spans="1:5" x14ac:dyDescent="0.25">
      <c r="A83" s="1"/>
    </row>
    <row r="84" spans="1:5" x14ac:dyDescent="0.25">
      <c r="A84" s="1"/>
    </row>
    <row r="85" spans="1:5" x14ac:dyDescent="0.25">
      <c r="A85" s="3"/>
      <c r="C85" s="8"/>
    </row>
    <row r="89" spans="1:5" x14ac:dyDescent="0.25">
      <c r="A89" s="4"/>
    </row>
  </sheetData>
  <autoFilter ref="A17:E82"/>
  <mergeCells count="11">
    <mergeCell ref="A16:E16"/>
    <mergeCell ref="B2:E2"/>
    <mergeCell ref="B3:E3"/>
    <mergeCell ref="B6:E6"/>
    <mergeCell ref="B7:E7"/>
    <mergeCell ref="A14:E14"/>
    <mergeCell ref="A9:E9"/>
    <mergeCell ref="A10:E10"/>
    <mergeCell ref="A11:E11"/>
    <mergeCell ref="A12:E12"/>
    <mergeCell ref="A13:E13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2018-08-03T13:23:25Z</dcterms:modified>
</cp:coreProperties>
</file>