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1650" windowWidth="12120" windowHeight="8760"/>
  </bookViews>
  <sheets>
    <sheet name="Реестр" sheetId="1" r:id="rId1"/>
  </sheets>
  <definedNames>
    <definedName name="_xlnm._FilterDatabase" localSheetId="0" hidden="1">Реестр!$A$10:$I$193</definedName>
    <definedName name="Z_6CD08D24_8AC5_4A04_B397_3AE13EDEAB7E_.wvu.Cols" localSheetId="0" hidden="1">Реестр!$D:$D</definedName>
    <definedName name="Z_6CD08D24_8AC5_4A04_B397_3AE13EDEAB7E_.wvu.PrintArea" localSheetId="0" hidden="1">Реестр!$A$8:$D$320</definedName>
    <definedName name="Z_6CD08D24_8AC5_4A04_B397_3AE13EDEAB7E_.wvu.PrintTitles" localSheetId="0" hidden="1">Реестр!$13:$13</definedName>
    <definedName name="Z_6CD08D24_8AC5_4A04_B397_3AE13EDEAB7E_.wvu.Rows" localSheetId="0" hidden="1">Реестр!#REF!,Реестр!$39:$39,Реестр!#REF!,Реестр!#REF!</definedName>
    <definedName name="Z_9054D699_994C_4D84_B308_71B17EA63933_.wvu.Cols" localSheetId="0" hidden="1">Реестр!$D:$D</definedName>
    <definedName name="Z_9054D699_994C_4D84_B308_71B17EA63933_.wvu.PrintArea" localSheetId="0" hidden="1">Реестр!$A$8:$D$320</definedName>
    <definedName name="Z_9054D699_994C_4D84_B308_71B17EA63933_.wvu.PrintTitles" localSheetId="0" hidden="1">Реестр!$13:$13</definedName>
    <definedName name="Z_9054D699_994C_4D84_B308_71B17EA63933_.wvu.Rows" localSheetId="0" hidden="1">Реестр!#REF!,Реестр!#REF!</definedName>
    <definedName name="Z_A896AC50_C409_40E3_B60D_5CAD071B06C2_.wvu.Cols" localSheetId="0" hidden="1">Реестр!$D:$D</definedName>
    <definedName name="Z_A896AC50_C409_40E3_B60D_5CAD071B06C2_.wvu.PrintArea" localSheetId="0" hidden="1">Реестр!$A$8:$D$320</definedName>
    <definedName name="Z_A896AC50_C409_40E3_B60D_5CAD071B06C2_.wvu.PrintTitles" localSheetId="0" hidden="1">Реестр!$13:$13</definedName>
    <definedName name="Z_A896AC50_C409_40E3_B60D_5CAD071B06C2_.wvu.Rows" localSheetId="0" hidden="1">Реестр!#REF!,Реестр!$39:$39,Реестр!#REF!</definedName>
    <definedName name="Z_AFF0A21F_E6DE_4E7C_BAF7_C28C97DAE642_.wvu.Cols" localSheetId="0" hidden="1">Реестр!$D:$D</definedName>
    <definedName name="Z_AFF0A21F_E6DE_4E7C_BAF7_C28C97DAE642_.wvu.PrintArea" localSheetId="0" hidden="1">Реестр!$A$8:$D$320</definedName>
    <definedName name="Z_AFF0A21F_E6DE_4E7C_BAF7_C28C97DAE642_.wvu.PrintTitles" localSheetId="0" hidden="1">Реестр!$13:$13</definedName>
    <definedName name="Z_AFF0A21F_E6DE_4E7C_BAF7_C28C97DAE642_.wvu.Rows" localSheetId="0" hidden="1">Реестр!#REF!,Реестр!#REF!</definedName>
    <definedName name="Z_B382D9F3_028B_4C80_8DA8_1D8F01944114_.wvu.PrintArea" localSheetId="0" hidden="1">Реестр!$A$8:$D$320</definedName>
    <definedName name="Z_B382D9F3_028B_4C80_8DA8_1D8F01944114_.wvu.PrintTitles" localSheetId="0" hidden="1">Реестр!$13:$13</definedName>
    <definedName name="Z_B382D9F3_028B_4C80_8DA8_1D8F01944114_.wvu.Rows" localSheetId="0" hidden="1">Реестр!#REF!,Реестр!#REF!,Реестр!#REF!</definedName>
    <definedName name="Z_E17D1875_B289_49B1_B77A_E0DF820CCF98_.wvu.Cols" localSheetId="0" hidden="1">Реестр!$D:$D</definedName>
    <definedName name="Z_E17D1875_B289_49B1_B77A_E0DF820CCF98_.wvu.PrintArea" localSheetId="0" hidden="1">Реестр!$A$8:$D$320</definedName>
    <definedName name="Z_E17D1875_B289_49B1_B77A_E0DF820CCF98_.wvu.PrintTitles" localSheetId="0" hidden="1">Реестр!$13:$13</definedName>
    <definedName name="Z_E17D1875_B289_49B1_B77A_E0DF820CCF98_.wvu.Rows" localSheetId="0" hidden="1">Реестр!#REF!,Реестр!$39:$39,Реестр!#REF!,Реестр!#REF!</definedName>
    <definedName name="_xlnm.Print_Titles" localSheetId="0">Реестр!$13:$13</definedName>
    <definedName name="_xlnm.Print_Area" localSheetId="0">Реестр!$A$1:$I$326</definedName>
  </definedNames>
  <calcPr calcId="1257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G233" i="1"/>
  <c r="F233" l="1"/>
  <c r="E232" l="1"/>
  <c r="F144" l="1"/>
  <c r="F136"/>
  <c r="F129"/>
  <c r="H230"/>
  <c r="I230"/>
  <c r="G230"/>
  <c r="G93"/>
  <c r="G92" s="1"/>
  <c r="H93"/>
  <c r="H92" s="1"/>
  <c r="I93"/>
  <c r="I92" s="1"/>
  <c r="E159"/>
  <c r="F159"/>
  <c r="G159"/>
  <c r="H159"/>
  <c r="I159"/>
  <c r="D159"/>
  <c r="G120"/>
  <c r="G79"/>
  <c r="H79"/>
  <c r="I79"/>
  <c r="F77"/>
  <c r="F79"/>
  <c r="G44"/>
  <c r="H44"/>
  <c r="I44"/>
  <c r="F44"/>
  <c r="E64"/>
  <c r="F64"/>
  <c r="G64"/>
  <c r="H64"/>
  <c r="I64"/>
  <c r="D64"/>
  <c r="E59"/>
  <c r="F59"/>
  <c r="G59"/>
  <c r="H59"/>
  <c r="I59"/>
  <c r="E55"/>
  <c r="F55"/>
  <c r="G55"/>
  <c r="H55"/>
  <c r="I55"/>
  <c r="E52" l="1"/>
  <c r="E149" l="1"/>
  <c r="E130"/>
  <c r="E127" s="1"/>
  <c r="E123"/>
  <c r="F123"/>
  <c r="G123"/>
  <c r="H123"/>
  <c r="I123"/>
  <c r="E35"/>
  <c r="E32"/>
  <c r="E29"/>
  <c r="E166"/>
  <c r="E165" s="1"/>
  <c r="F166"/>
  <c r="F165" s="1"/>
  <c r="G166"/>
  <c r="G165" s="1"/>
  <c r="H166"/>
  <c r="H165" s="1"/>
  <c r="I166"/>
  <c r="I165" s="1"/>
  <c r="E191"/>
  <c r="F191"/>
  <c r="G191"/>
  <c r="H191"/>
  <c r="I191"/>
  <c r="E189"/>
  <c r="F189"/>
  <c r="G189"/>
  <c r="H189"/>
  <c r="I189"/>
  <c r="E216"/>
  <c r="F216"/>
  <c r="E210"/>
  <c r="F210"/>
  <c r="G210"/>
  <c r="H210"/>
  <c r="I210"/>
  <c r="D69"/>
  <c r="E48"/>
  <c r="E44" s="1"/>
  <c r="E43" s="1"/>
  <c r="F48"/>
  <c r="G48"/>
  <c r="H48"/>
  <c r="I48"/>
  <c r="D48"/>
  <c r="D44" s="1"/>
  <c r="E41"/>
  <c r="F41"/>
  <c r="G41"/>
  <c r="H41"/>
  <c r="I41"/>
  <c r="E38"/>
  <c r="F38"/>
  <c r="G38"/>
  <c r="H38"/>
  <c r="I38"/>
  <c r="I35"/>
  <c r="H35"/>
  <c r="G35"/>
  <c r="F35"/>
  <c r="I29"/>
  <c r="H29"/>
  <c r="G29"/>
  <c r="F29"/>
  <c r="E22"/>
  <c r="E21" s="1"/>
  <c r="F22"/>
  <c r="F21" s="1"/>
  <c r="G22"/>
  <c r="G21" s="1"/>
  <c r="H22"/>
  <c r="H21" s="1"/>
  <c r="I22"/>
  <c r="I21" s="1"/>
  <c r="E16"/>
  <c r="E15" s="1"/>
  <c r="F16"/>
  <c r="F15" s="1"/>
  <c r="G16"/>
  <c r="G15" s="1"/>
  <c r="H16"/>
  <c r="H15" s="1"/>
  <c r="I16"/>
  <c r="I15" s="1"/>
  <c r="E224"/>
  <c r="F224"/>
  <c r="E222"/>
  <c r="F222"/>
  <c r="E226"/>
  <c r="F226"/>
  <c r="E228"/>
  <c r="F228"/>
  <c r="F232"/>
  <c r="E308"/>
  <c r="E307" s="1"/>
  <c r="F308"/>
  <c r="F307" s="1"/>
  <c r="E310"/>
  <c r="F310"/>
  <c r="E315"/>
  <c r="F315"/>
  <c r="E153"/>
  <c r="F153"/>
  <c r="G153"/>
  <c r="H153"/>
  <c r="I153"/>
  <c r="F149"/>
  <c r="G149"/>
  <c r="H149"/>
  <c r="I149"/>
  <c r="E101"/>
  <c r="F101"/>
  <c r="G101"/>
  <c r="H101"/>
  <c r="I101"/>
  <c r="E97"/>
  <c r="F97"/>
  <c r="G97"/>
  <c r="H97"/>
  <c r="I97"/>
  <c r="E93"/>
  <c r="E92" s="1"/>
  <c r="F93"/>
  <c r="F92" s="1"/>
  <c r="E85"/>
  <c r="F85"/>
  <c r="G85"/>
  <c r="H85"/>
  <c r="I85"/>
  <c r="D101"/>
  <c r="D97"/>
  <c r="D153"/>
  <c r="D134"/>
  <c r="D79"/>
  <c r="E79"/>
  <c r="F96" l="1"/>
  <c r="F91" s="1"/>
  <c r="I188"/>
  <c r="G188"/>
  <c r="E188"/>
  <c r="E28"/>
  <c r="E27" s="1"/>
  <c r="I96"/>
  <c r="I91" s="1"/>
  <c r="E96"/>
  <c r="E91" s="1"/>
  <c r="G96"/>
  <c r="G91" s="1"/>
  <c r="D96"/>
  <c r="H188"/>
  <c r="F188"/>
  <c r="H96"/>
  <c r="H91" s="1"/>
  <c r="D308" l="1"/>
  <c r="D307" s="1"/>
  <c r="D191"/>
  <c r="D189"/>
  <c r="E275"/>
  <c r="E277"/>
  <c r="D222"/>
  <c r="E273"/>
  <c r="F273"/>
  <c r="G273"/>
  <c r="H273"/>
  <c r="I273"/>
  <c r="D267"/>
  <c r="D310"/>
  <c r="D315"/>
  <c r="D210"/>
  <c r="D216"/>
  <c r="F183"/>
  <c r="F182" s="1"/>
  <c r="G183"/>
  <c r="G182" s="1"/>
  <c r="H183"/>
  <c r="H182" s="1"/>
  <c r="I183"/>
  <c r="I182" s="1"/>
  <c r="D183"/>
  <c r="E134"/>
  <c r="F134"/>
  <c r="G134"/>
  <c r="H134"/>
  <c r="I134"/>
  <c r="F130"/>
  <c r="F127" s="1"/>
  <c r="G130"/>
  <c r="G127" s="1"/>
  <c r="H130"/>
  <c r="H127" s="1"/>
  <c r="I130"/>
  <c r="I127" s="1"/>
  <c r="E77"/>
  <c r="E75"/>
  <c r="F75"/>
  <c r="G75"/>
  <c r="H75"/>
  <c r="I75"/>
  <c r="E73"/>
  <c r="F73"/>
  <c r="G73"/>
  <c r="H73"/>
  <c r="I73"/>
  <c r="E69"/>
  <c r="E58" s="1"/>
  <c r="F69"/>
  <c r="F58" s="1"/>
  <c r="G69"/>
  <c r="G58" s="1"/>
  <c r="H69"/>
  <c r="H58" s="1"/>
  <c r="I69"/>
  <c r="I58" s="1"/>
  <c r="E51"/>
  <c r="E50" s="1"/>
  <c r="F52"/>
  <c r="F51" s="1"/>
  <c r="F50" s="1"/>
  <c r="G52"/>
  <c r="G51" s="1"/>
  <c r="G50" s="1"/>
  <c r="H52"/>
  <c r="H51" s="1"/>
  <c r="H50" s="1"/>
  <c r="I52"/>
  <c r="I51" s="1"/>
  <c r="I50" s="1"/>
  <c r="D130"/>
  <c r="D127" s="1"/>
  <c r="D85"/>
  <c r="D82"/>
  <c r="D81" s="1"/>
  <c r="G77"/>
  <c r="H77"/>
  <c r="I77"/>
  <c r="H57" l="1"/>
  <c r="F57"/>
  <c r="I57"/>
  <c r="G57"/>
  <c r="E57"/>
  <c r="D232"/>
  <c r="E290"/>
  <c r="F290"/>
  <c r="G290"/>
  <c r="H290"/>
  <c r="I290"/>
  <c r="D290"/>
  <c r="E254"/>
  <c r="F254"/>
  <c r="G254"/>
  <c r="H254"/>
  <c r="I254"/>
  <c r="D254"/>
  <c r="D253" s="1"/>
  <c r="H114"/>
  <c r="H113" s="1"/>
  <c r="H111" s="1"/>
  <c r="E114"/>
  <c r="E113" s="1"/>
  <c r="E111" s="1"/>
  <c r="F114"/>
  <c r="F113" s="1"/>
  <c r="F111" s="1"/>
  <c r="G114"/>
  <c r="G113" s="1"/>
  <c r="G111" s="1"/>
  <c r="I114"/>
  <c r="I113" s="1"/>
  <c r="I111" s="1"/>
  <c r="D114"/>
  <c r="D113" s="1"/>
  <c r="D111" s="1"/>
  <c r="D93"/>
  <c r="D38"/>
  <c r="D59"/>
  <c r="D58" s="1"/>
  <c r="E82"/>
  <c r="F82"/>
  <c r="G82"/>
  <c r="H82"/>
  <c r="I82"/>
  <c r="E151"/>
  <c r="F151"/>
  <c r="G151"/>
  <c r="H151"/>
  <c r="I151"/>
  <c r="D151"/>
  <c r="D149"/>
  <c r="D147"/>
  <c r="D146" l="1"/>
  <c r="D166"/>
  <c r="D165" s="1"/>
  <c r="D22"/>
  <c r="D21" s="1"/>
  <c r="D16"/>
  <c r="E208" l="1"/>
  <c r="F208"/>
  <c r="G208"/>
  <c r="H208"/>
  <c r="I208"/>
  <c r="I147"/>
  <c r="I146" s="1"/>
  <c r="I122" s="1"/>
  <c r="E147"/>
  <c r="E146" s="1"/>
  <c r="E122" s="1"/>
  <c r="F147"/>
  <c r="F146" s="1"/>
  <c r="F122" s="1"/>
  <c r="G147"/>
  <c r="G146" s="1"/>
  <c r="G122" s="1"/>
  <c r="H147"/>
  <c r="H146" s="1"/>
  <c r="H122" s="1"/>
  <c r="E142"/>
  <c r="F142"/>
  <c r="G142"/>
  <c r="H142"/>
  <c r="I142"/>
  <c r="E316"/>
  <c r="F316"/>
  <c r="E312"/>
  <c r="E311" s="1"/>
  <c r="F312"/>
  <c r="F311" s="1"/>
  <c r="E289"/>
  <c r="F289"/>
  <c r="G289"/>
  <c r="H289"/>
  <c r="I289"/>
  <c r="E286"/>
  <c r="E285" s="1"/>
  <c r="F286"/>
  <c r="F285" s="1"/>
  <c r="G286"/>
  <c r="G285" s="1"/>
  <c r="H286"/>
  <c r="H285" s="1"/>
  <c r="I286"/>
  <c r="I285" s="1"/>
  <c r="E283"/>
  <c r="F283"/>
  <c r="G283"/>
  <c r="H283"/>
  <c r="I283"/>
  <c r="E281"/>
  <c r="F281"/>
  <c r="G281"/>
  <c r="H281"/>
  <c r="I281"/>
  <c r="E279"/>
  <c r="F279"/>
  <c r="G279"/>
  <c r="H279"/>
  <c r="I279"/>
  <c r="F277"/>
  <c r="G277"/>
  <c r="H277"/>
  <c r="I277"/>
  <c r="F275"/>
  <c r="G275"/>
  <c r="H275"/>
  <c r="I275"/>
  <c r="D273"/>
  <c r="E251"/>
  <c r="F251"/>
  <c r="G251"/>
  <c r="H251"/>
  <c r="I251"/>
  <c r="E253"/>
  <c r="F253"/>
  <c r="G253"/>
  <c r="H253"/>
  <c r="I253"/>
  <c r="E231"/>
  <c r="E230" s="1"/>
  <c r="F231"/>
  <c r="F230" s="1"/>
  <c r="E196"/>
  <c r="F196"/>
  <c r="G196"/>
  <c r="H196"/>
  <c r="I196"/>
  <c r="E198"/>
  <c r="F198"/>
  <c r="G198"/>
  <c r="H198"/>
  <c r="I198"/>
  <c r="E200"/>
  <c r="F200"/>
  <c r="G200"/>
  <c r="H200"/>
  <c r="I200"/>
  <c r="E203"/>
  <c r="E202" s="1"/>
  <c r="F203"/>
  <c r="F202" s="1"/>
  <c r="G203"/>
  <c r="G202" s="1"/>
  <c r="H203"/>
  <c r="H202" s="1"/>
  <c r="I203"/>
  <c r="I202" s="1"/>
  <c r="F105"/>
  <c r="F104" s="1"/>
  <c r="E81"/>
  <c r="F81"/>
  <c r="F54" s="1"/>
  <c r="G81"/>
  <c r="G54" s="1"/>
  <c r="H81"/>
  <c r="H54" s="1"/>
  <c r="I81"/>
  <c r="I54" s="1"/>
  <c r="F46"/>
  <c r="F43" s="1"/>
  <c r="G46"/>
  <c r="G43" s="1"/>
  <c r="H46"/>
  <c r="H43" s="1"/>
  <c r="I46"/>
  <c r="I43" s="1"/>
  <c r="F32"/>
  <c r="F28" s="1"/>
  <c r="F27" s="1"/>
  <c r="G32"/>
  <c r="G28" s="1"/>
  <c r="G27" s="1"/>
  <c r="G14" s="1"/>
  <c r="H32"/>
  <c r="H28" s="1"/>
  <c r="H27" s="1"/>
  <c r="I32"/>
  <c r="I28" s="1"/>
  <c r="I27" s="1"/>
  <c r="D77"/>
  <c r="D277"/>
  <c r="E193" l="1"/>
  <c r="F193"/>
  <c r="H14"/>
  <c r="F14"/>
  <c r="I14"/>
  <c r="I193"/>
  <c r="G193"/>
  <c r="E54"/>
  <c r="E250"/>
  <c r="H193"/>
  <c r="H250"/>
  <c r="F250"/>
  <c r="I250"/>
  <c r="G250"/>
  <c r="F103"/>
  <c r="D228"/>
  <c r="D231"/>
  <c r="D230" s="1"/>
  <c r="D286"/>
  <c r="D285" s="1"/>
  <c r="D226"/>
  <c r="D316"/>
  <c r="D92"/>
  <c r="D91" s="1"/>
  <c r="D283"/>
  <c r="D142"/>
  <c r="D196"/>
  <c r="D275"/>
  <c r="D15"/>
  <c r="D35"/>
  <c r="D224"/>
  <c r="D312"/>
  <c r="D200"/>
  <c r="D52"/>
  <c r="D281"/>
  <c r="D41"/>
  <c r="D29"/>
  <c r="D32"/>
  <c r="D55"/>
  <c r="D73"/>
  <c r="D75"/>
  <c r="D123"/>
  <c r="D122" s="1"/>
  <c r="D198"/>
  <c r="D279"/>
  <c r="D251"/>
  <c r="G187" l="1"/>
  <c r="G186" s="1"/>
  <c r="H187"/>
  <c r="H186" s="1"/>
  <c r="E187"/>
  <c r="E186" s="1"/>
  <c r="I187"/>
  <c r="I186" s="1"/>
  <c r="D57"/>
  <c r="D54" s="1"/>
  <c r="F187"/>
  <c r="D193"/>
  <c r="D250"/>
  <c r="D311"/>
  <c r="D43"/>
  <c r="D188"/>
  <c r="D182"/>
  <c r="D51"/>
  <c r="D289"/>
  <c r="D28"/>
  <c r="F186" l="1"/>
  <c r="F320" s="1"/>
  <c r="D187"/>
  <c r="D186" s="1"/>
  <c r="I320"/>
  <c r="G320"/>
  <c r="H320"/>
  <c r="D50"/>
  <c r="D27"/>
  <c r="E183" l="1"/>
  <c r="E182" s="1"/>
  <c r="E14" s="1"/>
  <c r="E320" s="1"/>
  <c r="D14"/>
  <c r="D320" l="1"/>
</calcChain>
</file>

<file path=xl/sharedStrings.xml><?xml version="1.0" encoding="utf-8"?>
<sst xmlns="http://schemas.openxmlformats.org/spreadsheetml/2006/main" count="758" uniqueCount="539">
  <si>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</si>
  <si>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</si>
  <si>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</si>
  <si>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Денежные взыскания (штрафы) за нарушение законодательства о налогах и сборах</t>
  </si>
  <si>
    <t>Прочие поступления от денежных взысканий (штрафов) и иных сумм в возмещение ущерба</t>
  </si>
  <si>
    <t>ПРОЧИЕ  НЕНАЛОГОВЫЕ  ДОХОДЫ</t>
  </si>
  <si>
    <t>000 1 01 02040 01 0000 110</t>
  </si>
  <si>
    <t>БЕЗВОЗМЕЗДНЫЕ ПОСТУПЛЕНИЯ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</si>
  <si>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</si>
  <si>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</si>
  <si>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</si>
  <si>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>Прочие неналоговые доходы бюджетов муниципальных районов</t>
  </si>
  <si>
    <t>Прочие субсидии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</si>
  <si>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</si>
  <si>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Денежные взыскания (штрафы) за нарушение законодательства  в области охраны окружающей среды</t>
  </si>
  <si>
    <t>Денежные взыскания (штрафы) за нарушение земельного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</si>
  <si>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</si>
  <si>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</si>
  <si>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</si>
  <si>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</si>
  <si>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</si>
  <si>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</si>
  <si>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</si>
  <si>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</si>
  <si>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Дотации бюджетам муниципальных районов на выравнивание бюджетной обеспеченности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</si>
  <si>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</si>
  <si>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</si>
  <si>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</si>
  <si>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</si>
  <si>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</si>
  <si>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</si>
  <si>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</si>
  <si>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</si>
  <si>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</si>
  <si>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</si>
  <si>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</si>
  <si>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</si>
  <si>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000 1 17 05000 00 0000 180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</si>
  <si>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</si>
  <si>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</si>
  <si>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</si>
  <si>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</si>
  <si>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</si>
  <si>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</si>
  <si>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</si>
  <si>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</si>
  <si>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000 1 05 01012 01 0000 110</t>
  </si>
  <si>
    <t>Налог, взимаемый  с  налогоплательщиков, выбравших     в     качестве     объекта налогообложения  доходы  (за   налоговые периоды, истекшие до 1 января 2011 года)</t>
  </si>
  <si>
    <t>000 1 05 03020 01 0000 110</t>
  </si>
  <si>
    <t>Единый сельскохозяйственный налог (за налоговые периоды, истекшие до 1  января 2011 года)</t>
  </si>
  <si>
    <t>Субсидии бюджетам муниципальных  районов на  осуществление  капитального  ремонта гидротехнических сооружений, находящихся в муниципальной    собственности, и бесхозяйных гидротехнических сооружений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</si>
  <si>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</si>
  <si>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Доходы от  продажи  земельных 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</si>
  <si>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Субсидии бюджетам на осуществление капитального 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</si>
  <si>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</si>
  <si>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</si>
  <si>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</si>
  <si>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</si>
  <si>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</si>
  <si>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</si>
  <si>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</si>
  <si>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</si>
  <si>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</si>
  <si>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ДОХОДЫ ОТ ОКАЗАНИЯ ПЛАТНЫХ УСЛУГ (РАБОТ) И КОМПЕНСАЦИИ ЗАТРАТ ГОСУДАРСТВА</t>
  </si>
  <si>
    <t>Субвенции бюджетам муниципальных районов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</si>
  <si>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Денежные взыскания (штрафы) за нарушение законодательства Российской Федерации о недрах</t>
  </si>
  <si>
    <t>Денежные взыскания (штрафы) за нарушение законодательства Российской Федерации об охране и использовании животного мира</t>
  </si>
  <si>
    <t>Субсидии на капитальный ремонт, ремонт улиц и проездов в населенных пунктах в Республике Коми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</si>
  <si>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</si>
  <si>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</si>
  <si>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</si>
  <si>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</si>
  <si>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</si>
  <si>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 xml:space="preserve">Субсидии бюджетам на приобретение оборудования для быстровозводимых физкультурно-оздоровительных комплексов,  включая металлоконструкции и металлоизделия </t>
  </si>
  <si>
    <t>Субсидии  бюджетам муниципальных районов на приобретение оборудования для  быстровозводимых  физкультурно-оздоровительных  комплексов, включая металлоконструкции и металлоизделия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</si>
  <si>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 целевой  программы "Обращение с отходами производства и потребления в Республике Коми (2012 - 2016 годы)")</t>
  </si>
  <si>
    <t>Субсидии бюджетам муниципальных районов на реконструкцию и строительство объектов водоснабжения 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</si>
  <si>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</si>
  <si>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реализацию государственных полномочий по расчету и предоставлению дотаций на выравнивание бюджетной обеспеченности поселений в Республике Коми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</si>
  <si>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</si>
  <si>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</si>
  <si>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Субвенции бюджетам муниципальных районов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</si>
  <si>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</si>
  <si>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</si>
  <si>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Денежные взыскания (штрафы) за нарушения законодательства Российской Федерации о промышленной безопасности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</si>
  <si>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</si>
  <si>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</si>
  <si>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</si>
  <si>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</si>
  <si>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</si>
  <si>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</si>
  <si>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</si>
  <si>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</si>
  <si>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</si>
  <si>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</si>
  <si>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</si>
  <si>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</si>
  <si>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Прочие безвозмездные поступления в бюджеты муниципальных районов</t>
  </si>
  <si>
    <t xml:space="preserve">Доходы бюджетов бюджетной системы Российской Федерации от возврата организациями остатков субсидий прошлых лет 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</si>
  <si>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</si>
  <si>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</si>
  <si>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</si>
  <si>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>Субвенции бюджетам муниципальных районов на осуществление переданных государственных полномочий по отлову и содержанию безнадзорных животных</t>
  </si>
  <si>
    <t xml:space="preserve">Доходы от продажи земельных участков, находящихся в государственной и муниципальной собственности </t>
  </si>
  <si>
    <t>Субсидии на реконструкцию, капитальный ремонт и ремонт автомобильных дорог общего пользования местного значения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</si>
  <si>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</si>
  <si>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</si>
  <si>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</si>
  <si>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</si>
  <si>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000 1 14 02052 05 0000 410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</si>
  <si>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</si>
  <si>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000 2 02 04041 00 0000 151 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</si>
  <si>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</si>
  <si>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 xml:space="preserve">000 2 02 04041 05 0000 151 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</si>
  <si>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</si>
  <si>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</si>
  <si>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</si>
  <si>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Налог  на   доходы   физических лиц   в   виде  фиксированных  авансовых  платежей  с   доходов, полученных   физическими   лицами,   являющимися  иностранными     гражданами,     осуществляющими 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</si>
  <si>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Субсидии на оборудование и содержание ледовых переправ и зимних автомобильных дорог общего пользования местного значения</t>
  </si>
  <si>
    <t>Доходы от  продажи  земельных  участков, государственная собственность на которые разграничена (за  исключением  земельных участков бюджетных и автономных учреждений)</t>
  </si>
  <si>
    <t>Межбюджетные  трансферты,   передаваемые бюджетам на комплектование книжных фондов библиотек муниципальных образований и государственных  библиотек городов Москвы и Санкт-Петербурга</t>
  </si>
  <si>
    <t>000 1 09 07033 05 0000 110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</si>
  <si>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</si>
  <si>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 xml:space="preserve"> 000 1 14 06020 00 0000 430 </t>
  </si>
  <si>
    <t xml:space="preserve">000 2 02 04056 00 0000 151 </t>
  </si>
  <si>
    <t xml:space="preserve">000 2 02 04056 05 0000 151 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</si>
  <si>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</si>
  <si>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Межбюджетные трансферты, передаваемые бюджетам муниципальных районов на финансовое обеспечение дорожной деятельности в отношении автомобильных дорог общего пользования местного значения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</si>
  <si>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</si>
  <si>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</si>
  <si>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</si>
  <si>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</si>
  <si>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</si>
  <si>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Субсидии на реализацию малых проектов в сфере сельского хозяйства</t>
  </si>
  <si>
    <t>000 2 02 04052 05 0000 151</t>
  </si>
  <si>
    <t>Межбюджетные трансферты, передаваемые бюджетам мунииципальных районов на государственную поддержку муниципальных учреждений культуры, находящихся на территориях сельских поселений</t>
  </si>
  <si>
    <t>000 2 02 04052 00 0000 151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</si>
  <si>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</si>
  <si>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 xml:space="preserve"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
</t>
  </si>
  <si>
    <t>Субсидии на софинансирование расходных обязательств муниципальных районов, возникающих при реализации муниципальных программ ( подпрограмм, основных мероприятий) поддержки социально ориентированных некоммерческих организаций</t>
  </si>
  <si>
    <t>000  1 16 32000 05 0000 140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</si>
  <si>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</si>
  <si>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000  1 16 32000 00 0000 140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</si>
  <si>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</si>
  <si>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</si>
  <si>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</si>
  <si>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 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</si>
  <si>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 xml:space="preserve">Денежные взыскания, налагаемые в возмещение ущерба, причиненного в результате незаконного или нецелевого использования бюджетных средств 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</si>
  <si>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</si>
  <si>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</si>
  <si>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</si>
  <si>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</si>
  <si>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</si>
  <si>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</si>
  <si>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</si>
  <si>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Иные межбюджетные трансферты бюджетам муниципальных районов 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</si>
  <si>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</si>
  <si>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</si>
  <si>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</si>
  <si>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строительство (реконструкцию) объектов инженерной инфраструктуры в сельской местности</t>
  </si>
  <si>
    <t>Иные межбюджетные трансферты на проведение капитального или текущего ремонта жилых помещений ветеранов Великой Отечественной войны 1941 - 1945 годов, членов семей ветеранов Великой Отечественной войны 1941 - 1945 годов, не имеющих оснований для обеспечения жильем в соответствии с Указом Президента Российской Федерации от 7 мая 2008 г. № 714 "Об обеспечении жильем ветеранов Великой Отечественной войны 1941 - 1945 годов", проживающих на территории Республики Коми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</si>
  <si>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</si>
  <si>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</si>
  <si>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Денежные взыскания (штрафы) за нарушение водного законодательства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</si>
  <si>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</si>
  <si>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</si>
  <si>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</si>
  <si>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Код</t>
  </si>
  <si>
    <t>1 01 02000 01 0000 110</t>
  </si>
  <si>
    <t>1 03 00000 00 0000 000</t>
  </si>
  <si>
    <t>1 03 02000 01 0000 110</t>
  </si>
  <si>
    <t>1 05 01000 00 0000 110</t>
  </si>
  <si>
    <t>1 05 01010 01 0000 110</t>
  </si>
  <si>
    <t>1 05 01020 01 0000 110</t>
  </si>
  <si>
    <t>1 05 02000 02 0000 110</t>
  </si>
  <si>
    <t>1 05 03000 01 0000 110</t>
  </si>
  <si>
    <t xml:space="preserve">   1 05 04000 02 0000 110   </t>
  </si>
  <si>
    <t>1 08 00000 00 0000 000</t>
  </si>
  <si>
    <t>1 08 03000 01 0000 110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</si>
  <si>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</si>
  <si>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</si>
  <si>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</si>
  <si>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</si>
  <si>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</si>
  <si>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1 11 05000 00 0000 120</t>
  </si>
  <si>
    <t>1 11 05010 00 0000 120</t>
  </si>
  <si>
    <t>1 11 05013 13 0000 120</t>
  </si>
  <si>
    <t>1 11 05030 00 0000 120</t>
  </si>
  <si>
    <t xml:space="preserve">   1 11 05020 00 0000 120   </t>
  </si>
  <si>
    <t>1 11 09000 00 0000 120</t>
  </si>
  <si>
    <t>1 11 09040 00 0000 120</t>
  </si>
  <si>
    <t>1 13 00000 00 0000 000</t>
  </si>
  <si>
    <t>1 13 02000 00 0000 130</t>
  </si>
  <si>
    <t>1 13 02060 00 0000 130</t>
  </si>
  <si>
    <t>1 13 02990 00 0000 130</t>
  </si>
  <si>
    <t>1 14 00000 00 0000 000</t>
  </si>
  <si>
    <t>1 14 02000 00 0000 000</t>
  </si>
  <si>
    <t>1 14 02050 05 0000 410</t>
  </si>
  <si>
    <t>1 14 06000 00 0000 430</t>
  </si>
  <si>
    <t>1 14 06010 00 0000 430</t>
  </si>
  <si>
    <t>1 16 00000 00 0000 000</t>
  </si>
  <si>
    <t>1 16 03000 00 0000 140</t>
  </si>
  <si>
    <t>1 16 08000 01 0000 140</t>
  </si>
  <si>
    <t>1 16 08020 01 0000 140</t>
  </si>
  <si>
    <t>1 16 25000 00 0000 140</t>
  </si>
  <si>
    <t>1 16 25080 00 0000 140</t>
  </si>
  <si>
    <t>1 16 25085 05 0000 140</t>
  </si>
  <si>
    <t xml:space="preserve">   1 16 30000 01 0000 140   </t>
  </si>
  <si>
    <t xml:space="preserve">   1 16 30010 01 0000 140   </t>
  </si>
  <si>
    <t>1 16 90000 00 0000 140</t>
  </si>
  <si>
    <t>2 00 00000 00 0000 000</t>
  </si>
  <si>
    <t>2 02 00000 00 0000 000</t>
  </si>
  <si>
    <t xml:space="preserve">2 02 04025 00 0000 151 </t>
  </si>
  <si>
    <t xml:space="preserve">2 02 04025 05 0000 151 </t>
  </si>
  <si>
    <t>2 07 00000 00 0000 000</t>
  </si>
  <si>
    <t>2 07 05000 05 0000 180</t>
  </si>
  <si>
    <t xml:space="preserve">2 19 00000 00 0000 000 </t>
  </si>
  <si>
    <t>2 02 02132 00 0000 151</t>
  </si>
  <si>
    <t xml:space="preserve">2 02 02132 05 0000 151   </t>
  </si>
  <si>
    <t>1 13 01990 00 0000 130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</si>
  <si>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</si>
  <si>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</si>
  <si>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2 02 10000 00 0000 151</t>
  </si>
  <si>
    <t>2 02 15001 00 0000 151</t>
  </si>
  <si>
    <t>2 02 20000 00 0000 151</t>
  </si>
  <si>
    <t>2 02 29999 00 0000 151</t>
  </si>
  <si>
    <t>2 02 29999 05 0000 151</t>
  </si>
  <si>
    <t>2 02 30000 00 0000 151</t>
  </si>
  <si>
    <t>2 02 35930 00 0000 151</t>
  </si>
  <si>
    <t>2 02 35120 00 0000 151</t>
  </si>
  <si>
    <t>2 02 35118 00 0000 151</t>
  </si>
  <si>
    <t>2 02 30024 00 0000 151</t>
  </si>
  <si>
    <t>2 02 30024 05 0000 151</t>
  </si>
  <si>
    <t xml:space="preserve">2 02 35135 00 0000 151  </t>
  </si>
  <si>
    <t>2 02 39999 00 0000 151</t>
  </si>
  <si>
    <t xml:space="preserve">2 02 39999 05 0000 151 </t>
  </si>
  <si>
    <t>2 02 49999 00 0000 151</t>
  </si>
  <si>
    <t>2 02 49999 05 0000 151</t>
  </si>
  <si>
    <t>2 02 35082 00 0000 151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</si>
  <si>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</si>
  <si>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</si>
  <si>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</si>
  <si>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на осуществление полномочий на государственную регистрацию актов гражданского состояния на территориях Республики Коми, где отсутствуют органы записи актов гражданского состояния, в соответствии со статьей 2 Закона Республики Коми от 28 декабря 2015г.№ 139-РЗ</t>
  </si>
  <si>
    <t>Субсидии бюджетам муниципальных районов на содержание автомобильных дорог общего пользования местного значения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</si>
  <si>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фонда,предоставляемыми по договорам найма специализированных жилых помещений 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 п.7-9 ст.1 Закона РК № 115-РЗ от 01.12.2015 года)</t>
  </si>
  <si>
    <t>2 02 02089 05 0004 151</t>
  </si>
  <si>
    <t>2 02 02088 05 0004 151</t>
  </si>
  <si>
    <t xml:space="preserve">2 02 02021 05 0000 151 </t>
  </si>
  <si>
    <t xml:space="preserve">2 02 02021 00 0000 151 </t>
  </si>
  <si>
    <t xml:space="preserve">2 02 25064 00 0000 151  </t>
  </si>
  <si>
    <t xml:space="preserve">2 02 25064 05 0000 151  </t>
  </si>
  <si>
    <t xml:space="preserve">2 02 20051 00 0000 151 </t>
  </si>
  <si>
    <t xml:space="preserve">2 02 20077 00 0000 151 </t>
  </si>
  <si>
    <t xml:space="preserve">2 02 20077 05 0000 151 </t>
  </si>
  <si>
    <t>2 02 40014 00 0000 151</t>
  </si>
  <si>
    <t>2 02 25097 00 0000 151</t>
  </si>
  <si>
    <t>2 02 25097 05 0000 151</t>
  </si>
  <si>
    <t>2 02 20301 05 0000 151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</si>
  <si>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</si>
  <si>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>2 02 20301 00 0000 151</t>
  </si>
  <si>
    <t>2 02 20302 00 0000 151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</si>
  <si>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</si>
  <si>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</si>
  <si>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 xml:space="preserve">2 19 00000 05 0000 151 </t>
  </si>
  <si>
    <t>2 02 25519 00 0000 151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</si>
  <si>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</si>
  <si>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</si>
  <si>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в соответствии с Законом  Республики Коми от 6 октября 2005 г. № 103-РЗ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</si>
  <si>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</si>
  <si>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2 02 30029 00 0000 151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</si>
  <si>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</si>
  <si>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</si>
  <si>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</si>
  <si>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</si>
  <si>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Субсидия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</si>
  <si>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</si>
  <si>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2 02 25558 00 0000 151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</si>
  <si>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</si>
  <si>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</si>
  <si>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</si>
  <si>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</si>
  <si>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</si>
  <si>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</si>
  <si>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</si>
  <si>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</si>
  <si>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</si>
  <si>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</si>
  <si>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прошедших отбор в рамках проекта "Народный бюджет"</t>
  </si>
  <si>
    <t>ДОХОДЫ ОТ ПРОДАЖИ МАТЕРИАЛЬНЫХ И НЕМАТЕРИАЛЬНЫХ АКТИВОВ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</si>
  <si>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</si>
  <si>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</si>
  <si>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</si>
  <si>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</si>
  <si>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</si>
  <si>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</si>
  <si>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                                         </t>
  </si>
  <si>
    <t xml:space="preserve">Денежные  взыскания (штрафы) за нарушение законодательства о применении контрольно-кассовой техники при осуществлении  наличных денежных расчетов и (или)  расчетов с использованием платежных карт   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</si>
  <si>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</si>
  <si>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</si>
  <si>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</si>
  <si>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Денежные взыскания (штрафы) за нарушение законодательства Российской Федерации об электроэнергетике</t>
  </si>
  <si>
    <t>БЕЗВОЗМЕЗДНЫЕ ПОСТУПЛЕНИЯ ОТ ДРУГИХ БЮДЖЕТОВ БЮДЖЕТНОЙ СИСТЕМЫ  РОССИЙСКОЙ 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</si>
  <si>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</si>
  <si>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</si>
  <si>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</si>
  <si>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</si>
  <si>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</si>
  <si>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</si>
  <si>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 Российской Федерации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</si>
  <si>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</si>
  <si>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</si>
  <si>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</si>
  <si>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</si>
  <si>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 защите инвалидов в Российской Федерации"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</si>
  <si>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</si>
  <si>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</si>
  <si>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 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</si>
  <si>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</si>
  <si>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</si>
  <si>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</si>
  <si>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</si>
  <si>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1 16 33000 00 0000 140</t>
  </si>
  <si>
    <t>Классификация доходов бюджетов</t>
  </si>
  <si>
    <t>Единица измерения: тыс. руб.</t>
  </si>
  <si>
    <t>Итого</t>
  </si>
  <si>
    <t>Доходы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</si>
  <si>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ИСПОЛЬЗОВАНИЯ ИМУЩЕСТВА, НАХОДЯЩЕГОСЯ В ГОСУДАРСТВЕННОЙ И МУНИЦИПАЛЬНОЙ СОБСТВЕННОСТИ</t>
  </si>
  <si>
    <t xml:space="preserve">Денежные взыскания (штрафы) за нарушение законодательства Российской Федерации  о контрактной системе в сфере закупок товаров, работ, услуг для обеспечения государственных и муниципальных нужд </t>
  </si>
  <si>
    <t>Денежные взыскания (штрафы) за нарушение законодательства Российской Федерации 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</si>
  <si>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МЕЖБЮТЖЕТНЫХ ТРАНСФЕРТОВ, ИМЕЮЩИХ ЦЕЛЕВОЕ НАЗНАЧЕНИЕ, ПРОШЛЫХ ЛЕТ</t>
  </si>
  <si>
    <t>ШТРАФЫ, САНКЦИИ, ВОЗМЕЩЕНИЕ УЩЕРБА</t>
  </si>
  <si>
    <t xml:space="preserve">Прочие доходы от компенсации затрат бюджетов муниципальных районов </t>
  </si>
  <si>
    <t xml:space="preserve"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                     </t>
  </si>
  <si>
    <t>Субсидии  бюджетам на софинансирование капитальных вложений в объекты государственной (муниципальной)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</si>
  <si>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</si>
  <si>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Федеральное агентство по рыболовству</t>
  </si>
  <si>
    <t>Федеральная налоговая служба</t>
  </si>
  <si>
    <t>182 1 01 02010 01 0000 110</t>
  </si>
  <si>
    <t>182 1 01 02020 01 0000 110</t>
  </si>
  <si>
    <t>182 1 01 02030 01 0000 110</t>
  </si>
  <si>
    <t>Федеральная служба по надзору в сфере природопользования</t>
  </si>
  <si>
    <t>048 1 12 01020 01 0000 120</t>
  </si>
  <si>
    <t>048 1 12 01010 01 0000 120</t>
  </si>
  <si>
    <t>048 1 12 01030 01 0000 120</t>
  </si>
  <si>
    <t>076 1 16 25030 01 0000 140</t>
  </si>
  <si>
    <t>076 1 16 35030 05 0000 140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</si>
  <si>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</si>
  <si>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Федеральная служба по ветеринарному и фитосанитарному надзору</t>
  </si>
  <si>
    <t>923 1 16 90050 05 0000 140</t>
  </si>
  <si>
    <t>157 1 16 90050 05 0000 140</t>
  </si>
  <si>
    <t>150 1 16 90050 05 0000 140</t>
  </si>
  <si>
    <t>081 1 16 90050 05 0000 140</t>
  </si>
  <si>
    <t>076 1 16 90050 05 0000 140</t>
  </si>
  <si>
    <t>048 1 16 90050 05 0000 140</t>
  </si>
  <si>
    <t>177 1 16 90050 05 0000 140</t>
  </si>
  <si>
    <t>188 1 16 90050 05 0000 140</t>
  </si>
  <si>
    <t>843 1 16 90050 05 0000 140</t>
  </si>
  <si>
    <t>875 1 16 90050 05 0000 140</t>
  </si>
  <si>
    <t>963 1 16 90050 05 0000 140</t>
  </si>
  <si>
    <t>975 1 16 90050 05 0000 140</t>
  </si>
  <si>
    <t>106 1 16 90050 05 0000 140</t>
  </si>
  <si>
    <t>Федеральная служба государственной статистики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</si>
  <si>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</si>
  <si>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>Министерство внутренних дел Российской Федерации</t>
  </si>
  <si>
    <t xml:space="preserve"> Служба Республики Коми строительного, жилищного и технического надзора (контроля)</t>
  </si>
  <si>
    <t>Министерство образования, науки и молодежной политики Республики Коми</t>
  </si>
  <si>
    <t>Администрация муниципального района "Печора"</t>
  </si>
  <si>
    <t>Комитет по управлению муниципальной собственностью муниципального района "Печора"</t>
  </si>
  <si>
    <t>Управление образования муниципального района "Печора"</t>
  </si>
  <si>
    <t>Федеральная служба по экологическому, технологическому и атомному надзору</t>
  </si>
  <si>
    <t>498 1 16 45000 01 0000 140</t>
  </si>
  <si>
    <t>141 1 16 43000 01 0000 140</t>
  </si>
  <si>
    <t>150 1 16 43000 01 0000 140</t>
  </si>
  <si>
    <t>188 1 16 43000 01 0000 140</t>
  </si>
  <si>
    <t>081 1 16 43000 01 0000 140</t>
  </si>
  <si>
    <t>Федеральная служба по надзору в сфере защиты прав потребителей и благополучия человека</t>
  </si>
  <si>
    <t>182 1 16 03010 01 0000 140</t>
  </si>
  <si>
    <t>182 1 16 03030 01 0000 140</t>
  </si>
  <si>
    <t>182 1 16 06000 01 0000 140</t>
  </si>
  <si>
    <t>141 1 16 08010 01 0000 140</t>
  </si>
  <si>
    <t>188 1 16 08010 01 0000 140</t>
  </si>
  <si>
    <t>141 1 16 08020 01 0000 140</t>
  </si>
  <si>
    <t>188 1 16 08020 01 0000 140</t>
  </si>
  <si>
    <t>Министерство промышленности, природных ресурсов, энергетики и транспорта Республики Коми</t>
  </si>
  <si>
    <t>839 1 16 25010 01 0000 140</t>
  </si>
  <si>
    <t>048 1 16 25020 01 0000 140</t>
  </si>
  <si>
    <t>839 1 16 25030 01 0000 140</t>
  </si>
  <si>
    <t>839 1 16 25050 01 0000 140</t>
  </si>
  <si>
    <t>321 1 16 25060 01 0000 140</t>
  </si>
  <si>
    <t>Федеральная служба государственной регистрации, кадастра и картографии</t>
  </si>
  <si>
    <t>141 1 16 28000 01 0000 140</t>
  </si>
  <si>
    <t>188 1 16 28000 01 0000 140</t>
  </si>
  <si>
    <t>188 1 16 30014 01 0000 140</t>
  </si>
  <si>
    <t>188 1 16 30030 01 0000 140</t>
  </si>
  <si>
    <t>923 1 16 33050 05 0000 140</t>
  </si>
  <si>
    <t>975 1 16 33050 05 0000 140</t>
  </si>
  <si>
    <t>161 1 16 33050 05 0000 140</t>
  </si>
  <si>
    <t>Федеральная антимонопольная служба</t>
  </si>
  <si>
    <t>498 1 16 41000 01 0000 140</t>
  </si>
  <si>
    <t>Федеральное казначейство</t>
  </si>
  <si>
    <t>100 1 03 02230 01 0000 110</t>
  </si>
  <si>
    <t>100 1 03 02240 01 0000 110</t>
  </si>
  <si>
    <t>100 1 03 02250 01 0000 110</t>
  </si>
  <si>
    <t>100 1 03 02260 01 0000 110</t>
  </si>
  <si>
    <t>182 1 05 01011 01 0000 110</t>
  </si>
  <si>
    <t>182 1 05 01021 01 0000 110</t>
  </si>
  <si>
    <t>182 1 05 02010 02 0000 110</t>
  </si>
  <si>
    <t>182 1 05 02020 02 0000 110</t>
  </si>
  <si>
    <t>182 1 05 03010 01 0000 110</t>
  </si>
  <si>
    <t>182 1 05 04020 02 0000 110</t>
  </si>
  <si>
    <t>182 1 08 03010 01 0000 110</t>
  </si>
  <si>
    <t>048 1 12 01040 01 0000 120</t>
  </si>
  <si>
    <t>048 1 12 01070 01 0000 120</t>
  </si>
  <si>
    <t>963 1 11 01050 05 0000 120</t>
  </si>
  <si>
    <t>Администрация сельского поселения "Чикшино"</t>
  </si>
  <si>
    <t>Администрация сельского поселения "Озерный"</t>
  </si>
  <si>
    <t>Администрация сельского поселения "Приуральское"</t>
  </si>
  <si>
    <t>926 1 11 05013 05 0000 120</t>
  </si>
  <si>
    <t>928 1 11 05013 05 0000 120</t>
  </si>
  <si>
    <t>935 1 11 05013 05 0000 120</t>
  </si>
  <si>
    <t>963 1 11 05013 05 0000 120</t>
  </si>
  <si>
    <t>929 1 11 05013 13 0000 120</t>
  </si>
  <si>
    <t>932 1 11 05013 13 0000 120</t>
  </si>
  <si>
    <t>963 1 11 05013 13 0000 120</t>
  </si>
  <si>
    <t>Администрация городского поселения "Путеец"</t>
  </si>
  <si>
    <t>Администрация городского поселения "Кожва"</t>
  </si>
  <si>
    <t>963 1 11 05035 05 0000 120</t>
  </si>
  <si>
    <t>963 1 11 07015 05 0000 120</t>
  </si>
  <si>
    <t>923 1 11 09045 05 0000 120</t>
  </si>
  <si>
    <t>963 1 11 09045 05 0000 120</t>
  </si>
  <si>
    <t>Управление культуры и туризма муниципального района "Печора"</t>
  </si>
  <si>
    <t>923 1 13 01995 05 0000 130</t>
  </si>
  <si>
    <t>956 1 13 01995 05 0000 130</t>
  </si>
  <si>
    <t>923 1 13 02065 05 0000 130</t>
  </si>
  <si>
    <t>963 1 13 02065 05 0000 130</t>
  </si>
  <si>
    <t>975 1 13 02065 05 0000 130</t>
  </si>
  <si>
    <t>Управление финансов муниципального района "Печора"</t>
  </si>
  <si>
    <t>923 1 13 02995 05 0000 130</t>
  </si>
  <si>
    <t>956 1 13 02995 05 0000 130</t>
  </si>
  <si>
    <t>963 1 13 02995 05 0000 130</t>
  </si>
  <si>
    <t>975 1 13 02995 05 0000 130</t>
  </si>
  <si>
    <t>992 1 13 02995 05 0000 130</t>
  </si>
  <si>
    <t>963 1 14 02053 05 0000 410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</si>
  <si>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</si>
  <si>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963 1 14 06013 10 0000 430</t>
  </si>
  <si>
    <t>929 1 14 06013 13 0000 430</t>
  </si>
  <si>
    <t>963 1 14 06013 13 0000 430</t>
  </si>
  <si>
    <t>932 1 14 06013 13 0000 430</t>
  </si>
  <si>
    <t>992 1 17 05050 05 0000 180</t>
  </si>
  <si>
    <t>992 2 02 15001 05 0000 151</t>
  </si>
  <si>
    <t>992 2 02 15002 05 0000 151</t>
  </si>
  <si>
    <t>923 2 02 20051 05 0000 151</t>
  </si>
  <si>
    <t>923 2 02 20299 05 0000 151</t>
  </si>
  <si>
    <t>963 2 02 20299 05 0000 151</t>
  </si>
  <si>
    <t>2 02 20298 05 0000 151</t>
  </si>
  <si>
    <t>2 02 20298 00 0000 151</t>
  </si>
  <si>
    <t>2 02 20077 05 0000 151</t>
  </si>
  <si>
    <t>923 2 02 20302 05 0000 151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</si>
  <si>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</si>
  <si>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2 02 25027 00 0000 151</t>
  </si>
  <si>
    <t>975 2 02 25027 05 0000 151</t>
  </si>
  <si>
    <t>956 2 02 25519 05 0000 151</t>
  </si>
  <si>
    <t>956 2 02 25558 05 0000 151</t>
  </si>
  <si>
    <t>923 2 02 29999 05 0000 151</t>
  </si>
  <si>
    <t>923 2 02 40014 05 0000 151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</si>
  <si>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</si>
  <si>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975 2 02 29999 05 0000 151</t>
  </si>
  <si>
    <t>923 2 02 35082 05 0000 151</t>
  </si>
  <si>
    <t>992 2 02 35118 05 0000 151</t>
  </si>
  <si>
    <t>992 2 02 35930 05 0000 151</t>
  </si>
  <si>
    <t>975 2 02 39999 05 0000 151</t>
  </si>
  <si>
    <t>182 1 05 01022 01 0000 110</t>
  </si>
  <si>
    <t>1 16 90 050 05 0000 140</t>
  </si>
  <si>
    <t>923 2 02 30024 05 0000 151</t>
  </si>
  <si>
    <t>975 2 02 30024 05 0000 151</t>
  </si>
  <si>
    <t>992 2 02 30024 05 0000 151</t>
  </si>
  <si>
    <t>956 2 02 29999 05 0000 151</t>
  </si>
  <si>
    <t>Субсидии 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</si>
  <si>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975 2 02 30029 05 0000 151</t>
  </si>
  <si>
    <t>992 2 02 40014 05 0000 151</t>
  </si>
  <si>
    <t>975 2 07 05030 05 0000 180</t>
  </si>
  <si>
    <t>на 2018г. (очередной финансовый год)</t>
  </si>
  <si>
    <t>на 2019г. (первый год планового периода)</t>
  </si>
  <si>
    <t>на 2020г. (второй год планового периода)</t>
  </si>
  <si>
    <t>Денежные взыскания (штрафы) за правонарушения в области дорожного движения</t>
  </si>
  <si>
    <t>1 16 30030 01 0000 140</t>
  </si>
  <si>
    <t>1 16 43000 01 0000 140</t>
  </si>
  <si>
    <t>Оценка исполнения 2017г. (текущий финансовый год)</t>
  </si>
  <si>
    <t>1 12 01010 01 0000 120</t>
  </si>
  <si>
    <t>141 1 16 25050 01 0000 140</t>
  </si>
  <si>
    <t>963 2 02 20302 05 0000 151</t>
  </si>
  <si>
    <t>956 2 18 05010 05 0000 180</t>
  </si>
  <si>
    <t>975 2 18 05020 05 0000 180</t>
  </si>
  <si>
    <t>923 2 19 60010 05 0000 151</t>
  </si>
  <si>
    <t>963 2 19 60010 05 0000 151</t>
  </si>
  <si>
    <t>975 2 19 60010 05 0000 151</t>
  </si>
  <si>
    <t>1 11 07015 05 0000 120</t>
  </si>
  <si>
    <t>1 14 00000 00 0000 410</t>
  </si>
  <si>
    <t>1 17 00000 00 0000 000</t>
  </si>
  <si>
    <t>ПЛАТА ЗА ВЫБРОСЫ ЗАГРЯЗНЯЮЩИХ ВЕЩЕСТВ В АТМОСФЕРНЫЙ ВОЗДУХ СТАЦИОНАРНЫМИ ОБЪЕКТАМИ</t>
  </si>
  <si>
    <t>2 02 40000 00 0000 151</t>
  </si>
  <si>
    <t>2 18 00000 00 0000 000</t>
  </si>
  <si>
    <t>2 18 00000 00 0000 180</t>
  </si>
  <si>
    <t>2 18 05000 05 0000 180</t>
  </si>
  <si>
    <t>2 02 39999 05 0000 151</t>
  </si>
  <si>
    <t>923 2 02 35135 05 0000 151</t>
  </si>
  <si>
    <t>2 02 20299 00 0000 151</t>
  </si>
  <si>
    <t>2 02 15002 00 0000 151</t>
  </si>
  <si>
    <t>1 09 00000 00 0000 000</t>
  </si>
  <si>
    <t>1 05 00000 00 0000 000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</si>
  <si>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</si>
  <si>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</si>
  <si>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926 1 11 05013 10 0000 120</t>
  </si>
  <si>
    <t>928 1 11 05013 10 0000 120</t>
  </si>
  <si>
    <t>935 1 11 05013 10 0000 120</t>
  </si>
  <si>
    <t>963 1 11 05013 10 0000 120</t>
  </si>
  <si>
    <t>на "01" ноября 2017 г.</t>
  </si>
  <si>
    <t>Наименование главного администратора доходов бюджета</t>
  </si>
  <si>
    <t>Прогноз доходов бюджета на 2017г. (текущий финансовый год)</t>
  </si>
  <si>
    <t>Прогноз доходов бюджета</t>
  </si>
  <si>
    <t>Кассовые поступления в текущем финансовом году (по состоянию на "1"октября 2017г.)</t>
  </si>
  <si>
    <t>Реестр источников доходов</t>
  </si>
  <si>
    <t>бюджета муниципального образования муниципального района "Печора"</t>
  </si>
  <si>
    <t>на 2018 год и на плановый период 2019 и 2020 годов</t>
  </si>
  <si>
    <t>963 1 11 05075 05 0000 120</t>
  </si>
  <si>
    <t>963 1 14 06013 05 0000 430</t>
  </si>
  <si>
    <t xml:space="preserve"> 923 1 16 21050 05 0000 140</t>
  </si>
  <si>
    <r>
      <t xml:space="preserve">Наименование финансового органа </t>
    </r>
    <r>
      <rPr>
        <u/>
        <sz val="11"/>
        <color theme="1"/>
        <rFont val="Times New Roman"/>
        <family val="1"/>
      </rPr>
      <t>Управление финансов муниципального района "Печора"</t>
    </r>
  </si>
  <si>
    <r>
      <t xml:space="preserve">Наименование публично-правового образования </t>
    </r>
    <r>
      <rPr>
        <u/>
        <sz val="11"/>
        <color theme="1"/>
        <rFont val="Times New Roman"/>
        <family val="1"/>
      </rPr>
      <t>Муниципальное образование муниципальный район "Печора"</t>
    </r>
  </si>
  <si>
    <t>Федеральная служба по надзору в сфере транспорта</t>
  </si>
  <si>
    <t>963 1 14 06025 05 0000 430</t>
  </si>
  <si>
    <t>923 2 02 35120 05 0000 151</t>
  </si>
  <si>
    <t>Федеральная служба по труду и занятости</t>
  </si>
  <si>
    <t>923 1 08 07174 01 0000 110</t>
  </si>
  <si>
    <t>963 1 11 05025 05 0000 120</t>
  </si>
  <si>
    <t>975 1 17 01050 05 0000 180</t>
  </si>
  <si>
    <t>Невыясненные поступления, зачисляемые в бюджеты муниципальных районов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</si>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</sst>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000"/>
    <numFmt numFmtId="165" formatCode="_-* #,##0_р_._-;\-* #,##0_р_._-;_-* &quot;-&quot;??_р_._-;_-@_-"/>
    <numFmt numFmtId="166" formatCode="#,##0.0"/>
    <numFmt numFmtId="167" formatCode="?"/>
    <numFmt numFmtId="168" formatCode="0.0"/>
  </numFmts>
  <fonts count="16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u/>
      <sz val="11"/>
      <color theme="1"/>
      <name val="Times New Roman"/>
      <family val="1"/>
    </font>
    <font>
      <sz val="24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2" fillId="0" borderId="1" xfId="0" applyNumberFormat="1" applyFont="1" applyFill="1" applyBorder="1" applyAlignment="1">
      <alignment horizontal="left" vertical="top" wrapText="1"/>
    </xf>
    <xf numFmtId="0" fontId="2" fillId="4" borderId="0" xfId="0" applyFont="1" applyFill="1" applyBorder="1"/>
    <xf numFmtId="0" fontId="4" fillId="0" borderId="0" xfId="0" applyFont="1" applyFill="1" applyBorder="1"/>
    <xf numFmtId="0" fontId="2" fillId="0" borderId="2" xfId="0" applyFont="1" applyFill="1" applyBorder="1"/>
    <xf numFmtId="0" fontId="2" fillId="0" borderId="0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right" vertical="center"/>
    </xf>
    <xf numFmtId="166" fontId="11" fillId="0" borderId="0" xfId="1" applyNumberFormat="1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6" fontId="9" fillId="3" borderId="5" xfId="0" applyNumberFormat="1" applyFont="1" applyFill="1" applyBorder="1" applyAlignment="1">
      <alignment vertical="center"/>
    </xf>
    <xf numFmtId="166" fontId="9" fillId="3" borderId="0" xfId="0" applyNumberFormat="1" applyFont="1" applyFill="1" applyBorder="1" applyAlignment="1">
      <alignment vertical="center"/>
    </xf>
    <xf numFmtId="166" fontId="9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166" fontId="12" fillId="0" borderId="0" xfId="0" applyNumberFormat="1" applyFont="1" applyFill="1" applyBorder="1" applyAlignment="1">
      <alignment horizontal="center" vertical="center"/>
    </xf>
    <xf numFmtId="166" fontId="12" fillId="0" borderId="0" xfId="2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" fillId="0" borderId="0" xfId="0" applyFont="1" applyBorder="1" applyAlignment="1">
      <alignment horizontal="left" vertical="top"/>
    </xf>
    <xf numFmtId="0" fontId="7" fillId="0" borderId="4" xfId="0" applyFont="1" applyBorder="1"/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justify" vertical="top"/>
    </xf>
    <xf numFmtId="0" fontId="2" fillId="0" borderId="1" xfId="0" applyNumberFormat="1" applyFont="1" applyFill="1" applyBorder="1" applyAlignment="1">
      <alignment horizontal="justify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0" xfId="1" applyFont="1" applyFill="1" applyBorder="1" applyAlignment="1">
      <alignment horizontal="right" vertical="top" wrapText="1"/>
    </xf>
    <xf numFmtId="0" fontId="2" fillId="0" borderId="0" xfId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left" vertical="top"/>
    </xf>
    <xf numFmtId="167" fontId="2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8" fontId="2" fillId="3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 applyProtection="1">
      <alignment horizontal="center" vertical="center" wrapText="1"/>
    </xf>
    <xf numFmtId="168" fontId="2" fillId="0" borderId="1" xfId="2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8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68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168" fontId="2" fillId="0" borderId="1" xfId="0" applyNumberFormat="1" applyFont="1" applyFill="1" applyBorder="1" applyAlignment="1" applyProtection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top" wrapText="1"/>
    </xf>
    <xf numFmtId="168" fontId="3" fillId="0" borderId="1" xfId="0" quotePrefix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top"/>
    </xf>
    <xf numFmtId="166" fontId="2" fillId="0" borderId="1" xfId="1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top" wrapText="1"/>
    </xf>
    <xf numFmtId="168" fontId="2" fillId="0" borderId="1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4" xfId="2" applyNumberFormat="1" applyFont="1" applyFill="1" applyBorder="1" applyAlignment="1">
      <alignment horizontal="center" vertical="center"/>
    </xf>
    <xf numFmtId="168" fontId="14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166" fontId="15" fillId="0" borderId="1" xfId="1" applyNumberFormat="1" applyFont="1" applyFill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center" vertical="top" wrapText="1"/>
    </xf>
    <xf numFmtId="166" fontId="7" fillId="0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166" fontId="2" fillId="2" borderId="1" xfId="1" applyNumberFormat="1" applyFont="1" applyFill="1" applyBorder="1" applyAlignment="1">
      <alignment horizontal="center" vertical="top" wrapText="1"/>
    </xf>
    <xf numFmtId="166" fontId="2" fillId="0" borderId="0" xfId="1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/>
    </xf>
    <xf numFmtId="168" fontId="7" fillId="3" borderId="1" xfId="0" applyNumberFormat="1" applyFont="1" applyFill="1" applyBorder="1" applyAlignment="1">
      <alignment horizontal="center" vertical="center"/>
    </xf>
    <xf numFmtId="168" fontId="7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166" fontId="7" fillId="0" borderId="3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321</xdr:row>
      <xdr:rowOff>31750</xdr:rowOff>
    </xdr:from>
    <xdr:to>
      <xdr:col>1</xdr:col>
      <xdr:colOff>5246688</xdr:colOff>
      <xdr:row>326</xdr:row>
      <xdr:rowOff>0</xdr:rowOff>
    </xdr:to>
    <xdr:sp macro="" textlink="">
      <xdr:nvSpPr>
        <xdr:cNvPr id="2" name="TextBox 1"/>
        <xdr:cNvSpPr txBox="1"/>
      </xdr:nvSpPr>
      <xdr:spPr>
        <a:xfrm>
          <a:off x="71438" y="62992000"/>
          <a:ext cx="7127875" cy="11761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Руководитель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(уполномоченное лицо)      </a:t>
          </a:r>
          <a:r>
            <a:rPr lang="ru-RU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начальник</a:t>
          </a:r>
          <a:r>
            <a:rPr lang="ru-RU" sz="1100" u="sng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УФ МР "Печора"</a:t>
          </a:r>
          <a:r>
            <a:rPr lang="ru-RU" sz="11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</a:t>
          </a:r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_____________             </a:t>
          </a:r>
          <a:r>
            <a:rPr lang="ru-RU" sz="1100" u="sng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И.А.</a:t>
          </a:r>
          <a:r>
            <a:rPr lang="ru-RU" sz="1100" u="sng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Угловская   </a:t>
          </a:r>
          <a:endParaRPr lang="ru-RU" sz="1100" u="sng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                 (должность)                              (подпись)           (расшифровка подписи)  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"__"___________2017</a:t>
          </a:r>
          <a:r>
            <a:rPr lang="ru-RU" sz="11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г. 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r>
            <a:rPr lang="ru-RU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</a:p>
        <a:p>
          <a:endParaRPr lang="ru-RU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L1752"/>
  <sheetViews>
    <sheetView tabSelected="1" zoomScaleNormal="100" zoomScaleSheetLayoutView="80" workbookViewId="0"/>
  </sheetViews>
  <sheetFormatPr defaultColWidth="10.5" defaultRowHeight="15.75"/>
  <cols>
    <col min="1" max="1" width="30.33203125" style="119" customWidth="1"/>
    <col min="2" max="2" width="95.1640625" style="58" customWidth="1"/>
    <col min="3" max="3" width="56.5" style="14" customWidth="1"/>
    <col min="4" max="4" width="22.6640625" style="29" customWidth="1"/>
    <col min="5" max="5" width="23.33203125" style="22" customWidth="1"/>
    <col min="6" max="6" width="20.5" style="25" customWidth="1"/>
    <col min="7" max="8" width="22.33203125" style="22" customWidth="1"/>
    <col min="9" max="9" width="22.6640625" style="22" customWidth="1"/>
    <col min="10" max="11" width="10.5" style="2"/>
    <col min="12" max="12" width="21.1640625" style="2" customWidth="1"/>
    <col min="13" max="16384" width="10.5" style="2"/>
  </cols>
  <sheetData>
    <row r="1" spans="1:10" s="1" customFormat="1">
      <c r="A1" s="108"/>
      <c r="B1" s="57"/>
      <c r="C1" s="15"/>
      <c r="D1" s="21"/>
      <c r="E1" s="21"/>
      <c r="F1" s="22"/>
      <c r="G1" s="22"/>
      <c r="H1" s="22"/>
      <c r="I1" s="23"/>
      <c r="J1" s="11"/>
    </row>
    <row r="2" spans="1:10" s="1" customFormat="1">
      <c r="B2" s="58"/>
      <c r="C2" s="18" t="s">
        <v>521</v>
      </c>
      <c r="D2" s="21"/>
      <c r="E2" s="21"/>
      <c r="F2" s="22"/>
      <c r="G2" s="22"/>
      <c r="H2" s="22"/>
      <c r="I2" s="22"/>
    </row>
    <row r="3" spans="1:10" s="1" customFormat="1">
      <c r="B3" s="58"/>
      <c r="C3" s="15" t="s">
        <v>522</v>
      </c>
      <c r="D3" s="21"/>
      <c r="E3" s="21"/>
      <c r="F3" s="22"/>
      <c r="G3" s="22"/>
      <c r="H3" s="22"/>
      <c r="I3" s="22"/>
    </row>
    <row r="4" spans="1:10" s="1" customFormat="1">
      <c r="A4" s="109"/>
      <c r="B4" s="58"/>
      <c r="C4" s="18" t="s">
        <v>523</v>
      </c>
      <c r="D4" s="22"/>
      <c r="E4" s="21"/>
      <c r="F4" s="22"/>
      <c r="G4" s="22"/>
      <c r="H4" s="22"/>
      <c r="I4" s="22"/>
    </row>
    <row r="5" spans="1:10" s="1" customFormat="1">
      <c r="B5" s="58"/>
      <c r="C5" s="18" t="s">
        <v>516</v>
      </c>
      <c r="D5" s="21"/>
      <c r="E5" s="22"/>
      <c r="F5" s="22"/>
      <c r="G5" s="22"/>
      <c r="H5" s="22"/>
      <c r="I5" s="22"/>
    </row>
    <row r="6" spans="1:10" s="1" customFormat="1">
      <c r="A6" s="33" t="s">
        <v>527</v>
      </c>
      <c r="B6" s="58"/>
      <c r="C6" s="15"/>
      <c r="D6" s="22"/>
      <c r="E6" s="22"/>
      <c r="F6" s="22"/>
      <c r="G6" s="22"/>
      <c r="H6" s="22"/>
      <c r="I6" s="22"/>
    </row>
    <row r="7" spans="1:10" s="1" customFormat="1" ht="11.25" customHeight="1">
      <c r="A7" s="33"/>
      <c r="B7" s="58"/>
      <c r="C7" s="20"/>
      <c r="D7" s="22"/>
      <c r="E7" s="22"/>
      <c r="F7" s="22"/>
      <c r="G7" s="22"/>
      <c r="H7" s="22"/>
      <c r="I7" s="22"/>
    </row>
    <row r="8" spans="1:10" s="1" customFormat="1">
      <c r="A8" s="33" t="s">
        <v>528</v>
      </c>
      <c r="B8" s="58"/>
      <c r="C8" s="19"/>
      <c r="D8" s="24"/>
      <c r="E8" s="22"/>
      <c r="F8" s="22"/>
      <c r="G8" s="22"/>
      <c r="H8" s="22"/>
      <c r="I8" s="22"/>
    </row>
    <row r="9" spans="1:10" ht="14.25" customHeight="1">
      <c r="A9" s="34"/>
      <c r="C9" s="19"/>
      <c r="D9" s="24"/>
      <c r="E9" s="31"/>
      <c r="F9" s="32"/>
    </row>
    <row r="10" spans="1:10" ht="15">
      <c r="A10" s="35" t="s">
        <v>323</v>
      </c>
      <c r="B10" s="102"/>
      <c r="C10" s="103"/>
      <c r="D10" s="104"/>
      <c r="E10" s="104"/>
      <c r="F10" s="105"/>
      <c r="G10" s="104"/>
      <c r="H10" s="104"/>
      <c r="I10" s="104"/>
    </row>
    <row r="11" spans="1:10" ht="15" customHeight="1">
      <c r="A11" s="132" t="s">
        <v>322</v>
      </c>
      <c r="B11" s="132"/>
      <c r="C11" s="129" t="s">
        <v>517</v>
      </c>
      <c r="D11" s="127" t="s">
        <v>518</v>
      </c>
      <c r="E11" s="127" t="s">
        <v>520</v>
      </c>
      <c r="F11" s="133" t="s">
        <v>487</v>
      </c>
      <c r="G11" s="127" t="s">
        <v>519</v>
      </c>
      <c r="H11" s="127"/>
      <c r="I11" s="127"/>
    </row>
    <row r="12" spans="1:10" ht="87.75" customHeight="1">
      <c r="A12" s="36" t="s">
        <v>167</v>
      </c>
      <c r="B12" s="41" t="s">
        <v>148</v>
      </c>
      <c r="C12" s="130"/>
      <c r="D12" s="128"/>
      <c r="E12" s="128"/>
      <c r="F12" s="134"/>
      <c r="G12" s="65" t="s">
        <v>481</v>
      </c>
      <c r="H12" s="65" t="s">
        <v>482</v>
      </c>
      <c r="I12" s="65" t="s">
        <v>483</v>
      </c>
    </row>
    <row r="13" spans="1:10" s="8" customFormat="1" ht="15">
      <c r="A13" s="37">
        <v>1</v>
      </c>
      <c r="B13" s="37">
        <v>2</v>
      </c>
      <c r="C13" s="38">
        <v>3</v>
      </c>
      <c r="D13" s="39">
        <v>4</v>
      </c>
      <c r="E13" s="38">
        <v>5</v>
      </c>
      <c r="F13" s="40">
        <v>6</v>
      </c>
      <c r="G13" s="38">
        <v>7</v>
      </c>
      <c r="H13" s="38">
        <v>8</v>
      </c>
      <c r="I13" s="38">
        <v>9</v>
      </c>
    </row>
    <row r="14" spans="1:10" ht="15" hidden="1">
      <c r="A14" s="66" t="s">
        <v>165</v>
      </c>
      <c r="B14" s="42" t="s">
        <v>30</v>
      </c>
      <c r="C14" s="67"/>
      <c r="D14" s="68">
        <f t="shared" ref="D14:I14" si="0">D15+D21+D27+D43+D50+D54+D85+D91+D111+D122+D182</f>
        <v>638035</v>
      </c>
      <c r="E14" s="68">
        <f t="shared" si="0"/>
        <v>454222.04000000004</v>
      </c>
      <c r="F14" s="68">
        <f t="shared" si="0"/>
        <v>635035</v>
      </c>
      <c r="G14" s="68">
        <f t="shared" si="0"/>
        <v>697221</v>
      </c>
      <c r="H14" s="68">
        <f t="shared" si="0"/>
        <v>697438.8</v>
      </c>
      <c r="I14" s="68">
        <f t="shared" si="0"/>
        <v>698601.3</v>
      </c>
    </row>
    <row r="15" spans="1:10" ht="15" hidden="1">
      <c r="A15" s="69" t="s">
        <v>166</v>
      </c>
      <c r="B15" s="45" t="s">
        <v>289</v>
      </c>
      <c r="C15" s="67"/>
      <c r="D15" s="68">
        <f>D16</f>
        <v>460526</v>
      </c>
      <c r="E15" s="68">
        <f t="shared" ref="E15:I15" si="1">E16</f>
        <v>327001.71999999997</v>
      </c>
      <c r="F15" s="68">
        <f t="shared" si="1"/>
        <v>459362</v>
      </c>
      <c r="G15" s="68">
        <f t="shared" si="1"/>
        <v>521077</v>
      </c>
      <c r="H15" s="68">
        <f t="shared" si="1"/>
        <v>523764</v>
      </c>
      <c r="I15" s="68">
        <f t="shared" si="1"/>
        <v>524410</v>
      </c>
    </row>
    <row r="16" spans="1:10" ht="0.75" customHeight="1">
      <c r="A16" s="70" t="s">
        <v>168</v>
      </c>
      <c r="B16" s="43" t="s">
        <v>1</v>
      </c>
      <c r="C16" s="71"/>
      <c r="D16" s="68">
        <f>SUM(D17:D20)</f>
        <v>460526</v>
      </c>
      <c r="E16" s="68">
        <f t="shared" ref="E16:I16" si="2">SUM(E17:E20)</f>
        <v>327001.71999999997</v>
      </c>
      <c r="F16" s="68">
        <f t="shared" si="2"/>
        <v>459362</v>
      </c>
      <c r="G16" s="68">
        <f t="shared" si="2"/>
        <v>521077</v>
      </c>
      <c r="H16" s="68">
        <f t="shared" si="2"/>
        <v>523764</v>
      </c>
      <c r="I16" s="68">
        <f t="shared" si="2"/>
        <v>524410</v>
      </c>
    </row>
    <row r="17" spans="1:9" s="6" customFormat="1" ht="60">
      <c r="A17" s="70" t="s">
        <v>337</v>
      </c>
      <c r="B17" s="4" t="s">
        <v>150</v>
      </c>
      <c r="C17" s="72" t="s">
        <v>336</v>
      </c>
      <c r="D17" s="73">
        <v>457581</v>
      </c>
      <c r="E17" s="74">
        <v>324832.99</v>
      </c>
      <c r="F17" s="75">
        <v>456714</v>
      </c>
      <c r="G17" s="76">
        <v>518119</v>
      </c>
      <c r="H17" s="76">
        <v>520806</v>
      </c>
      <c r="I17" s="76">
        <v>521452</v>
      </c>
    </row>
    <row r="18" spans="1:9" s="6" customFormat="1" ht="75">
      <c r="A18" s="70" t="s">
        <v>338</v>
      </c>
      <c r="B18" s="44" t="s">
        <v>152</v>
      </c>
      <c r="C18" s="71" t="s">
        <v>336</v>
      </c>
      <c r="D18" s="73">
        <v>1410</v>
      </c>
      <c r="E18" s="74">
        <v>829.67</v>
      </c>
      <c r="F18" s="75">
        <v>1110</v>
      </c>
      <c r="G18" s="76">
        <v>1258</v>
      </c>
      <c r="H18" s="76">
        <v>1258</v>
      </c>
      <c r="I18" s="76">
        <v>1258</v>
      </c>
    </row>
    <row r="19" spans="1:9" s="6" customFormat="1" ht="30.75" customHeight="1">
      <c r="A19" s="70" t="s">
        <v>339</v>
      </c>
      <c r="B19" s="44" t="s">
        <v>537</v>
      </c>
      <c r="C19" s="71" t="s">
        <v>336</v>
      </c>
      <c r="D19" s="73">
        <v>1535</v>
      </c>
      <c r="E19" s="74">
        <v>1339.06</v>
      </c>
      <c r="F19" s="75">
        <v>1538</v>
      </c>
      <c r="G19" s="76">
        <v>1700</v>
      </c>
      <c r="H19" s="76">
        <v>1700</v>
      </c>
      <c r="I19" s="76">
        <v>1700</v>
      </c>
    </row>
    <row r="20" spans="1:9" ht="75" hidden="1">
      <c r="A20" s="70" t="s">
        <v>6</v>
      </c>
      <c r="B20" s="4" t="s">
        <v>117</v>
      </c>
      <c r="C20" s="72"/>
      <c r="D20" s="76">
        <v>0</v>
      </c>
      <c r="E20" s="76"/>
      <c r="F20" s="75"/>
      <c r="G20" s="76"/>
      <c r="H20" s="76"/>
      <c r="I20" s="76"/>
    </row>
    <row r="21" spans="1:9" ht="15.75" hidden="1" customHeight="1">
      <c r="A21" s="77" t="s">
        <v>169</v>
      </c>
      <c r="B21" s="45" t="s">
        <v>290</v>
      </c>
      <c r="C21" s="67"/>
      <c r="D21" s="68">
        <f>D22</f>
        <v>6207</v>
      </c>
      <c r="E21" s="68">
        <f t="shared" ref="E21:I21" si="3">E22</f>
        <v>4949.53</v>
      </c>
      <c r="F21" s="68">
        <f t="shared" si="3"/>
        <v>6652</v>
      </c>
      <c r="G21" s="68">
        <f t="shared" si="3"/>
        <v>7180</v>
      </c>
      <c r="H21" s="68">
        <f t="shared" si="3"/>
        <v>7663.3</v>
      </c>
      <c r="I21" s="68">
        <f t="shared" si="3"/>
        <v>7663.3</v>
      </c>
    </row>
    <row r="22" spans="1:9" ht="30" hidden="1">
      <c r="A22" s="78" t="s">
        <v>170</v>
      </c>
      <c r="B22" s="44" t="s">
        <v>115</v>
      </c>
      <c r="C22" s="71"/>
      <c r="D22" s="76">
        <f>SUM(D23:D26)</f>
        <v>6207</v>
      </c>
      <c r="E22" s="76">
        <f t="shared" ref="E22:I22" si="4">SUM(E23:E26)</f>
        <v>4949.53</v>
      </c>
      <c r="F22" s="76">
        <f t="shared" si="4"/>
        <v>6652</v>
      </c>
      <c r="G22" s="76">
        <f t="shared" si="4"/>
        <v>7180</v>
      </c>
      <c r="H22" s="76">
        <f t="shared" si="4"/>
        <v>7663.3</v>
      </c>
      <c r="I22" s="76">
        <f t="shared" si="4"/>
        <v>7663.3</v>
      </c>
    </row>
    <row r="23" spans="1:9" ht="45">
      <c r="A23" s="78" t="s">
        <v>400</v>
      </c>
      <c r="B23" s="43" t="s">
        <v>89</v>
      </c>
      <c r="C23" s="79" t="s">
        <v>399</v>
      </c>
      <c r="D23" s="74">
        <v>2119.6999999999998</v>
      </c>
      <c r="E23" s="74">
        <v>2001.39</v>
      </c>
      <c r="F23" s="75">
        <v>2670</v>
      </c>
      <c r="G23" s="76">
        <v>3165.9</v>
      </c>
      <c r="H23" s="76">
        <v>3453.2</v>
      </c>
      <c r="I23" s="76">
        <v>3453.2</v>
      </c>
    </row>
    <row r="24" spans="1:9" ht="60">
      <c r="A24" s="78" t="s">
        <v>401</v>
      </c>
      <c r="B24" s="44" t="s">
        <v>90</v>
      </c>
      <c r="C24" s="79" t="s">
        <v>399</v>
      </c>
      <c r="D24" s="74">
        <v>21.1</v>
      </c>
      <c r="E24" s="74">
        <v>21.23</v>
      </c>
      <c r="F24" s="75">
        <v>28</v>
      </c>
      <c r="G24" s="76">
        <v>27.4</v>
      </c>
      <c r="H24" s="76">
        <v>28.8</v>
      </c>
      <c r="I24" s="76">
        <v>28.8</v>
      </c>
    </row>
    <row r="25" spans="1:9" ht="33" customHeight="1">
      <c r="A25" s="78" t="s">
        <v>402</v>
      </c>
      <c r="B25" s="44" t="s">
        <v>325</v>
      </c>
      <c r="C25" s="79" t="s">
        <v>399</v>
      </c>
      <c r="D25" s="74">
        <v>4490.2</v>
      </c>
      <c r="E25" s="74">
        <v>3341.09</v>
      </c>
      <c r="F25" s="75">
        <v>4490.2</v>
      </c>
      <c r="G25" s="76">
        <v>4363.2</v>
      </c>
      <c r="H25" s="76">
        <v>4576.1000000000004</v>
      </c>
      <c r="I25" s="76">
        <v>4576.1000000000004</v>
      </c>
    </row>
    <row r="26" spans="1:9" ht="45.75" customHeight="1">
      <c r="A26" s="78" t="s">
        <v>403</v>
      </c>
      <c r="B26" s="44" t="s">
        <v>91</v>
      </c>
      <c r="C26" s="79" t="s">
        <v>399</v>
      </c>
      <c r="D26" s="74">
        <v>-424</v>
      </c>
      <c r="E26" s="74">
        <v>-414.18</v>
      </c>
      <c r="F26" s="75">
        <v>-536.20000000000005</v>
      </c>
      <c r="G26" s="76">
        <v>-376.5</v>
      </c>
      <c r="H26" s="76">
        <v>-394.8</v>
      </c>
      <c r="I26" s="76">
        <v>-394.8</v>
      </c>
    </row>
    <row r="27" spans="1:9" ht="15" hidden="1">
      <c r="A27" s="69" t="s">
        <v>509</v>
      </c>
      <c r="B27" s="42" t="s">
        <v>302</v>
      </c>
      <c r="C27" s="67"/>
      <c r="D27" s="68">
        <f>D28+D35+D38+D41</f>
        <v>104549</v>
      </c>
      <c r="E27" s="68">
        <f>E28+E35+E38+E41</f>
        <v>75511.69</v>
      </c>
      <c r="F27" s="68">
        <f t="shared" ref="F27:I27" si="5">F28+F35+F38+F41</f>
        <v>106445</v>
      </c>
      <c r="G27" s="68">
        <f t="shared" si="5"/>
        <v>107905</v>
      </c>
      <c r="H27" s="68">
        <f t="shared" si="5"/>
        <v>108605</v>
      </c>
      <c r="I27" s="68">
        <f t="shared" si="5"/>
        <v>109305</v>
      </c>
    </row>
    <row r="28" spans="1:9" ht="15" hidden="1">
      <c r="A28" s="70" t="s">
        <v>171</v>
      </c>
      <c r="B28" s="43" t="s">
        <v>303</v>
      </c>
      <c r="C28" s="71"/>
      <c r="D28" s="76">
        <f>D29+D32</f>
        <v>42300</v>
      </c>
      <c r="E28" s="76">
        <f>E29+E32</f>
        <v>33675.35</v>
      </c>
      <c r="F28" s="76">
        <f t="shared" ref="F28:I28" si="6">F29+F32</f>
        <v>45100</v>
      </c>
      <c r="G28" s="76">
        <f t="shared" si="6"/>
        <v>45500</v>
      </c>
      <c r="H28" s="76">
        <f t="shared" si="6"/>
        <v>45900</v>
      </c>
      <c r="I28" s="76">
        <f t="shared" si="6"/>
        <v>46400</v>
      </c>
    </row>
    <row r="29" spans="1:9" ht="30" hidden="1">
      <c r="A29" s="70" t="s">
        <v>172</v>
      </c>
      <c r="B29" s="43" t="s">
        <v>18</v>
      </c>
      <c r="C29" s="71"/>
      <c r="D29" s="76">
        <f>D30+D31</f>
        <v>35000</v>
      </c>
      <c r="E29" s="76">
        <f t="shared" ref="E29:I29" si="7">E30+E31</f>
        <v>27102.85</v>
      </c>
      <c r="F29" s="76">
        <f t="shared" si="7"/>
        <v>37200</v>
      </c>
      <c r="G29" s="76">
        <f t="shared" si="7"/>
        <v>37500</v>
      </c>
      <c r="H29" s="76">
        <f t="shared" si="7"/>
        <v>37800</v>
      </c>
      <c r="I29" s="76">
        <f t="shared" si="7"/>
        <v>38200</v>
      </c>
    </row>
    <row r="30" spans="1:9" ht="30">
      <c r="A30" s="70" t="s">
        <v>404</v>
      </c>
      <c r="B30" s="43" t="s">
        <v>18</v>
      </c>
      <c r="C30" s="72" t="s">
        <v>336</v>
      </c>
      <c r="D30" s="74">
        <v>35000</v>
      </c>
      <c r="E30" s="74">
        <v>27102.85</v>
      </c>
      <c r="F30" s="75">
        <v>37200</v>
      </c>
      <c r="G30" s="76">
        <v>37500</v>
      </c>
      <c r="H30" s="76">
        <v>37800</v>
      </c>
      <c r="I30" s="76">
        <v>38200</v>
      </c>
    </row>
    <row r="31" spans="1:9" ht="30" hidden="1">
      <c r="A31" s="70" t="s">
        <v>46</v>
      </c>
      <c r="B31" s="43" t="s">
        <v>47</v>
      </c>
      <c r="C31" s="72"/>
      <c r="D31" s="76"/>
      <c r="E31" s="80"/>
      <c r="F31" s="75"/>
      <c r="G31" s="76"/>
      <c r="H31" s="76"/>
      <c r="I31" s="76"/>
    </row>
    <row r="32" spans="1:9" ht="30" hidden="1">
      <c r="A32" s="70" t="s">
        <v>173</v>
      </c>
      <c r="B32" s="43" t="s">
        <v>19</v>
      </c>
      <c r="C32" s="72"/>
      <c r="D32" s="76">
        <f>D33+D34</f>
        <v>7300</v>
      </c>
      <c r="E32" s="74">
        <f>E33</f>
        <v>6572.5</v>
      </c>
      <c r="F32" s="76">
        <f t="shared" ref="F32:I32" si="8">F33+F34</f>
        <v>7900</v>
      </c>
      <c r="G32" s="76">
        <f t="shared" si="8"/>
        <v>8000</v>
      </c>
      <c r="H32" s="76">
        <f t="shared" si="8"/>
        <v>8100</v>
      </c>
      <c r="I32" s="76">
        <f t="shared" si="8"/>
        <v>8200</v>
      </c>
    </row>
    <row r="33" spans="1:9" s="6" customFormat="1" ht="45">
      <c r="A33" s="70" t="s">
        <v>405</v>
      </c>
      <c r="B33" s="43" t="s">
        <v>239</v>
      </c>
      <c r="C33" s="72" t="s">
        <v>336</v>
      </c>
      <c r="D33" s="74">
        <v>7300</v>
      </c>
      <c r="E33" s="74">
        <v>6572.5</v>
      </c>
      <c r="F33" s="75">
        <v>7900</v>
      </c>
      <c r="G33" s="76">
        <v>8000</v>
      </c>
      <c r="H33" s="76">
        <v>8100</v>
      </c>
      <c r="I33" s="76">
        <v>8200</v>
      </c>
    </row>
    <row r="34" spans="1:9" ht="45" hidden="1">
      <c r="A34" s="70" t="s">
        <v>471</v>
      </c>
      <c r="B34" s="43" t="s">
        <v>143</v>
      </c>
      <c r="C34" s="72" t="s">
        <v>336</v>
      </c>
      <c r="D34" s="76"/>
      <c r="E34" s="76"/>
      <c r="F34" s="75"/>
      <c r="G34" s="76"/>
      <c r="H34" s="76"/>
      <c r="I34" s="76"/>
    </row>
    <row r="35" spans="1:9" ht="15" hidden="1">
      <c r="A35" s="70" t="s">
        <v>174</v>
      </c>
      <c r="B35" s="43" t="s">
        <v>8</v>
      </c>
      <c r="C35" s="72"/>
      <c r="D35" s="76">
        <f>D36+D37</f>
        <v>52005</v>
      </c>
      <c r="E35" s="76">
        <f>E36+E37</f>
        <v>37375.589999999997</v>
      </c>
      <c r="F35" s="76">
        <f t="shared" ref="F35:I35" si="9">F36+F37</f>
        <v>51105</v>
      </c>
      <c r="G35" s="76">
        <f t="shared" si="9"/>
        <v>52000</v>
      </c>
      <c r="H35" s="76">
        <f t="shared" si="9"/>
        <v>52000</v>
      </c>
      <c r="I35" s="76">
        <f t="shared" si="9"/>
        <v>52000</v>
      </c>
    </row>
    <row r="36" spans="1:9" ht="15">
      <c r="A36" s="70" t="s">
        <v>406</v>
      </c>
      <c r="B36" s="43" t="s">
        <v>8</v>
      </c>
      <c r="C36" s="72" t="s">
        <v>336</v>
      </c>
      <c r="D36" s="74">
        <v>52000</v>
      </c>
      <c r="E36" s="74">
        <v>37370.67</v>
      </c>
      <c r="F36" s="75">
        <v>51100</v>
      </c>
      <c r="G36" s="76">
        <v>52000</v>
      </c>
      <c r="H36" s="76">
        <v>52000</v>
      </c>
      <c r="I36" s="76">
        <v>52000</v>
      </c>
    </row>
    <row r="37" spans="1:9" ht="30">
      <c r="A37" s="70" t="s">
        <v>407</v>
      </c>
      <c r="B37" s="43" t="s">
        <v>144</v>
      </c>
      <c r="C37" s="72" t="s">
        <v>336</v>
      </c>
      <c r="D37" s="74">
        <v>5</v>
      </c>
      <c r="E37" s="74">
        <v>4.92</v>
      </c>
      <c r="F37" s="75">
        <v>5</v>
      </c>
      <c r="G37" s="76">
        <v>0</v>
      </c>
      <c r="H37" s="76">
        <v>0</v>
      </c>
      <c r="I37" s="76">
        <v>0</v>
      </c>
    </row>
    <row r="38" spans="1:9" ht="15" hidden="1">
      <c r="A38" s="70" t="s">
        <v>175</v>
      </c>
      <c r="B38" s="43" t="s">
        <v>2</v>
      </c>
      <c r="C38" s="72"/>
      <c r="D38" s="76">
        <f>D40+D39</f>
        <v>244</v>
      </c>
      <c r="E38" s="76">
        <f t="shared" ref="E38:I38" si="10">E40+E39</f>
        <v>239.75</v>
      </c>
      <c r="F38" s="76">
        <f t="shared" si="10"/>
        <v>240</v>
      </c>
      <c r="G38" s="76">
        <f t="shared" si="10"/>
        <v>205</v>
      </c>
      <c r="H38" s="76">
        <f t="shared" si="10"/>
        <v>205</v>
      </c>
      <c r="I38" s="76">
        <f t="shared" si="10"/>
        <v>205</v>
      </c>
    </row>
    <row r="39" spans="1:9" ht="15">
      <c r="A39" s="70" t="s">
        <v>408</v>
      </c>
      <c r="B39" s="43" t="s">
        <v>2</v>
      </c>
      <c r="C39" s="72" t="s">
        <v>336</v>
      </c>
      <c r="D39" s="74">
        <v>244</v>
      </c>
      <c r="E39" s="74">
        <v>239.75</v>
      </c>
      <c r="F39" s="75">
        <v>240</v>
      </c>
      <c r="G39" s="76">
        <v>205</v>
      </c>
      <c r="H39" s="76">
        <v>205</v>
      </c>
      <c r="I39" s="76">
        <v>205</v>
      </c>
    </row>
    <row r="40" spans="1:9" ht="30" hidden="1">
      <c r="A40" s="70" t="s">
        <v>48</v>
      </c>
      <c r="B40" s="43" t="s">
        <v>49</v>
      </c>
      <c r="C40" s="72" t="s">
        <v>336</v>
      </c>
      <c r="D40" s="76"/>
      <c r="E40" s="76"/>
      <c r="F40" s="75"/>
      <c r="G40" s="76"/>
      <c r="H40" s="76"/>
      <c r="I40" s="76"/>
    </row>
    <row r="41" spans="1:9" ht="15" hidden="1">
      <c r="A41" s="70" t="s">
        <v>176</v>
      </c>
      <c r="B41" s="43" t="s">
        <v>291</v>
      </c>
      <c r="C41" s="72"/>
      <c r="D41" s="76">
        <f>D42</f>
        <v>10000</v>
      </c>
      <c r="E41" s="76">
        <f t="shared" ref="E41:I41" si="11">E42</f>
        <v>4221</v>
      </c>
      <c r="F41" s="76">
        <f t="shared" si="11"/>
        <v>10000</v>
      </c>
      <c r="G41" s="76">
        <f t="shared" si="11"/>
        <v>10200</v>
      </c>
      <c r="H41" s="76">
        <f t="shared" si="11"/>
        <v>10500</v>
      </c>
      <c r="I41" s="76">
        <f t="shared" si="11"/>
        <v>10700</v>
      </c>
    </row>
    <row r="42" spans="1:9" ht="15.75" customHeight="1">
      <c r="A42" s="70" t="s">
        <v>409</v>
      </c>
      <c r="B42" s="43" t="s">
        <v>82</v>
      </c>
      <c r="C42" s="72" t="s">
        <v>336</v>
      </c>
      <c r="D42" s="74">
        <v>10000</v>
      </c>
      <c r="E42" s="74">
        <v>4221</v>
      </c>
      <c r="F42" s="75">
        <v>10000</v>
      </c>
      <c r="G42" s="76">
        <v>10200</v>
      </c>
      <c r="H42" s="76">
        <v>10500</v>
      </c>
      <c r="I42" s="76">
        <v>10700</v>
      </c>
    </row>
    <row r="43" spans="1:9" ht="15" hidden="1">
      <c r="A43" s="77" t="s">
        <v>177</v>
      </c>
      <c r="B43" s="59" t="s">
        <v>20</v>
      </c>
      <c r="C43" s="81"/>
      <c r="D43" s="68">
        <f>D44+D46</f>
        <v>10177</v>
      </c>
      <c r="E43" s="68">
        <f t="shared" ref="E43:I43" si="12">E44+E46</f>
        <v>8130.5300000000007</v>
      </c>
      <c r="F43" s="68">
        <f t="shared" si="12"/>
        <v>10400</v>
      </c>
      <c r="G43" s="68">
        <f t="shared" si="12"/>
        <v>10500</v>
      </c>
      <c r="H43" s="68">
        <f t="shared" si="12"/>
        <v>10600</v>
      </c>
      <c r="I43" s="68">
        <f t="shared" si="12"/>
        <v>10700</v>
      </c>
    </row>
    <row r="44" spans="1:9" ht="30" hidden="1">
      <c r="A44" s="82" t="s">
        <v>178</v>
      </c>
      <c r="B44" s="47" t="s">
        <v>36</v>
      </c>
      <c r="C44" s="72"/>
      <c r="D44" s="76">
        <f>D45+D48</f>
        <v>10177</v>
      </c>
      <c r="E44" s="76">
        <f t="shared" ref="E44" si="13">E45+E48</f>
        <v>8130.5300000000007</v>
      </c>
      <c r="F44" s="76">
        <f>F45</f>
        <v>10200</v>
      </c>
      <c r="G44" s="76">
        <f t="shared" ref="G44:I44" si="14">G45</f>
        <v>10300</v>
      </c>
      <c r="H44" s="76">
        <f t="shared" si="14"/>
        <v>10400</v>
      </c>
      <c r="I44" s="76">
        <f t="shared" si="14"/>
        <v>10500</v>
      </c>
    </row>
    <row r="45" spans="1:9" ht="30">
      <c r="A45" s="82" t="s">
        <v>410</v>
      </c>
      <c r="B45" s="47" t="s">
        <v>304</v>
      </c>
      <c r="C45" s="72" t="s">
        <v>336</v>
      </c>
      <c r="D45" s="74">
        <v>10000</v>
      </c>
      <c r="E45" s="74">
        <v>7960.93</v>
      </c>
      <c r="F45" s="75">
        <v>10200</v>
      </c>
      <c r="G45" s="76">
        <v>10300</v>
      </c>
      <c r="H45" s="76">
        <v>10400</v>
      </c>
      <c r="I45" s="76">
        <v>10500</v>
      </c>
    </row>
    <row r="46" spans="1:9" ht="15.75" hidden="1" customHeight="1">
      <c r="A46" s="82" t="s">
        <v>179</v>
      </c>
      <c r="B46" s="47" t="s">
        <v>9</v>
      </c>
      <c r="C46" s="72"/>
      <c r="D46" s="76"/>
      <c r="E46" s="76"/>
      <c r="F46" s="76">
        <f t="shared" ref="F46:I46" si="15">F47+F48</f>
        <v>200</v>
      </c>
      <c r="G46" s="76">
        <f t="shared" si="15"/>
        <v>200</v>
      </c>
      <c r="H46" s="76">
        <f t="shared" si="15"/>
        <v>200</v>
      </c>
      <c r="I46" s="76">
        <f t="shared" si="15"/>
        <v>200</v>
      </c>
    </row>
    <row r="47" spans="1:9" ht="30" hidden="1">
      <c r="A47" s="82" t="s">
        <v>180</v>
      </c>
      <c r="B47" s="4" t="s">
        <v>87</v>
      </c>
      <c r="C47" s="72"/>
      <c r="D47" s="76"/>
      <c r="E47" s="76"/>
      <c r="F47" s="76"/>
      <c r="G47" s="76"/>
      <c r="H47" s="76"/>
      <c r="I47" s="76"/>
    </row>
    <row r="48" spans="1:9" ht="45" hidden="1">
      <c r="A48" s="82" t="s">
        <v>181</v>
      </c>
      <c r="B48" s="4" t="s">
        <v>132</v>
      </c>
      <c r="C48" s="72"/>
      <c r="D48" s="76">
        <f>D49</f>
        <v>177</v>
      </c>
      <c r="E48" s="76">
        <f t="shared" ref="E48:I48" si="16">E49</f>
        <v>169.6</v>
      </c>
      <c r="F48" s="76">
        <f t="shared" si="16"/>
        <v>200</v>
      </c>
      <c r="G48" s="76">
        <f t="shared" si="16"/>
        <v>200</v>
      </c>
      <c r="H48" s="76">
        <f t="shared" si="16"/>
        <v>200</v>
      </c>
      <c r="I48" s="76">
        <f t="shared" si="16"/>
        <v>200</v>
      </c>
    </row>
    <row r="49" spans="1:9" ht="60">
      <c r="A49" s="82" t="s">
        <v>533</v>
      </c>
      <c r="B49" s="4" t="s">
        <v>86</v>
      </c>
      <c r="C49" s="83" t="s">
        <v>366</v>
      </c>
      <c r="D49" s="74">
        <v>177</v>
      </c>
      <c r="E49" s="74">
        <v>169.6</v>
      </c>
      <c r="F49" s="75">
        <v>200</v>
      </c>
      <c r="G49" s="76">
        <v>200</v>
      </c>
      <c r="H49" s="76">
        <v>200</v>
      </c>
      <c r="I49" s="76">
        <v>200</v>
      </c>
    </row>
    <row r="50" spans="1:9" ht="15.75" hidden="1" customHeight="1">
      <c r="A50" s="77" t="s">
        <v>508</v>
      </c>
      <c r="B50" s="46" t="s">
        <v>54</v>
      </c>
      <c r="C50" s="84"/>
      <c r="D50" s="68">
        <f>D51</f>
        <v>0</v>
      </c>
      <c r="E50" s="68">
        <f t="shared" ref="E50:I52" si="17">E51</f>
        <v>0</v>
      </c>
      <c r="F50" s="68">
        <f t="shared" si="17"/>
        <v>0</v>
      </c>
      <c r="G50" s="68">
        <f t="shared" si="17"/>
        <v>0</v>
      </c>
      <c r="H50" s="68">
        <f t="shared" si="17"/>
        <v>0</v>
      </c>
      <c r="I50" s="68">
        <f t="shared" si="17"/>
        <v>0</v>
      </c>
    </row>
    <row r="51" spans="1:9" ht="15" hidden="1">
      <c r="A51" s="82" t="s">
        <v>55</v>
      </c>
      <c r="B51" s="4" t="s">
        <v>56</v>
      </c>
      <c r="C51" s="72"/>
      <c r="D51" s="76">
        <f>D52</f>
        <v>0</v>
      </c>
      <c r="E51" s="76">
        <f t="shared" si="17"/>
        <v>0</v>
      </c>
      <c r="F51" s="76">
        <f t="shared" si="17"/>
        <v>0</v>
      </c>
      <c r="G51" s="76">
        <f t="shared" si="17"/>
        <v>0</v>
      </c>
      <c r="H51" s="76">
        <f t="shared" si="17"/>
        <v>0</v>
      </c>
      <c r="I51" s="76">
        <f t="shared" si="17"/>
        <v>0</v>
      </c>
    </row>
    <row r="52" spans="1:9" ht="30" hidden="1">
      <c r="A52" s="82" t="s">
        <v>57</v>
      </c>
      <c r="B52" s="4" t="s">
        <v>58</v>
      </c>
      <c r="C52" s="72"/>
      <c r="D52" s="76">
        <f>D53</f>
        <v>0</v>
      </c>
      <c r="E52" s="76">
        <f>E53</f>
        <v>0</v>
      </c>
      <c r="F52" s="76">
        <f t="shared" si="17"/>
        <v>0</v>
      </c>
      <c r="G52" s="76">
        <f t="shared" si="17"/>
        <v>0</v>
      </c>
      <c r="H52" s="76">
        <f t="shared" si="17"/>
        <v>0</v>
      </c>
      <c r="I52" s="76">
        <f t="shared" si="17"/>
        <v>0</v>
      </c>
    </row>
    <row r="53" spans="1:9" ht="45" hidden="1">
      <c r="A53" s="82" t="s">
        <v>121</v>
      </c>
      <c r="B53" s="4" t="s">
        <v>0</v>
      </c>
      <c r="C53" s="72"/>
      <c r="D53" s="76"/>
      <c r="E53" s="76"/>
      <c r="F53" s="75"/>
      <c r="G53" s="76"/>
      <c r="H53" s="76"/>
      <c r="I53" s="76"/>
    </row>
    <row r="54" spans="1:9" ht="28.5" hidden="1">
      <c r="A54" s="69" t="s">
        <v>182</v>
      </c>
      <c r="B54" s="42" t="s">
        <v>326</v>
      </c>
      <c r="C54" s="67"/>
      <c r="D54" s="68">
        <f>D57+D81+D55+D79</f>
        <v>35987</v>
      </c>
      <c r="E54" s="68">
        <f t="shared" ref="E54:I54" si="18">E57+E81+E55+E79</f>
        <v>24565.9</v>
      </c>
      <c r="F54" s="68">
        <f t="shared" si="18"/>
        <v>33500</v>
      </c>
      <c r="G54" s="68">
        <f t="shared" si="18"/>
        <v>31848</v>
      </c>
      <c r="H54" s="68">
        <f t="shared" si="18"/>
        <v>31842</v>
      </c>
      <c r="I54" s="68">
        <f t="shared" si="18"/>
        <v>31912</v>
      </c>
    </row>
    <row r="55" spans="1:9" ht="60" hidden="1">
      <c r="A55" s="70" t="s">
        <v>183</v>
      </c>
      <c r="B55" s="47" t="s">
        <v>292</v>
      </c>
      <c r="C55" s="72"/>
      <c r="D55" s="76">
        <f>D56</f>
        <v>1266</v>
      </c>
      <c r="E55" s="76">
        <f t="shared" ref="E55:I55" si="19">E56</f>
        <v>1266.27</v>
      </c>
      <c r="F55" s="76">
        <f t="shared" si="19"/>
        <v>1266</v>
      </c>
      <c r="G55" s="76">
        <f t="shared" si="19"/>
        <v>810</v>
      </c>
      <c r="H55" s="76">
        <f t="shared" si="19"/>
        <v>825</v>
      </c>
      <c r="I55" s="76">
        <f t="shared" si="19"/>
        <v>840</v>
      </c>
    </row>
    <row r="56" spans="1:9" ht="45">
      <c r="A56" s="70" t="s">
        <v>413</v>
      </c>
      <c r="B56" s="47" t="s">
        <v>158</v>
      </c>
      <c r="C56" s="83" t="s">
        <v>367</v>
      </c>
      <c r="D56" s="74">
        <v>1266</v>
      </c>
      <c r="E56" s="74">
        <v>1266.27</v>
      </c>
      <c r="F56" s="75">
        <v>1266</v>
      </c>
      <c r="G56" s="76">
        <v>810</v>
      </c>
      <c r="H56" s="76">
        <v>825</v>
      </c>
      <c r="I56" s="76">
        <v>840</v>
      </c>
    </row>
    <row r="57" spans="1:9" ht="60" hidden="1">
      <c r="A57" s="70" t="s">
        <v>184</v>
      </c>
      <c r="B57" s="47" t="s">
        <v>38</v>
      </c>
      <c r="C57" s="72"/>
      <c r="D57" s="76">
        <f>D58+D73+D75+D77</f>
        <v>31643</v>
      </c>
      <c r="E57" s="76">
        <f t="shared" ref="E57:I57" si="20">E58+E73+E75+E77</f>
        <v>20852.89</v>
      </c>
      <c r="F57" s="76">
        <f t="shared" si="20"/>
        <v>29044</v>
      </c>
      <c r="G57" s="76">
        <f t="shared" si="20"/>
        <v>28410</v>
      </c>
      <c r="H57" s="76">
        <f t="shared" si="20"/>
        <v>28565</v>
      </c>
      <c r="I57" s="76">
        <f t="shared" si="20"/>
        <v>28721</v>
      </c>
    </row>
    <row r="58" spans="1:9" ht="45" hidden="1">
      <c r="A58" s="70" t="s">
        <v>185</v>
      </c>
      <c r="B58" s="47" t="s">
        <v>21</v>
      </c>
      <c r="C58" s="72"/>
      <c r="D58" s="76">
        <f>D59+D64+D69</f>
        <v>13325</v>
      </c>
      <c r="E58" s="76">
        <f t="shared" ref="E58:I58" si="21">E59+E64+E69</f>
        <v>7435.5</v>
      </c>
      <c r="F58" s="76">
        <f t="shared" si="21"/>
        <v>10574</v>
      </c>
      <c r="G58" s="76">
        <f t="shared" si="21"/>
        <v>10730</v>
      </c>
      <c r="H58" s="76">
        <f t="shared" si="21"/>
        <v>10885</v>
      </c>
      <c r="I58" s="76">
        <f t="shared" si="21"/>
        <v>11041</v>
      </c>
    </row>
    <row r="59" spans="1:9" ht="75" hidden="1">
      <c r="A59" s="70" t="s">
        <v>317</v>
      </c>
      <c r="B59" s="47" t="s">
        <v>318</v>
      </c>
      <c r="C59" s="72"/>
      <c r="D59" s="76">
        <f>SUM(D60:D63)</f>
        <v>0</v>
      </c>
      <c r="E59" s="76">
        <f t="shared" ref="E59:I59" si="22">SUM(E60:E63)</f>
        <v>0</v>
      </c>
      <c r="F59" s="76">
        <f t="shared" si="22"/>
        <v>2380</v>
      </c>
      <c r="G59" s="76">
        <f t="shared" si="22"/>
        <v>2415</v>
      </c>
      <c r="H59" s="76">
        <f t="shared" si="22"/>
        <v>2452</v>
      </c>
      <c r="I59" s="76">
        <f t="shared" si="22"/>
        <v>2488</v>
      </c>
    </row>
    <row r="60" spans="1:9" ht="75" hidden="1">
      <c r="A60" s="70" t="s">
        <v>417</v>
      </c>
      <c r="B60" s="47" t="s">
        <v>318</v>
      </c>
      <c r="C60" s="85" t="s">
        <v>414</v>
      </c>
      <c r="D60" s="86">
        <v>0</v>
      </c>
      <c r="E60" s="86"/>
      <c r="F60" s="75"/>
      <c r="G60" s="76"/>
      <c r="H60" s="76"/>
      <c r="I60" s="76"/>
    </row>
    <row r="61" spans="1:9" ht="75" hidden="1">
      <c r="A61" s="70" t="s">
        <v>418</v>
      </c>
      <c r="B61" s="47" t="s">
        <v>318</v>
      </c>
      <c r="C61" s="85" t="s">
        <v>415</v>
      </c>
      <c r="D61" s="86">
        <v>0</v>
      </c>
      <c r="E61" s="86"/>
      <c r="F61" s="75"/>
      <c r="G61" s="76"/>
      <c r="H61" s="76"/>
      <c r="I61" s="76"/>
    </row>
    <row r="62" spans="1:9" ht="75" hidden="1">
      <c r="A62" s="70" t="s">
        <v>419</v>
      </c>
      <c r="B62" s="47" t="s">
        <v>318</v>
      </c>
      <c r="C62" s="85" t="s">
        <v>416</v>
      </c>
      <c r="D62" s="86">
        <v>0</v>
      </c>
      <c r="E62" s="86"/>
      <c r="F62" s="75"/>
      <c r="G62" s="76"/>
      <c r="H62" s="76"/>
      <c r="I62" s="76"/>
    </row>
    <row r="63" spans="1:9" ht="60.75" customHeight="1">
      <c r="A63" s="70" t="s">
        <v>420</v>
      </c>
      <c r="B63" s="47" t="s">
        <v>318</v>
      </c>
      <c r="C63" s="85" t="s">
        <v>367</v>
      </c>
      <c r="D63" s="86">
        <v>0</v>
      </c>
      <c r="E63" s="86">
        <v>0</v>
      </c>
      <c r="F63" s="75">
        <v>2380</v>
      </c>
      <c r="G63" s="76">
        <v>2415</v>
      </c>
      <c r="H63" s="76">
        <v>2452</v>
      </c>
      <c r="I63" s="76">
        <v>2488</v>
      </c>
    </row>
    <row r="64" spans="1:9" ht="30" hidden="1">
      <c r="A64" s="70" t="s">
        <v>510</v>
      </c>
      <c r="B64" s="47" t="s">
        <v>443</v>
      </c>
      <c r="C64" s="85"/>
      <c r="D64" s="86">
        <f>SUM(D65:D68)</f>
        <v>2489</v>
      </c>
      <c r="E64" s="86">
        <f t="shared" ref="E64:I64" si="23">SUM(E65:E68)</f>
        <v>1758.3000000000002</v>
      </c>
      <c r="F64" s="86">
        <f t="shared" si="23"/>
        <v>0</v>
      </c>
      <c r="G64" s="86">
        <f t="shared" si="23"/>
        <v>0</v>
      </c>
      <c r="H64" s="86">
        <f t="shared" si="23"/>
        <v>0</v>
      </c>
      <c r="I64" s="86">
        <f t="shared" si="23"/>
        <v>0</v>
      </c>
    </row>
    <row r="65" spans="1:9" ht="60">
      <c r="A65" s="70" t="s">
        <v>512</v>
      </c>
      <c r="B65" s="60" t="s">
        <v>511</v>
      </c>
      <c r="C65" s="85" t="s">
        <v>414</v>
      </c>
      <c r="D65" s="86">
        <v>0</v>
      </c>
      <c r="E65" s="86">
        <v>0.38</v>
      </c>
      <c r="F65" s="75">
        <v>0</v>
      </c>
      <c r="G65" s="75">
        <v>0</v>
      </c>
      <c r="H65" s="75">
        <v>0</v>
      </c>
      <c r="I65" s="75">
        <v>0</v>
      </c>
    </row>
    <row r="66" spans="1:9" ht="60">
      <c r="A66" s="70" t="s">
        <v>513</v>
      </c>
      <c r="B66" s="60" t="s">
        <v>511</v>
      </c>
      <c r="C66" s="85" t="s">
        <v>415</v>
      </c>
      <c r="D66" s="86">
        <v>0</v>
      </c>
      <c r="E66" s="86">
        <v>0.47</v>
      </c>
      <c r="F66" s="75">
        <v>0</v>
      </c>
      <c r="G66" s="75">
        <v>0</v>
      </c>
      <c r="H66" s="75">
        <v>0</v>
      </c>
      <c r="I66" s="75">
        <v>0</v>
      </c>
    </row>
    <row r="67" spans="1:9" ht="60">
      <c r="A67" s="70" t="s">
        <v>514</v>
      </c>
      <c r="B67" s="60" t="s">
        <v>511</v>
      </c>
      <c r="C67" s="85" t="s">
        <v>416</v>
      </c>
      <c r="D67" s="86">
        <v>0</v>
      </c>
      <c r="E67" s="86">
        <v>2.0499999999999998</v>
      </c>
      <c r="F67" s="75">
        <v>0</v>
      </c>
      <c r="G67" s="76">
        <v>0</v>
      </c>
      <c r="H67" s="76">
        <v>0</v>
      </c>
      <c r="I67" s="76">
        <v>0</v>
      </c>
    </row>
    <row r="68" spans="1:9" ht="60">
      <c r="A68" s="70" t="s">
        <v>515</v>
      </c>
      <c r="B68" s="60" t="s">
        <v>511</v>
      </c>
      <c r="C68" s="85" t="s">
        <v>367</v>
      </c>
      <c r="D68" s="86">
        <v>2489</v>
      </c>
      <c r="E68" s="86">
        <v>1755.4</v>
      </c>
      <c r="F68" s="75">
        <v>0</v>
      </c>
      <c r="G68" s="76">
        <v>0</v>
      </c>
      <c r="H68" s="76">
        <v>0</v>
      </c>
      <c r="I68" s="76">
        <v>0</v>
      </c>
    </row>
    <row r="69" spans="1:9" ht="60" hidden="1">
      <c r="A69" s="70" t="s">
        <v>186</v>
      </c>
      <c r="B69" s="47" t="s">
        <v>130</v>
      </c>
      <c r="C69" s="85"/>
      <c r="D69" s="76">
        <f>SUM(D70:D72)</f>
        <v>10836</v>
      </c>
      <c r="E69" s="76">
        <f t="shared" ref="E69:I69" si="24">SUM(E70:E72)</f>
        <v>5677.2</v>
      </c>
      <c r="F69" s="76">
        <f t="shared" si="24"/>
        <v>8194</v>
      </c>
      <c r="G69" s="76">
        <f t="shared" si="24"/>
        <v>8315</v>
      </c>
      <c r="H69" s="76">
        <f t="shared" si="24"/>
        <v>8433</v>
      </c>
      <c r="I69" s="76">
        <f t="shared" si="24"/>
        <v>8553</v>
      </c>
    </row>
    <row r="70" spans="1:9" ht="60">
      <c r="A70" s="70" t="s">
        <v>421</v>
      </c>
      <c r="B70" s="47" t="s">
        <v>130</v>
      </c>
      <c r="C70" s="85" t="s">
        <v>424</v>
      </c>
      <c r="D70" s="86">
        <v>292</v>
      </c>
      <c r="E70" s="86">
        <v>10.32</v>
      </c>
      <c r="F70" s="75">
        <v>298</v>
      </c>
      <c r="G70" s="76">
        <v>300</v>
      </c>
      <c r="H70" s="76">
        <v>300</v>
      </c>
      <c r="I70" s="76">
        <v>300</v>
      </c>
    </row>
    <row r="71" spans="1:9" ht="60">
      <c r="A71" s="70" t="s">
        <v>422</v>
      </c>
      <c r="B71" s="47" t="s">
        <v>130</v>
      </c>
      <c r="C71" s="85" t="s">
        <v>425</v>
      </c>
      <c r="D71" s="86">
        <v>157</v>
      </c>
      <c r="E71" s="86">
        <v>81.52</v>
      </c>
      <c r="F71" s="75">
        <v>157</v>
      </c>
      <c r="G71" s="76">
        <v>160</v>
      </c>
      <c r="H71" s="76">
        <v>160</v>
      </c>
      <c r="I71" s="76">
        <v>160</v>
      </c>
    </row>
    <row r="72" spans="1:9" ht="60">
      <c r="A72" s="70" t="s">
        <v>423</v>
      </c>
      <c r="B72" s="47" t="s">
        <v>130</v>
      </c>
      <c r="C72" s="85" t="s">
        <v>367</v>
      </c>
      <c r="D72" s="86">
        <v>10387</v>
      </c>
      <c r="E72" s="86">
        <v>5585.36</v>
      </c>
      <c r="F72" s="75">
        <v>7739</v>
      </c>
      <c r="G72" s="76">
        <v>7855</v>
      </c>
      <c r="H72" s="76">
        <v>7973</v>
      </c>
      <c r="I72" s="76">
        <v>8093</v>
      </c>
    </row>
    <row r="73" spans="1:9" ht="60" hidden="1">
      <c r="A73" s="70" t="s">
        <v>188</v>
      </c>
      <c r="B73" s="47" t="s">
        <v>315</v>
      </c>
      <c r="C73" s="72"/>
      <c r="D73" s="76">
        <f>D74</f>
        <v>818</v>
      </c>
      <c r="E73" s="76">
        <f t="shared" ref="E73:I73" si="25">E74</f>
        <v>675.56</v>
      </c>
      <c r="F73" s="76">
        <f t="shared" si="25"/>
        <v>770</v>
      </c>
      <c r="G73" s="76">
        <f t="shared" si="25"/>
        <v>880</v>
      </c>
      <c r="H73" s="76">
        <f t="shared" si="25"/>
        <v>880</v>
      </c>
      <c r="I73" s="76">
        <f t="shared" si="25"/>
        <v>880</v>
      </c>
    </row>
    <row r="74" spans="1:9" ht="60">
      <c r="A74" s="70" t="s">
        <v>534</v>
      </c>
      <c r="B74" s="47" t="s">
        <v>316</v>
      </c>
      <c r="C74" s="85" t="s">
        <v>367</v>
      </c>
      <c r="D74" s="86">
        <v>818</v>
      </c>
      <c r="E74" s="86">
        <v>675.56</v>
      </c>
      <c r="F74" s="75">
        <v>770</v>
      </c>
      <c r="G74" s="76">
        <v>880</v>
      </c>
      <c r="H74" s="76">
        <v>880</v>
      </c>
      <c r="I74" s="76">
        <v>880</v>
      </c>
    </row>
    <row r="75" spans="1:9" ht="15.75" hidden="1" customHeight="1">
      <c r="A75" s="70" t="s">
        <v>187</v>
      </c>
      <c r="B75" s="47" t="s">
        <v>129</v>
      </c>
      <c r="C75" s="72"/>
      <c r="D75" s="76">
        <f>D76</f>
        <v>17400</v>
      </c>
      <c r="E75" s="76">
        <f t="shared" ref="E75:I75" si="26">E76</f>
        <v>12732.38</v>
      </c>
      <c r="F75" s="76">
        <f t="shared" si="26"/>
        <v>17400</v>
      </c>
      <c r="G75" s="76">
        <f t="shared" si="26"/>
        <v>440</v>
      </c>
      <c r="H75" s="76">
        <f t="shared" si="26"/>
        <v>440</v>
      </c>
      <c r="I75" s="76">
        <f t="shared" si="26"/>
        <v>440</v>
      </c>
    </row>
    <row r="76" spans="1:9" ht="45">
      <c r="A76" s="70" t="s">
        <v>426</v>
      </c>
      <c r="B76" s="47" t="s">
        <v>278</v>
      </c>
      <c r="C76" s="85" t="s">
        <v>367</v>
      </c>
      <c r="D76" s="86">
        <v>17400</v>
      </c>
      <c r="E76" s="86">
        <v>12732.38</v>
      </c>
      <c r="F76" s="75">
        <v>17400</v>
      </c>
      <c r="G76" s="76">
        <v>440</v>
      </c>
      <c r="H76" s="76">
        <v>440</v>
      </c>
      <c r="I76" s="76">
        <v>440</v>
      </c>
    </row>
    <row r="77" spans="1:9" ht="30" hidden="1">
      <c r="A77" s="70" t="s">
        <v>307</v>
      </c>
      <c r="B77" s="47" t="s">
        <v>306</v>
      </c>
      <c r="C77" s="72"/>
      <c r="D77" s="76">
        <f>D78</f>
        <v>100</v>
      </c>
      <c r="E77" s="76">
        <f t="shared" ref="E77:I77" si="27">E78</f>
        <v>9.4499999999999993</v>
      </c>
      <c r="F77" s="76">
        <f>F78</f>
        <v>300</v>
      </c>
      <c r="G77" s="76">
        <f t="shared" si="27"/>
        <v>16360</v>
      </c>
      <c r="H77" s="76">
        <f t="shared" si="27"/>
        <v>16360</v>
      </c>
      <c r="I77" s="76">
        <f t="shared" si="27"/>
        <v>16360</v>
      </c>
    </row>
    <row r="78" spans="1:9" ht="30">
      <c r="A78" s="70" t="s">
        <v>524</v>
      </c>
      <c r="B78" s="47" t="s">
        <v>305</v>
      </c>
      <c r="C78" s="85" t="s">
        <v>367</v>
      </c>
      <c r="D78" s="86">
        <v>100</v>
      </c>
      <c r="E78" s="86">
        <v>9.4499999999999993</v>
      </c>
      <c r="F78" s="76">
        <v>300</v>
      </c>
      <c r="G78" s="76">
        <v>16360</v>
      </c>
      <c r="H78" s="76">
        <v>16360</v>
      </c>
      <c r="I78" s="76">
        <v>16360</v>
      </c>
    </row>
    <row r="79" spans="1:9" ht="45" hidden="1">
      <c r="A79" s="82" t="s">
        <v>496</v>
      </c>
      <c r="B79" s="47" t="s">
        <v>314</v>
      </c>
      <c r="C79" s="72"/>
      <c r="D79" s="76">
        <f>D80</f>
        <v>178</v>
      </c>
      <c r="E79" s="76">
        <f>E80</f>
        <v>130.29</v>
      </c>
      <c r="F79" s="76">
        <f>F80</f>
        <v>130</v>
      </c>
      <c r="G79" s="76">
        <f t="shared" ref="G79:I79" si="28">G80</f>
        <v>28</v>
      </c>
      <c r="H79" s="76">
        <f t="shared" si="28"/>
        <v>52</v>
      </c>
      <c r="I79" s="76">
        <f t="shared" si="28"/>
        <v>51</v>
      </c>
    </row>
    <row r="80" spans="1:9" ht="45">
      <c r="A80" s="82" t="s">
        <v>427</v>
      </c>
      <c r="B80" s="47" t="s">
        <v>314</v>
      </c>
      <c r="C80" s="83" t="s">
        <v>367</v>
      </c>
      <c r="D80" s="74">
        <v>178</v>
      </c>
      <c r="E80" s="74">
        <v>130.29</v>
      </c>
      <c r="F80" s="75">
        <v>130</v>
      </c>
      <c r="G80" s="76">
        <v>28</v>
      </c>
      <c r="H80" s="76">
        <v>52</v>
      </c>
      <c r="I80" s="76">
        <v>51</v>
      </c>
    </row>
    <row r="81" spans="1:9" ht="60" hidden="1">
      <c r="A81" s="70" t="s">
        <v>189</v>
      </c>
      <c r="B81" s="47" t="s">
        <v>39</v>
      </c>
      <c r="C81" s="72"/>
      <c r="D81" s="76">
        <f>D82</f>
        <v>2900</v>
      </c>
      <c r="E81" s="76">
        <f t="shared" ref="E81:I81" si="29">E82</f>
        <v>2316.4499999999998</v>
      </c>
      <c r="F81" s="76">
        <f t="shared" si="29"/>
        <v>3060</v>
      </c>
      <c r="G81" s="76">
        <f t="shared" si="29"/>
        <v>2600</v>
      </c>
      <c r="H81" s="76">
        <f t="shared" si="29"/>
        <v>2400</v>
      </c>
      <c r="I81" s="76">
        <f t="shared" si="29"/>
        <v>2300</v>
      </c>
    </row>
    <row r="82" spans="1:9" ht="60" hidden="1">
      <c r="A82" s="70" t="s">
        <v>190</v>
      </c>
      <c r="B82" s="43" t="s">
        <v>40</v>
      </c>
      <c r="C82" s="71"/>
      <c r="D82" s="76">
        <f t="shared" ref="D82:I82" si="30">D83+D84</f>
        <v>2900</v>
      </c>
      <c r="E82" s="76">
        <f t="shared" si="30"/>
        <v>2316.4499999999998</v>
      </c>
      <c r="F82" s="76">
        <f t="shared" si="30"/>
        <v>3060</v>
      </c>
      <c r="G82" s="76">
        <f t="shared" si="30"/>
        <v>2600</v>
      </c>
      <c r="H82" s="76">
        <f t="shared" si="30"/>
        <v>2400</v>
      </c>
      <c r="I82" s="76">
        <f t="shared" si="30"/>
        <v>2300</v>
      </c>
    </row>
    <row r="83" spans="1:9" ht="60">
      <c r="A83" s="70" t="s">
        <v>428</v>
      </c>
      <c r="B83" s="43" t="s">
        <v>41</v>
      </c>
      <c r="C83" s="83" t="s">
        <v>366</v>
      </c>
      <c r="D83" s="74">
        <v>200</v>
      </c>
      <c r="E83" s="74">
        <v>144.22999999999999</v>
      </c>
      <c r="F83" s="75">
        <v>160</v>
      </c>
      <c r="G83" s="76">
        <v>0</v>
      </c>
      <c r="H83" s="76">
        <v>0</v>
      </c>
      <c r="I83" s="76">
        <v>0</v>
      </c>
    </row>
    <row r="84" spans="1:9" ht="60">
      <c r="A84" s="70" t="s">
        <v>429</v>
      </c>
      <c r="B84" s="43" t="s">
        <v>41</v>
      </c>
      <c r="C84" s="83" t="s">
        <v>367</v>
      </c>
      <c r="D84" s="74">
        <v>2700</v>
      </c>
      <c r="E84" s="74">
        <v>2172.2199999999998</v>
      </c>
      <c r="F84" s="76">
        <v>2900</v>
      </c>
      <c r="G84" s="76">
        <v>2600</v>
      </c>
      <c r="H84" s="76">
        <v>2400</v>
      </c>
      <c r="I84" s="76">
        <v>2300</v>
      </c>
    </row>
    <row r="85" spans="1:9" s="12" customFormat="1" ht="28.5" hidden="1">
      <c r="A85" s="87" t="s">
        <v>488</v>
      </c>
      <c r="B85" s="42" t="s">
        <v>499</v>
      </c>
      <c r="C85" s="88"/>
      <c r="D85" s="89">
        <f>SUM(D86:D90)</f>
        <v>1433</v>
      </c>
      <c r="E85" s="89">
        <f t="shared" ref="E85:I85" si="31">SUM(E86:E90)</f>
        <v>1064.83</v>
      </c>
      <c r="F85" s="89">
        <f t="shared" si="31"/>
        <v>1433</v>
      </c>
      <c r="G85" s="89">
        <f t="shared" si="31"/>
        <v>1420</v>
      </c>
      <c r="H85" s="89">
        <f t="shared" si="31"/>
        <v>1420</v>
      </c>
      <c r="I85" s="89">
        <f t="shared" si="31"/>
        <v>1420</v>
      </c>
    </row>
    <row r="86" spans="1:9" ht="30">
      <c r="A86" s="70" t="s">
        <v>342</v>
      </c>
      <c r="B86" s="43" t="s">
        <v>61</v>
      </c>
      <c r="C86" s="71" t="s">
        <v>340</v>
      </c>
      <c r="D86" s="74">
        <v>610</v>
      </c>
      <c r="E86" s="74">
        <v>419.55</v>
      </c>
      <c r="F86" s="75">
        <v>610</v>
      </c>
      <c r="G86" s="76">
        <v>600</v>
      </c>
      <c r="H86" s="76">
        <v>600</v>
      </c>
      <c r="I86" s="76">
        <v>600</v>
      </c>
    </row>
    <row r="87" spans="1:9" ht="30">
      <c r="A87" s="70" t="s">
        <v>341</v>
      </c>
      <c r="B87" s="43" t="s">
        <v>68</v>
      </c>
      <c r="C87" s="71" t="s">
        <v>340</v>
      </c>
      <c r="D87" s="74">
        <v>0</v>
      </c>
      <c r="E87" s="74">
        <v>-8.34</v>
      </c>
      <c r="F87" s="75">
        <v>0</v>
      </c>
      <c r="G87" s="76">
        <v>0</v>
      </c>
      <c r="H87" s="76">
        <v>0</v>
      </c>
      <c r="I87" s="76">
        <v>0</v>
      </c>
    </row>
    <row r="88" spans="1:9" ht="30">
      <c r="A88" s="70" t="s">
        <v>343</v>
      </c>
      <c r="B88" s="43" t="s">
        <v>72</v>
      </c>
      <c r="C88" s="71" t="s">
        <v>340</v>
      </c>
      <c r="D88" s="74">
        <v>73</v>
      </c>
      <c r="E88" s="74">
        <v>46.94</v>
      </c>
      <c r="F88" s="75">
        <v>73</v>
      </c>
      <c r="G88" s="76">
        <v>70</v>
      </c>
      <c r="H88" s="76">
        <v>70</v>
      </c>
      <c r="I88" s="76">
        <v>70</v>
      </c>
    </row>
    <row r="89" spans="1:9" ht="30">
      <c r="A89" s="70" t="s">
        <v>411</v>
      </c>
      <c r="B89" s="43" t="s">
        <v>62</v>
      </c>
      <c r="C89" s="71" t="s">
        <v>340</v>
      </c>
      <c r="D89" s="74">
        <v>750</v>
      </c>
      <c r="E89" s="74">
        <v>606.63</v>
      </c>
      <c r="F89" s="75">
        <v>750</v>
      </c>
      <c r="G89" s="76">
        <v>750</v>
      </c>
      <c r="H89" s="76">
        <v>750</v>
      </c>
      <c r="I89" s="76">
        <v>750</v>
      </c>
    </row>
    <row r="90" spans="1:9" ht="30">
      <c r="A90" s="70" t="s">
        <v>412</v>
      </c>
      <c r="B90" s="43" t="s">
        <v>83</v>
      </c>
      <c r="C90" s="71" t="s">
        <v>340</v>
      </c>
      <c r="D90" s="86">
        <v>0</v>
      </c>
      <c r="E90" s="86">
        <v>0.05</v>
      </c>
      <c r="F90" s="75">
        <v>0</v>
      </c>
      <c r="G90" s="75">
        <v>0</v>
      </c>
      <c r="H90" s="75">
        <v>0</v>
      </c>
      <c r="I90" s="75">
        <v>0</v>
      </c>
    </row>
    <row r="91" spans="1:9" ht="28.5" hidden="1">
      <c r="A91" s="69" t="s">
        <v>191</v>
      </c>
      <c r="B91" s="42" t="s">
        <v>63</v>
      </c>
      <c r="C91" s="67"/>
      <c r="D91" s="68">
        <f>D92+D96</f>
        <v>4448</v>
      </c>
      <c r="E91" s="68">
        <f t="shared" ref="E91:F91" si="32">E92+E96</f>
        <v>3725.47</v>
      </c>
      <c r="F91" s="68">
        <f t="shared" si="32"/>
        <v>4960</v>
      </c>
      <c r="G91" s="68">
        <f t="shared" ref="G91:I91" si="33">G92+G96</f>
        <v>2449</v>
      </c>
      <c r="H91" s="68">
        <f t="shared" si="33"/>
        <v>2458.5</v>
      </c>
      <c r="I91" s="68">
        <f t="shared" si="33"/>
        <v>2468</v>
      </c>
    </row>
    <row r="92" spans="1:9" ht="15" hidden="1">
      <c r="A92" s="70" t="s">
        <v>241</v>
      </c>
      <c r="B92" s="43" t="s">
        <v>240</v>
      </c>
      <c r="C92" s="71"/>
      <c r="D92" s="76">
        <f>D93</f>
        <v>2022</v>
      </c>
      <c r="E92" s="76">
        <f t="shared" ref="E92:I92" si="34">E93</f>
        <v>1383.4</v>
      </c>
      <c r="F92" s="76">
        <f t="shared" si="34"/>
        <v>1992</v>
      </c>
      <c r="G92" s="76">
        <f t="shared" si="34"/>
        <v>1992</v>
      </c>
      <c r="H92" s="76">
        <f t="shared" si="34"/>
        <v>1992</v>
      </c>
      <c r="I92" s="76">
        <f t="shared" si="34"/>
        <v>1992</v>
      </c>
    </row>
    <row r="93" spans="1:9" ht="15" hidden="1">
      <c r="A93" s="70" t="s">
        <v>219</v>
      </c>
      <c r="B93" s="43" t="s">
        <v>220</v>
      </c>
      <c r="C93" s="71"/>
      <c r="D93" s="76">
        <f>SUM(D94:D95)</f>
        <v>2022</v>
      </c>
      <c r="E93" s="76">
        <f t="shared" ref="E93:F93" si="35">SUM(E94:E95)</f>
        <v>1383.4</v>
      </c>
      <c r="F93" s="76">
        <f t="shared" si="35"/>
        <v>1992</v>
      </c>
      <c r="G93" s="76">
        <f t="shared" ref="G93:I93" si="36">SUM(G94:G95)</f>
        <v>1992</v>
      </c>
      <c r="H93" s="76">
        <f t="shared" si="36"/>
        <v>1992</v>
      </c>
      <c r="I93" s="76">
        <f t="shared" si="36"/>
        <v>1992</v>
      </c>
    </row>
    <row r="94" spans="1:9" ht="30">
      <c r="A94" s="70" t="s">
        <v>431</v>
      </c>
      <c r="B94" s="43" t="s">
        <v>293</v>
      </c>
      <c r="C94" s="85" t="s">
        <v>366</v>
      </c>
      <c r="D94" s="86">
        <v>30</v>
      </c>
      <c r="E94" s="86">
        <v>0</v>
      </c>
      <c r="F94" s="76">
        <v>0</v>
      </c>
      <c r="G94" s="76">
        <v>0</v>
      </c>
      <c r="H94" s="76">
        <v>0</v>
      </c>
      <c r="I94" s="76">
        <v>0</v>
      </c>
    </row>
    <row r="95" spans="1:9" ht="30">
      <c r="A95" s="70" t="s">
        <v>432</v>
      </c>
      <c r="B95" s="43" t="s">
        <v>293</v>
      </c>
      <c r="C95" s="85" t="s">
        <v>430</v>
      </c>
      <c r="D95" s="86">
        <v>1992</v>
      </c>
      <c r="E95" s="86">
        <v>1383.4</v>
      </c>
      <c r="F95" s="76">
        <v>1992</v>
      </c>
      <c r="G95" s="76">
        <v>1992</v>
      </c>
      <c r="H95" s="76">
        <v>1992</v>
      </c>
      <c r="I95" s="76">
        <v>1992</v>
      </c>
    </row>
    <row r="96" spans="1:9" ht="15" hidden="1">
      <c r="A96" s="70" t="s">
        <v>192</v>
      </c>
      <c r="B96" s="43" t="s">
        <v>59</v>
      </c>
      <c r="C96" s="71"/>
      <c r="D96" s="76">
        <f t="shared" ref="D96:I96" si="37">D97+D101</f>
        <v>2426</v>
      </c>
      <c r="E96" s="76">
        <f t="shared" si="37"/>
        <v>2342.0699999999997</v>
      </c>
      <c r="F96" s="76">
        <f>F97+F101</f>
        <v>2968</v>
      </c>
      <c r="G96" s="76">
        <f t="shared" si="37"/>
        <v>457</v>
      </c>
      <c r="H96" s="76">
        <f t="shared" si="37"/>
        <v>466.5</v>
      </c>
      <c r="I96" s="76">
        <f t="shared" si="37"/>
        <v>476</v>
      </c>
    </row>
    <row r="97" spans="1:9" ht="30" hidden="1">
      <c r="A97" s="70" t="s">
        <v>193</v>
      </c>
      <c r="B97" s="43" t="s">
        <v>294</v>
      </c>
      <c r="C97" s="71"/>
      <c r="D97" s="76">
        <f>SUM(D98:D100)</f>
        <v>472</v>
      </c>
      <c r="E97" s="76">
        <f t="shared" ref="E97:I97" si="38">SUM(E98:E100)</f>
        <v>386.77</v>
      </c>
      <c r="F97" s="76">
        <f t="shared" si="38"/>
        <v>465</v>
      </c>
      <c r="G97" s="76">
        <f t="shared" si="38"/>
        <v>457</v>
      </c>
      <c r="H97" s="76">
        <f t="shared" si="38"/>
        <v>466.5</v>
      </c>
      <c r="I97" s="76">
        <f t="shared" si="38"/>
        <v>476</v>
      </c>
    </row>
    <row r="98" spans="1:9" ht="15.75" customHeight="1">
      <c r="A98" s="70" t="s">
        <v>433</v>
      </c>
      <c r="B98" s="43" t="s">
        <v>151</v>
      </c>
      <c r="C98" s="83" t="s">
        <v>366</v>
      </c>
      <c r="D98" s="74">
        <v>40</v>
      </c>
      <c r="E98" s="74">
        <v>28.2</v>
      </c>
      <c r="F98" s="75">
        <v>36</v>
      </c>
      <c r="G98" s="76">
        <v>19</v>
      </c>
      <c r="H98" s="76">
        <v>19.5</v>
      </c>
      <c r="I98" s="76">
        <v>20</v>
      </c>
    </row>
    <row r="99" spans="1:9" ht="30">
      <c r="A99" s="70" t="s">
        <v>434</v>
      </c>
      <c r="B99" s="43" t="s">
        <v>151</v>
      </c>
      <c r="C99" s="83" t="s">
        <v>367</v>
      </c>
      <c r="D99" s="74">
        <v>260</v>
      </c>
      <c r="E99" s="74">
        <v>225.37</v>
      </c>
      <c r="F99" s="75">
        <v>260</v>
      </c>
      <c r="G99" s="76">
        <v>265</v>
      </c>
      <c r="H99" s="76">
        <v>270</v>
      </c>
      <c r="I99" s="76">
        <v>276</v>
      </c>
    </row>
    <row r="100" spans="1:9" ht="30">
      <c r="A100" s="70" t="s">
        <v>435</v>
      </c>
      <c r="B100" s="43" t="s">
        <v>151</v>
      </c>
      <c r="C100" s="83" t="s">
        <v>368</v>
      </c>
      <c r="D100" s="74">
        <v>172</v>
      </c>
      <c r="E100" s="74">
        <v>133.19999999999999</v>
      </c>
      <c r="F100" s="76">
        <v>169</v>
      </c>
      <c r="G100" s="76">
        <v>173</v>
      </c>
      <c r="H100" s="76">
        <v>177</v>
      </c>
      <c r="I100" s="76">
        <v>180</v>
      </c>
    </row>
    <row r="101" spans="1:9" ht="15" hidden="1">
      <c r="A101" s="70" t="s">
        <v>194</v>
      </c>
      <c r="B101" s="43" t="s">
        <v>60</v>
      </c>
      <c r="C101" s="71"/>
      <c r="D101" s="76">
        <f>D102+D107+D108+D109+D110</f>
        <v>1954</v>
      </c>
      <c r="E101" s="76">
        <f t="shared" ref="E101:I101" si="39">E102+E107+E108+E109+E110</f>
        <v>1955.3</v>
      </c>
      <c r="F101" s="76">
        <f t="shared" si="39"/>
        <v>2503</v>
      </c>
      <c r="G101" s="76">
        <f t="shared" si="39"/>
        <v>0</v>
      </c>
      <c r="H101" s="76">
        <f t="shared" si="39"/>
        <v>0</v>
      </c>
      <c r="I101" s="76">
        <f t="shared" si="39"/>
        <v>0</v>
      </c>
    </row>
    <row r="102" spans="1:9" ht="15">
      <c r="A102" s="70" t="s">
        <v>437</v>
      </c>
      <c r="B102" s="43" t="s">
        <v>331</v>
      </c>
      <c r="C102" s="83" t="s">
        <v>366</v>
      </c>
      <c r="D102" s="74">
        <v>1725</v>
      </c>
      <c r="E102" s="74">
        <v>1726.08</v>
      </c>
      <c r="F102" s="75">
        <v>1726</v>
      </c>
      <c r="G102" s="76">
        <v>0</v>
      </c>
      <c r="H102" s="76">
        <v>0</v>
      </c>
      <c r="I102" s="76">
        <v>0</v>
      </c>
    </row>
    <row r="103" spans="1:9" ht="30" hidden="1">
      <c r="A103" s="69" t="s">
        <v>195</v>
      </c>
      <c r="B103" s="42" t="s">
        <v>288</v>
      </c>
      <c r="C103" s="83" t="s">
        <v>430</v>
      </c>
      <c r="D103" s="74">
        <v>44</v>
      </c>
      <c r="E103" s="74">
        <v>44.22</v>
      </c>
      <c r="F103" s="68">
        <f t="shared" ref="F103" si="40">F104+F113</f>
        <v>5236</v>
      </c>
      <c r="G103" s="76">
        <v>0</v>
      </c>
      <c r="H103" s="76">
        <v>0</v>
      </c>
      <c r="I103" s="76">
        <v>0</v>
      </c>
    </row>
    <row r="104" spans="1:9" ht="60" hidden="1">
      <c r="A104" s="70" t="s">
        <v>196</v>
      </c>
      <c r="B104" s="43" t="s">
        <v>320</v>
      </c>
      <c r="C104" s="83" t="s">
        <v>367</v>
      </c>
      <c r="D104" s="74">
        <v>153</v>
      </c>
      <c r="E104" s="74">
        <v>152.72</v>
      </c>
      <c r="F104" s="76">
        <f t="shared" ref="F104" si="41">F105</f>
        <v>3775</v>
      </c>
      <c r="G104" s="76">
        <v>0</v>
      </c>
      <c r="H104" s="76">
        <v>0</v>
      </c>
      <c r="I104" s="76">
        <v>0</v>
      </c>
    </row>
    <row r="105" spans="1:9" ht="75" hidden="1">
      <c r="A105" s="82" t="s">
        <v>197</v>
      </c>
      <c r="B105" s="43" t="s">
        <v>116</v>
      </c>
      <c r="C105" s="83" t="s">
        <v>368</v>
      </c>
      <c r="D105" s="74">
        <v>32</v>
      </c>
      <c r="E105" s="74">
        <v>32.07</v>
      </c>
      <c r="F105" s="76">
        <f t="shared" ref="F105" si="42">F112+F106</f>
        <v>3775</v>
      </c>
      <c r="G105" s="76">
        <v>0</v>
      </c>
      <c r="H105" s="76">
        <v>0</v>
      </c>
      <c r="I105" s="76">
        <v>0</v>
      </c>
    </row>
    <row r="106" spans="1:9" ht="60" hidden="1">
      <c r="A106" s="82" t="s">
        <v>109</v>
      </c>
      <c r="B106" s="43" t="s">
        <v>110</v>
      </c>
      <c r="C106" s="83" t="s">
        <v>436</v>
      </c>
      <c r="D106" s="74">
        <v>0</v>
      </c>
      <c r="E106" s="74">
        <v>0.21</v>
      </c>
      <c r="F106" s="75"/>
      <c r="G106" s="76">
        <v>0</v>
      </c>
      <c r="H106" s="76">
        <v>0</v>
      </c>
      <c r="I106" s="76">
        <v>0</v>
      </c>
    </row>
    <row r="107" spans="1:9" ht="30">
      <c r="A107" s="70" t="s">
        <v>438</v>
      </c>
      <c r="B107" s="43" t="s">
        <v>331</v>
      </c>
      <c r="C107" s="83" t="s">
        <v>430</v>
      </c>
      <c r="D107" s="74">
        <v>44</v>
      </c>
      <c r="E107" s="74">
        <v>44.22</v>
      </c>
      <c r="F107" s="75">
        <v>575</v>
      </c>
      <c r="G107" s="76">
        <v>0</v>
      </c>
      <c r="H107" s="76">
        <v>0</v>
      </c>
      <c r="I107" s="76">
        <v>0</v>
      </c>
    </row>
    <row r="108" spans="1:9" ht="30">
      <c r="A108" s="70" t="s">
        <v>439</v>
      </c>
      <c r="B108" s="43" t="s">
        <v>331</v>
      </c>
      <c r="C108" s="83" t="s">
        <v>367</v>
      </c>
      <c r="D108" s="74">
        <v>153</v>
      </c>
      <c r="E108" s="74">
        <v>152.72</v>
      </c>
      <c r="F108" s="75">
        <v>170</v>
      </c>
      <c r="G108" s="76">
        <v>0</v>
      </c>
      <c r="H108" s="76">
        <v>0</v>
      </c>
      <c r="I108" s="76">
        <v>0</v>
      </c>
    </row>
    <row r="109" spans="1:9" ht="30">
      <c r="A109" s="70" t="s">
        <v>440</v>
      </c>
      <c r="B109" s="43" t="s">
        <v>331</v>
      </c>
      <c r="C109" s="83" t="s">
        <v>368</v>
      </c>
      <c r="D109" s="74">
        <v>32</v>
      </c>
      <c r="E109" s="74">
        <v>32.07</v>
      </c>
      <c r="F109" s="75">
        <v>32</v>
      </c>
      <c r="G109" s="76">
        <v>0</v>
      </c>
      <c r="H109" s="76">
        <v>0</v>
      </c>
      <c r="I109" s="76">
        <v>0</v>
      </c>
    </row>
    <row r="110" spans="1:9" ht="30">
      <c r="A110" s="70" t="s">
        <v>441</v>
      </c>
      <c r="B110" s="43" t="s">
        <v>331</v>
      </c>
      <c r="C110" s="83" t="s">
        <v>436</v>
      </c>
      <c r="D110" s="74">
        <v>0</v>
      </c>
      <c r="E110" s="74">
        <v>0.21</v>
      </c>
      <c r="F110" s="75">
        <v>0</v>
      </c>
      <c r="G110" s="76">
        <v>0</v>
      </c>
      <c r="H110" s="76">
        <v>0</v>
      </c>
      <c r="I110" s="76">
        <v>0</v>
      </c>
    </row>
    <row r="111" spans="1:9" s="13" customFormat="1" ht="28.5" hidden="1">
      <c r="A111" s="77" t="s">
        <v>497</v>
      </c>
      <c r="B111" s="42" t="s">
        <v>288</v>
      </c>
      <c r="C111" s="90"/>
      <c r="D111" s="80">
        <f>D112+D113</f>
        <v>6369</v>
      </c>
      <c r="E111" s="80">
        <f t="shared" ref="E111:I111" si="43">E112+E113</f>
        <v>3810.08</v>
      </c>
      <c r="F111" s="89">
        <f t="shared" si="43"/>
        <v>5236</v>
      </c>
      <c r="G111" s="80">
        <f>G112++G113</f>
        <v>8399</v>
      </c>
      <c r="H111" s="80">
        <f t="shared" si="43"/>
        <v>4413</v>
      </c>
      <c r="I111" s="80">
        <f t="shared" si="43"/>
        <v>3913</v>
      </c>
    </row>
    <row r="112" spans="1:9" ht="60" customHeight="1">
      <c r="A112" s="82" t="s">
        <v>442</v>
      </c>
      <c r="B112" s="43" t="s">
        <v>42</v>
      </c>
      <c r="C112" s="83" t="s">
        <v>367</v>
      </c>
      <c r="D112" s="74">
        <v>4979</v>
      </c>
      <c r="E112" s="74">
        <v>2729.7</v>
      </c>
      <c r="F112" s="75">
        <v>3775</v>
      </c>
      <c r="G112" s="76">
        <v>7386</v>
      </c>
      <c r="H112" s="76">
        <v>3500</v>
      </c>
      <c r="I112" s="76">
        <v>3000</v>
      </c>
    </row>
    <row r="113" spans="1:9" ht="30" hidden="1">
      <c r="A113" s="82" t="s">
        <v>198</v>
      </c>
      <c r="B113" s="48" t="s">
        <v>103</v>
      </c>
      <c r="C113" s="38"/>
      <c r="D113" s="76">
        <f>D114+D120</f>
        <v>1390</v>
      </c>
      <c r="E113" s="76">
        <f t="shared" ref="E113:I113" si="44">E114+E120</f>
        <v>1080.3800000000001</v>
      </c>
      <c r="F113" s="76">
        <f t="shared" si="44"/>
        <v>1461</v>
      </c>
      <c r="G113" s="76">
        <f>G114+G120</f>
        <v>1013</v>
      </c>
      <c r="H113" s="76">
        <f t="shared" si="44"/>
        <v>913</v>
      </c>
      <c r="I113" s="76">
        <f t="shared" si="44"/>
        <v>913</v>
      </c>
    </row>
    <row r="114" spans="1:9" ht="30" hidden="1">
      <c r="A114" s="82" t="s">
        <v>199</v>
      </c>
      <c r="B114" s="48" t="s">
        <v>22</v>
      </c>
      <c r="C114" s="38"/>
      <c r="D114" s="76">
        <f>SUM(D115:D119)</f>
        <v>1390</v>
      </c>
      <c r="E114" s="76">
        <f t="shared" ref="E114:I114" si="45">SUM(E115:E119)</f>
        <v>1080.3800000000001</v>
      </c>
      <c r="F114" s="76">
        <f t="shared" si="45"/>
        <v>1461</v>
      </c>
      <c r="G114" s="76">
        <f t="shared" si="45"/>
        <v>913</v>
      </c>
      <c r="H114" s="76">
        <f>SUM(H115:H119)</f>
        <v>913</v>
      </c>
      <c r="I114" s="76">
        <f t="shared" si="45"/>
        <v>913</v>
      </c>
    </row>
    <row r="115" spans="1:9" ht="45">
      <c r="A115" s="82" t="s">
        <v>525</v>
      </c>
      <c r="B115" s="48" t="s">
        <v>319</v>
      </c>
      <c r="C115" s="83" t="s">
        <v>367</v>
      </c>
      <c r="D115" s="74">
        <v>0</v>
      </c>
      <c r="E115" s="76">
        <v>0</v>
      </c>
      <c r="F115" s="75">
        <v>150</v>
      </c>
      <c r="G115" s="76">
        <v>173</v>
      </c>
      <c r="H115" s="76">
        <v>173</v>
      </c>
      <c r="I115" s="76">
        <v>173</v>
      </c>
    </row>
    <row r="116" spans="1:9" ht="30">
      <c r="A116" s="82" t="s">
        <v>444</v>
      </c>
      <c r="B116" s="48" t="s">
        <v>443</v>
      </c>
      <c r="C116" s="83" t="s">
        <v>367</v>
      </c>
      <c r="D116" s="74">
        <v>117</v>
      </c>
      <c r="E116" s="74">
        <v>130</v>
      </c>
      <c r="F116" s="75">
        <v>0</v>
      </c>
      <c r="G116" s="75">
        <v>0</v>
      </c>
      <c r="H116" s="75">
        <v>0</v>
      </c>
      <c r="I116" s="75">
        <v>0</v>
      </c>
    </row>
    <row r="117" spans="1:9" ht="30">
      <c r="A117" s="82" t="s">
        <v>445</v>
      </c>
      <c r="B117" s="48" t="s">
        <v>131</v>
      </c>
      <c r="C117" s="83" t="s">
        <v>424</v>
      </c>
      <c r="D117" s="74">
        <v>48</v>
      </c>
      <c r="E117" s="74">
        <v>55.91</v>
      </c>
      <c r="F117" s="75">
        <v>73</v>
      </c>
      <c r="G117" s="76">
        <v>0</v>
      </c>
      <c r="H117" s="76">
        <v>0</v>
      </c>
      <c r="I117" s="76">
        <v>0</v>
      </c>
    </row>
    <row r="118" spans="1:9" ht="30">
      <c r="A118" s="82" t="s">
        <v>447</v>
      </c>
      <c r="B118" s="48" t="s">
        <v>131</v>
      </c>
      <c r="C118" s="83" t="s">
        <v>425</v>
      </c>
      <c r="D118" s="74">
        <v>125</v>
      </c>
      <c r="E118" s="74">
        <v>137.53</v>
      </c>
      <c r="F118" s="75">
        <v>138</v>
      </c>
      <c r="G118" s="76">
        <v>0</v>
      </c>
      <c r="H118" s="76">
        <v>0</v>
      </c>
      <c r="I118" s="76">
        <v>0</v>
      </c>
    </row>
    <row r="119" spans="1:9" ht="30">
      <c r="A119" s="82" t="s">
        <v>446</v>
      </c>
      <c r="B119" s="48" t="s">
        <v>131</v>
      </c>
      <c r="C119" s="83" t="s">
        <v>367</v>
      </c>
      <c r="D119" s="74">
        <v>1100</v>
      </c>
      <c r="E119" s="74">
        <v>756.94</v>
      </c>
      <c r="F119" s="75">
        <v>1100</v>
      </c>
      <c r="G119" s="76">
        <v>740</v>
      </c>
      <c r="H119" s="76">
        <v>740</v>
      </c>
      <c r="I119" s="76">
        <v>740</v>
      </c>
    </row>
    <row r="120" spans="1:9" ht="45" hidden="1">
      <c r="A120" s="82" t="s">
        <v>123</v>
      </c>
      <c r="B120" s="49" t="s">
        <v>119</v>
      </c>
      <c r="C120" s="72"/>
      <c r="D120" s="76"/>
      <c r="E120" s="76"/>
      <c r="F120" s="76"/>
      <c r="G120" s="76">
        <f>G121</f>
        <v>100</v>
      </c>
      <c r="H120" s="76"/>
      <c r="I120" s="76"/>
    </row>
    <row r="121" spans="1:9" ht="45">
      <c r="A121" s="82" t="s">
        <v>530</v>
      </c>
      <c r="B121" s="48" t="s">
        <v>52</v>
      </c>
      <c r="C121" s="83" t="s">
        <v>367</v>
      </c>
      <c r="D121" s="76">
        <v>0</v>
      </c>
      <c r="E121" s="76">
        <v>0</v>
      </c>
      <c r="F121" s="75">
        <v>0</v>
      </c>
      <c r="G121" s="76">
        <v>100</v>
      </c>
      <c r="H121" s="76">
        <v>0</v>
      </c>
      <c r="I121" s="76">
        <v>0</v>
      </c>
    </row>
    <row r="122" spans="1:9" ht="15.75" hidden="1" customHeight="1">
      <c r="A122" s="69" t="s">
        <v>200</v>
      </c>
      <c r="B122" s="42" t="s">
        <v>330</v>
      </c>
      <c r="C122" s="67"/>
      <c r="D122" s="68">
        <f>D123+D126+D133+D134+D144+D165+D146+D158+D164+D127+D157+D145+D151+D159+D153</f>
        <v>8339</v>
      </c>
      <c r="E122" s="68">
        <f t="shared" ref="E122:I122" si="46">E123+E126+E133+E134+E144+E165+E146+E158+E164+E127+E157+E145+E151+E159+E153</f>
        <v>5460.7899999999991</v>
      </c>
      <c r="F122" s="68">
        <f t="shared" si="46"/>
        <v>7047</v>
      </c>
      <c r="G122" s="68">
        <f t="shared" si="46"/>
        <v>6443</v>
      </c>
      <c r="H122" s="68">
        <f t="shared" si="46"/>
        <v>6673</v>
      </c>
      <c r="I122" s="68">
        <f t="shared" si="46"/>
        <v>6810</v>
      </c>
    </row>
    <row r="123" spans="1:9" ht="15.75" hidden="1" customHeight="1">
      <c r="A123" s="70" t="s">
        <v>201</v>
      </c>
      <c r="B123" s="43" t="s">
        <v>3</v>
      </c>
      <c r="C123" s="71"/>
      <c r="D123" s="76">
        <f>D124+D125</f>
        <v>52</v>
      </c>
      <c r="E123" s="76">
        <f t="shared" ref="E123:I123" si="47">E124+E125</f>
        <v>50.910000000000004</v>
      </c>
      <c r="F123" s="76">
        <f t="shared" si="47"/>
        <v>56</v>
      </c>
      <c r="G123" s="76">
        <f t="shared" si="47"/>
        <v>58</v>
      </c>
      <c r="H123" s="76">
        <f t="shared" si="47"/>
        <v>58</v>
      </c>
      <c r="I123" s="76">
        <f t="shared" si="47"/>
        <v>58</v>
      </c>
    </row>
    <row r="124" spans="1:9" ht="60">
      <c r="A124" s="82" t="s">
        <v>376</v>
      </c>
      <c r="B124" s="47" t="s">
        <v>332</v>
      </c>
      <c r="C124" s="72" t="s">
        <v>336</v>
      </c>
      <c r="D124" s="86">
        <v>40</v>
      </c>
      <c r="E124" s="86">
        <v>40.520000000000003</v>
      </c>
      <c r="F124" s="75">
        <v>43</v>
      </c>
      <c r="G124" s="76">
        <v>42</v>
      </c>
      <c r="H124" s="76">
        <v>42</v>
      </c>
      <c r="I124" s="76">
        <v>42</v>
      </c>
    </row>
    <row r="125" spans="1:9" ht="45">
      <c r="A125" s="82" t="s">
        <v>377</v>
      </c>
      <c r="B125" s="47" t="s">
        <v>295</v>
      </c>
      <c r="C125" s="72" t="s">
        <v>336</v>
      </c>
      <c r="D125" s="86">
        <v>12</v>
      </c>
      <c r="E125" s="86">
        <v>10.39</v>
      </c>
      <c r="F125" s="75">
        <v>13</v>
      </c>
      <c r="G125" s="76">
        <v>16</v>
      </c>
      <c r="H125" s="76">
        <v>16</v>
      </c>
      <c r="I125" s="76">
        <v>16</v>
      </c>
    </row>
    <row r="126" spans="1:9" ht="45">
      <c r="A126" s="82" t="s">
        <v>378</v>
      </c>
      <c r="B126" s="47" t="s">
        <v>296</v>
      </c>
      <c r="C126" s="72" t="s">
        <v>336</v>
      </c>
      <c r="D126" s="86">
        <v>40</v>
      </c>
      <c r="E126" s="86">
        <v>19.510000000000002</v>
      </c>
      <c r="F126" s="75">
        <v>20</v>
      </c>
      <c r="G126" s="76">
        <v>20</v>
      </c>
      <c r="H126" s="76">
        <v>20</v>
      </c>
      <c r="I126" s="76">
        <v>20</v>
      </c>
    </row>
    <row r="127" spans="1:9" ht="45" hidden="1">
      <c r="A127" s="82" t="s">
        <v>202</v>
      </c>
      <c r="B127" s="47" t="s">
        <v>297</v>
      </c>
      <c r="C127" s="72"/>
      <c r="D127" s="76">
        <f t="shared" ref="D127:I127" si="48">D128+D129+D130</f>
        <v>333</v>
      </c>
      <c r="E127" s="76">
        <f t="shared" si="48"/>
        <v>313.15999999999997</v>
      </c>
      <c r="F127" s="76">
        <f t="shared" si="48"/>
        <v>385</v>
      </c>
      <c r="G127" s="76">
        <f t="shared" si="48"/>
        <v>305</v>
      </c>
      <c r="H127" s="76">
        <f t="shared" si="48"/>
        <v>311</v>
      </c>
      <c r="I127" s="76">
        <f t="shared" si="48"/>
        <v>321</v>
      </c>
    </row>
    <row r="128" spans="1:9" ht="45">
      <c r="A128" s="82" t="s">
        <v>379</v>
      </c>
      <c r="B128" s="47" t="s">
        <v>298</v>
      </c>
      <c r="C128" s="72" t="s">
        <v>375</v>
      </c>
      <c r="D128" s="86">
        <v>145</v>
      </c>
      <c r="E128" s="86">
        <v>140</v>
      </c>
      <c r="F128" s="75">
        <v>150</v>
      </c>
      <c r="G128" s="76">
        <v>145</v>
      </c>
      <c r="H128" s="76">
        <v>150</v>
      </c>
      <c r="I128" s="76">
        <v>155</v>
      </c>
    </row>
    <row r="129" spans="1:9" ht="45">
      <c r="A129" s="82" t="s">
        <v>380</v>
      </c>
      <c r="B129" s="47" t="s">
        <v>298</v>
      </c>
      <c r="C129" s="72" t="s">
        <v>363</v>
      </c>
      <c r="D129" s="86">
        <v>116</v>
      </c>
      <c r="E129" s="86">
        <v>116</v>
      </c>
      <c r="F129" s="75">
        <f>116+50</f>
        <v>166</v>
      </c>
      <c r="G129" s="76">
        <v>100</v>
      </c>
      <c r="H129" s="76">
        <v>100</v>
      </c>
      <c r="I129" s="76">
        <v>100</v>
      </c>
    </row>
    <row r="130" spans="1:9" s="30" customFormat="1" ht="30" hidden="1">
      <c r="A130" s="82" t="s">
        <v>203</v>
      </c>
      <c r="B130" s="47" t="s">
        <v>299</v>
      </c>
      <c r="C130" s="91" t="s">
        <v>375</v>
      </c>
      <c r="D130" s="92">
        <f t="shared" ref="D130:I130" si="49">SUM(D131:D132)</f>
        <v>72</v>
      </c>
      <c r="E130" s="92">
        <f t="shared" si="49"/>
        <v>57.16</v>
      </c>
      <c r="F130" s="92">
        <f t="shared" si="49"/>
        <v>69</v>
      </c>
      <c r="G130" s="92">
        <f t="shared" si="49"/>
        <v>60</v>
      </c>
      <c r="H130" s="92">
        <f t="shared" si="49"/>
        <v>61</v>
      </c>
      <c r="I130" s="92">
        <f t="shared" si="49"/>
        <v>66</v>
      </c>
    </row>
    <row r="131" spans="1:9" ht="30">
      <c r="A131" s="82" t="s">
        <v>381</v>
      </c>
      <c r="B131" s="47" t="s">
        <v>299</v>
      </c>
      <c r="C131" s="72" t="s">
        <v>375</v>
      </c>
      <c r="D131" s="86">
        <v>39</v>
      </c>
      <c r="E131" s="86">
        <v>39</v>
      </c>
      <c r="F131" s="76">
        <v>39</v>
      </c>
      <c r="G131" s="76">
        <v>40</v>
      </c>
      <c r="H131" s="76">
        <v>40</v>
      </c>
      <c r="I131" s="76">
        <v>45</v>
      </c>
    </row>
    <row r="132" spans="1:9" ht="30">
      <c r="A132" s="82" t="s">
        <v>382</v>
      </c>
      <c r="B132" s="47" t="s">
        <v>299</v>
      </c>
      <c r="C132" s="72" t="s">
        <v>363</v>
      </c>
      <c r="D132" s="86">
        <v>33</v>
      </c>
      <c r="E132" s="86">
        <v>18.16</v>
      </c>
      <c r="F132" s="76">
        <v>30</v>
      </c>
      <c r="G132" s="76">
        <v>20</v>
      </c>
      <c r="H132" s="76">
        <v>21</v>
      </c>
      <c r="I132" s="76">
        <v>21</v>
      </c>
    </row>
    <row r="133" spans="1:9" ht="45">
      <c r="A133" s="82" t="s">
        <v>526</v>
      </c>
      <c r="B133" s="47" t="s">
        <v>88</v>
      </c>
      <c r="C133" s="85" t="s">
        <v>366</v>
      </c>
      <c r="D133" s="86">
        <v>240</v>
      </c>
      <c r="E133" s="86">
        <v>182.7</v>
      </c>
      <c r="F133" s="75">
        <v>260</v>
      </c>
      <c r="G133" s="76">
        <v>250</v>
      </c>
      <c r="H133" s="76">
        <v>250</v>
      </c>
      <c r="I133" s="76">
        <v>250</v>
      </c>
    </row>
    <row r="134" spans="1:9" ht="15.75" hidden="1" customHeight="1">
      <c r="A134" s="82" t="s">
        <v>204</v>
      </c>
      <c r="B134" s="4" t="s">
        <v>128</v>
      </c>
      <c r="C134" s="72"/>
      <c r="D134" s="76">
        <f>SUM(D135:D141)</f>
        <v>453</v>
      </c>
      <c r="E134" s="76">
        <f t="shared" ref="E134:I134" si="50">SUM(E135:E141)</f>
        <v>111.4</v>
      </c>
      <c r="F134" s="76">
        <f t="shared" si="50"/>
        <v>125</v>
      </c>
      <c r="G134" s="76">
        <f t="shared" si="50"/>
        <v>99</v>
      </c>
      <c r="H134" s="76">
        <f t="shared" si="50"/>
        <v>99</v>
      </c>
      <c r="I134" s="76">
        <f t="shared" si="50"/>
        <v>99</v>
      </c>
    </row>
    <row r="135" spans="1:9" ht="45">
      <c r="A135" s="82" t="s">
        <v>384</v>
      </c>
      <c r="B135" s="4" t="s">
        <v>65</v>
      </c>
      <c r="C135" s="72" t="s">
        <v>383</v>
      </c>
      <c r="D135" s="86">
        <v>20</v>
      </c>
      <c r="E135" s="86">
        <v>20</v>
      </c>
      <c r="F135" s="75">
        <v>20</v>
      </c>
      <c r="G135" s="76">
        <v>20</v>
      </c>
      <c r="H135" s="76">
        <v>20</v>
      </c>
      <c r="I135" s="76">
        <v>20</v>
      </c>
    </row>
    <row r="136" spans="1:9" ht="30">
      <c r="A136" s="82" t="s">
        <v>385</v>
      </c>
      <c r="B136" s="50" t="s">
        <v>108</v>
      </c>
      <c r="C136" s="93" t="s">
        <v>340</v>
      </c>
      <c r="D136" s="86">
        <v>7</v>
      </c>
      <c r="E136" s="86">
        <v>10.4</v>
      </c>
      <c r="F136" s="75">
        <f>10+4</f>
        <v>14</v>
      </c>
      <c r="G136" s="76">
        <v>0</v>
      </c>
      <c r="H136" s="76">
        <v>0</v>
      </c>
      <c r="I136" s="76">
        <v>0</v>
      </c>
    </row>
    <row r="137" spans="1:9" ht="30" customHeight="1">
      <c r="A137" s="82" t="s">
        <v>344</v>
      </c>
      <c r="B137" s="4" t="s">
        <v>66</v>
      </c>
      <c r="C137" s="72" t="s">
        <v>335</v>
      </c>
      <c r="D137" s="86">
        <v>10</v>
      </c>
      <c r="E137" s="86">
        <v>10</v>
      </c>
      <c r="F137" s="75">
        <v>10</v>
      </c>
      <c r="G137" s="76">
        <v>0</v>
      </c>
      <c r="H137" s="76">
        <v>0</v>
      </c>
      <c r="I137" s="76">
        <v>0</v>
      </c>
    </row>
    <row r="138" spans="1:9" ht="45">
      <c r="A138" s="82" t="s">
        <v>386</v>
      </c>
      <c r="B138" s="4" t="s">
        <v>66</v>
      </c>
      <c r="C138" s="72" t="s">
        <v>383</v>
      </c>
      <c r="D138" s="86">
        <v>15</v>
      </c>
      <c r="E138" s="86">
        <v>15</v>
      </c>
      <c r="F138" s="75">
        <v>15</v>
      </c>
      <c r="G138" s="76">
        <v>14</v>
      </c>
      <c r="H138" s="76">
        <v>14</v>
      </c>
      <c r="I138" s="76">
        <v>14</v>
      </c>
    </row>
    <row r="139" spans="1:9" ht="30" hidden="1">
      <c r="A139" s="82" t="s">
        <v>489</v>
      </c>
      <c r="B139" s="4" t="s">
        <v>14</v>
      </c>
      <c r="C139" s="72" t="s">
        <v>375</v>
      </c>
      <c r="D139" s="86">
        <v>0</v>
      </c>
      <c r="E139" s="86">
        <v>0</v>
      </c>
      <c r="F139" s="75">
        <v>0</v>
      </c>
      <c r="G139" s="75">
        <v>0</v>
      </c>
      <c r="H139" s="75">
        <v>0</v>
      </c>
      <c r="I139" s="75">
        <v>0</v>
      </c>
    </row>
    <row r="140" spans="1:9" ht="45">
      <c r="A140" s="82" t="s">
        <v>387</v>
      </c>
      <c r="B140" s="4" t="s">
        <v>14</v>
      </c>
      <c r="C140" s="72" t="s">
        <v>383</v>
      </c>
      <c r="D140" s="86">
        <v>370</v>
      </c>
      <c r="E140" s="86">
        <v>20</v>
      </c>
      <c r="F140" s="75">
        <v>30</v>
      </c>
      <c r="G140" s="76">
        <v>30</v>
      </c>
      <c r="H140" s="76">
        <v>30</v>
      </c>
      <c r="I140" s="76">
        <v>30</v>
      </c>
    </row>
    <row r="141" spans="1:9" ht="32.25" customHeight="1">
      <c r="A141" s="82" t="s">
        <v>388</v>
      </c>
      <c r="B141" s="4" t="s">
        <v>15</v>
      </c>
      <c r="C141" s="72" t="s">
        <v>389</v>
      </c>
      <c r="D141" s="86">
        <v>31</v>
      </c>
      <c r="E141" s="86">
        <v>36</v>
      </c>
      <c r="F141" s="75">
        <v>36</v>
      </c>
      <c r="G141" s="76">
        <v>35</v>
      </c>
      <c r="H141" s="76">
        <v>35</v>
      </c>
      <c r="I141" s="76">
        <v>35</v>
      </c>
    </row>
    <row r="142" spans="1:9" ht="15.75" hidden="1" customHeight="1">
      <c r="A142" s="82" t="s">
        <v>205</v>
      </c>
      <c r="B142" s="4" t="s">
        <v>163</v>
      </c>
      <c r="C142" s="72"/>
      <c r="D142" s="76">
        <f>D143</f>
        <v>155</v>
      </c>
      <c r="E142" s="76">
        <f t="shared" ref="E142:I142" si="51">E143</f>
        <v>0</v>
      </c>
      <c r="F142" s="76">
        <f t="shared" si="51"/>
        <v>0</v>
      </c>
      <c r="G142" s="76">
        <f t="shared" si="51"/>
        <v>0</v>
      </c>
      <c r="H142" s="76">
        <f t="shared" si="51"/>
        <v>0</v>
      </c>
      <c r="I142" s="76">
        <f t="shared" si="51"/>
        <v>0</v>
      </c>
    </row>
    <row r="143" spans="1:9" ht="15.75" hidden="1" customHeight="1">
      <c r="A143" s="82" t="s">
        <v>206</v>
      </c>
      <c r="B143" s="4" t="s">
        <v>162</v>
      </c>
      <c r="C143" s="72"/>
      <c r="D143" s="86">
        <v>155</v>
      </c>
      <c r="E143" s="86">
        <v>0</v>
      </c>
      <c r="F143" s="75"/>
      <c r="G143" s="76"/>
      <c r="H143" s="76"/>
      <c r="I143" s="76"/>
    </row>
    <row r="144" spans="1:9" ht="44.25" customHeight="1">
      <c r="A144" s="82" t="s">
        <v>390</v>
      </c>
      <c r="B144" s="47" t="s">
        <v>16</v>
      </c>
      <c r="C144" s="72" t="s">
        <v>375</v>
      </c>
      <c r="D144" s="86">
        <v>1300</v>
      </c>
      <c r="E144" s="86">
        <v>796</v>
      </c>
      <c r="F144" s="75">
        <f>1100</f>
        <v>1100</v>
      </c>
      <c r="G144" s="76">
        <v>1000</v>
      </c>
      <c r="H144" s="76">
        <v>1000</v>
      </c>
      <c r="I144" s="76">
        <v>1000</v>
      </c>
    </row>
    <row r="145" spans="1:9" ht="45">
      <c r="A145" s="82" t="s">
        <v>391</v>
      </c>
      <c r="B145" s="47" t="s">
        <v>16</v>
      </c>
      <c r="C145" s="72" t="s">
        <v>363</v>
      </c>
      <c r="D145" s="86">
        <v>10</v>
      </c>
      <c r="E145" s="86">
        <v>12.19</v>
      </c>
      <c r="F145" s="75">
        <v>13</v>
      </c>
      <c r="G145" s="76">
        <v>10</v>
      </c>
      <c r="H145" s="76">
        <v>10</v>
      </c>
      <c r="I145" s="76">
        <v>11</v>
      </c>
    </row>
    <row r="146" spans="1:9" ht="15" hidden="1">
      <c r="A146" s="82" t="s">
        <v>207</v>
      </c>
      <c r="B146" s="47" t="s">
        <v>484</v>
      </c>
      <c r="C146" s="64"/>
      <c r="D146" s="76">
        <f t="shared" ref="D146:I146" si="52">D147+D149</f>
        <v>1136</v>
      </c>
      <c r="E146" s="76">
        <f t="shared" si="52"/>
        <v>654.35</v>
      </c>
      <c r="F146" s="76">
        <f t="shared" si="52"/>
        <v>750</v>
      </c>
      <c r="G146" s="76">
        <f t="shared" si="52"/>
        <v>1100</v>
      </c>
      <c r="H146" s="76">
        <f t="shared" si="52"/>
        <v>1155</v>
      </c>
      <c r="I146" s="76">
        <f t="shared" si="52"/>
        <v>1190</v>
      </c>
    </row>
    <row r="147" spans="1:9" ht="30" hidden="1">
      <c r="A147" s="82" t="s">
        <v>208</v>
      </c>
      <c r="B147" s="47" t="s">
        <v>95</v>
      </c>
      <c r="C147" s="72"/>
      <c r="D147" s="76">
        <f>SUM(D148:D148)</f>
        <v>36</v>
      </c>
      <c r="E147" s="76">
        <f t="shared" ref="E147:H147" si="53">E148</f>
        <v>0</v>
      </c>
      <c r="F147" s="76">
        <f t="shared" si="53"/>
        <v>0</v>
      </c>
      <c r="G147" s="76">
        <f t="shared" si="53"/>
        <v>0</v>
      </c>
      <c r="H147" s="76">
        <f t="shared" si="53"/>
        <v>0</v>
      </c>
      <c r="I147" s="76">
        <f>I148</f>
        <v>0</v>
      </c>
    </row>
    <row r="148" spans="1:9" ht="45">
      <c r="A148" s="82" t="s">
        <v>392</v>
      </c>
      <c r="B148" s="47" t="s">
        <v>94</v>
      </c>
      <c r="C148" s="72" t="s">
        <v>363</v>
      </c>
      <c r="D148" s="86">
        <v>36</v>
      </c>
      <c r="E148" s="86">
        <v>0</v>
      </c>
      <c r="F148" s="75">
        <v>0</v>
      </c>
      <c r="G148" s="76">
        <v>0</v>
      </c>
      <c r="H148" s="76">
        <v>0</v>
      </c>
      <c r="I148" s="76">
        <v>0</v>
      </c>
    </row>
    <row r="149" spans="1:9" ht="30" hidden="1">
      <c r="A149" s="82" t="s">
        <v>485</v>
      </c>
      <c r="B149" s="47" t="s">
        <v>93</v>
      </c>
      <c r="C149" s="72"/>
      <c r="D149" s="76">
        <f t="shared" ref="D149:I149" si="54">SUM(D150:D150)</f>
        <v>1100</v>
      </c>
      <c r="E149" s="76">
        <f t="shared" si="54"/>
        <v>654.35</v>
      </c>
      <c r="F149" s="76">
        <f t="shared" si="54"/>
        <v>750</v>
      </c>
      <c r="G149" s="76">
        <f t="shared" si="54"/>
        <v>1100</v>
      </c>
      <c r="H149" s="76">
        <f t="shared" si="54"/>
        <v>1155</v>
      </c>
      <c r="I149" s="76">
        <f t="shared" si="54"/>
        <v>1190</v>
      </c>
    </row>
    <row r="150" spans="1:9" ht="30">
      <c r="A150" s="82" t="s">
        <v>393</v>
      </c>
      <c r="B150" s="47" t="s">
        <v>93</v>
      </c>
      <c r="C150" s="72" t="s">
        <v>363</v>
      </c>
      <c r="D150" s="86">
        <v>1100</v>
      </c>
      <c r="E150" s="86">
        <v>654.35</v>
      </c>
      <c r="F150" s="75">
        <v>750</v>
      </c>
      <c r="G150" s="76">
        <v>1100</v>
      </c>
      <c r="H150" s="76">
        <v>1155</v>
      </c>
      <c r="I150" s="76">
        <v>1190</v>
      </c>
    </row>
    <row r="151" spans="1:9" ht="30" hidden="1">
      <c r="A151" s="82" t="s">
        <v>142</v>
      </c>
      <c r="B151" s="47" t="s">
        <v>147</v>
      </c>
      <c r="C151" s="72"/>
      <c r="D151" s="76">
        <f>D152</f>
        <v>0</v>
      </c>
      <c r="E151" s="76">
        <f t="shared" ref="E151:I151" si="55">E152</f>
        <v>0</v>
      </c>
      <c r="F151" s="76">
        <f t="shared" si="55"/>
        <v>0</v>
      </c>
      <c r="G151" s="76">
        <f t="shared" si="55"/>
        <v>0</v>
      </c>
      <c r="H151" s="76">
        <f t="shared" si="55"/>
        <v>0</v>
      </c>
      <c r="I151" s="76">
        <f t="shared" si="55"/>
        <v>0</v>
      </c>
    </row>
    <row r="152" spans="1:9" ht="45" hidden="1">
      <c r="A152" s="82" t="s">
        <v>140</v>
      </c>
      <c r="B152" s="47" t="s">
        <v>141</v>
      </c>
      <c r="C152" s="72"/>
      <c r="D152" s="76"/>
      <c r="E152" s="76"/>
      <c r="F152" s="75"/>
      <c r="G152" s="76"/>
      <c r="H152" s="76"/>
      <c r="I152" s="76"/>
    </row>
    <row r="153" spans="1:9" ht="45" hidden="1">
      <c r="A153" s="82" t="s">
        <v>321</v>
      </c>
      <c r="B153" s="47" t="s">
        <v>327</v>
      </c>
      <c r="C153" s="72"/>
      <c r="D153" s="76">
        <f>SUM(D154:D156)</f>
        <v>306</v>
      </c>
      <c r="E153" s="76">
        <f t="shared" ref="E153:I153" si="56">SUM(E154:E156)</f>
        <v>336.41</v>
      </c>
      <c r="F153" s="76">
        <f t="shared" si="56"/>
        <v>341</v>
      </c>
      <c r="G153" s="76">
        <f t="shared" si="56"/>
        <v>0</v>
      </c>
      <c r="H153" s="76">
        <f t="shared" si="56"/>
        <v>0</v>
      </c>
      <c r="I153" s="76">
        <f t="shared" si="56"/>
        <v>0</v>
      </c>
    </row>
    <row r="154" spans="1:9" ht="48" customHeight="1">
      <c r="A154" s="82" t="s">
        <v>396</v>
      </c>
      <c r="B154" s="47" t="s">
        <v>328</v>
      </c>
      <c r="C154" s="72" t="s">
        <v>397</v>
      </c>
      <c r="D154" s="86">
        <v>263</v>
      </c>
      <c r="E154" s="86">
        <v>293.25</v>
      </c>
      <c r="F154" s="75">
        <v>298</v>
      </c>
      <c r="G154" s="76">
        <v>0</v>
      </c>
      <c r="H154" s="76">
        <v>0</v>
      </c>
      <c r="I154" s="76">
        <v>0</v>
      </c>
    </row>
    <row r="155" spans="1:9" ht="48" customHeight="1">
      <c r="A155" s="82" t="s">
        <v>394</v>
      </c>
      <c r="B155" s="47" t="s">
        <v>328</v>
      </c>
      <c r="C155" s="85" t="s">
        <v>366</v>
      </c>
      <c r="D155" s="86">
        <v>19</v>
      </c>
      <c r="E155" s="86">
        <v>19.04</v>
      </c>
      <c r="F155" s="75">
        <v>19</v>
      </c>
      <c r="G155" s="76">
        <v>0</v>
      </c>
      <c r="H155" s="76">
        <v>0</v>
      </c>
      <c r="I155" s="76">
        <v>0</v>
      </c>
    </row>
    <row r="156" spans="1:9" ht="46.5" customHeight="1">
      <c r="A156" s="82" t="s">
        <v>395</v>
      </c>
      <c r="B156" s="47" t="s">
        <v>328</v>
      </c>
      <c r="C156" s="85" t="s">
        <v>368</v>
      </c>
      <c r="D156" s="86">
        <v>24</v>
      </c>
      <c r="E156" s="86">
        <v>24.12</v>
      </c>
      <c r="F156" s="75">
        <v>24</v>
      </c>
      <c r="G156" s="76">
        <v>0</v>
      </c>
      <c r="H156" s="76">
        <v>0</v>
      </c>
      <c r="I156" s="76">
        <v>0</v>
      </c>
    </row>
    <row r="157" spans="1:9" ht="30">
      <c r="A157" s="82" t="s">
        <v>345</v>
      </c>
      <c r="B157" s="47" t="s">
        <v>346</v>
      </c>
      <c r="C157" s="72" t="s">
        <v>335</v>
      </c>
      <c r="D157" s="86">
        <v>30</v>
      </c>
      <c r="E157" s="86">
        <v>29.65</v>
      </c>
      <c r="F157" s="75">
        <v>30</v>
      </c>
      <c r="G157" s="76">
        <v>0</v>
      </c>
      <c r="H157" s="76">
        <v>0</v>
      </c>
      <c r="I157" s="76">
        <v>0</v>
      </c>
    </row>
    <row r="158" spans="1:9" ht="30">
      <c r="A158" s="82" t="s">
        <v>398</v>
      </c>
      <c r="B158" s="47" t="s">
        <v>300</v>
      </c>
      <c r="C158" s="72" t="s">
        <v>369</v>
      </c>
      <c r="D158" s="86">
        <v>2</v>
      </c>
      <c r="E158" s="86">
        <v>0</v>
      </c>
      <c r="F158" s="75">
        <v>2</v>
      </c>
      <c r="G158" s="76">
        <v>2</v>
      </c>
      <c r="H158" s="76">
        <v>2</v>
      </c>
      <c r="I158" s="76">
        <v>2</v>
      </c>
    </row>
    <row r="159" spans="1:9" ht="45" hidden="1">
      <c r="A159" s="82" t="s">
        <v>486</v>
      </c>
      <c r="B159" s="47" t="s">
        <v>96</v>
      </c>
      <c r="C159" s="72"/>
      <c r="D159" s="76">
        <f>D160+D161+D162+D163</f>
        <v>701</v>
      </c>
      <c r="E159" s="76">
        <f t="shared" ref="E159:I159" si="57">E160+E161+E162+E163</f>
        <v>609.53</v>
      </c>
      <c r="F159" s="76">
        <f t="shared" si="57"/>
        <v>721</v>
      </c>
      <c r="G159" s="76">
        <f t="shared" si="57"/>
        <v>700</v>
      </c>
      <c r="H159" s="76">
        <f t="shared" si="57"/>
        <v>706</v>
      </c>
      <c r="I159" s="76">
        <f t="shared" si="57"/>
        <v>712</v>
      </c>
    </row>
    <row r="160" spans="1:9" ht="45" hidden="1">
      <c r="A160" s="82" t="s">
        <v>374</v>
      </c>
      <c r="B160" s="47" t="s">
        <v>96</v>
      </c>
      <c r="C160" s="85" t="s">
        <v>347</v>
      </c>
      <c r="D160" s="86"/>
      <c r="E160" s="86">
        <v>0</v>
      </c>
      <c r="F160" s="76"/>
      <c r="G160" s="76"/>
      <c r="H160" s="76"/>
      <c r="I160" s="76"/>
    </row>
    <row r="161" spans="1:9" ht="45">
      <c r="A161" s="82" t="s">
        <v>371</v>
      </c>
      <c r="B161" s="47" t="s">
        <v>96</v>
      </c>
      <c r="C161" s="85" t="s">
        <v>375</v>
      </c>
      <c r="D161" s="86">
        <v>1</v>
      </c>
      <c r="E161" s="86">
        <v>1</v>
      </c>
      <c r="F161" s="75">
        <v>1</v>
      </c>
      <c r="G161" s="76">
        <v>0</v>
      </c>
      <c r="H161" s="76">
        <v>0</v>
      </c>
      <c r="I161" s="76">
        <v>0</v>
      </c>
    </row>
    <row r="162" spans="1:9" ht="45">
      <c r="A162" s="82" t="s">
        <v>372</v>
      </c>
      <c r="B162" s="47" t="s">
        <v>96</v>
      </c>
      <c r="C162" s="72" t="s">
        <v>532</v>
      </c>
      <c r="D162" s="86">
        <v>500</v>
      </c>
      <c r="E162" s="86">
        <v>425.8</v>
      </c>
      <c r="F162" s="75">
        <v>500</v>
      </c>
      <c r="G162" s="76">
        <v>500</v>
      </c>
      <c r="H162" s="76">
        <v>500</v>
      </c>
      <c r="I162" s="76">
        <v>500</v>
      </c>
    </row>
    <row r="163" spans="1:9" ht="45">
      <c r="A163" s="82" t="s">
        <v>373</v>
      </c>
      <c r="B163" s="47" t="s">
        <v>96</v>
      </c>
      <c r="C163" s="72" t="s">
        <v>363</v>
      </c>
      <c r="D163" s="86">
        <v>200</v>
      </c>
      <c r="E163" s="86">
        <v>182.73</v>
      </c>
      <c r="F163" s="75">
        <v>220</v>
      </c>
      <c r="G163" s="76">
        <v>200</v>
      </c>
      <c r="H163" s="76">
        <v>206</v>
      </c>
      <c r="I163" s="76">
        <v>212</v>
      </c>
    </row>
    <row r="164" spans="1:9" ht="35.25" customHeight="1">
      <c r="A164" s="82" t="s">
        <v>370</v>
      </c>
      <c r="B164" s="47" t="s">
        <v>84</v>
      </c>
      <c r="C164" s="72" t="s">
        <v>369</v>
      </c>
      <c r="D164" s="86">
        <v>20</v>
      </c>
      <c r="E164" s="86">
        <v>0</v>
      </c>
      <c r="F164" s="75">
        <v>0</v>
      </c>
      <c r="G164" s="76">
        <v>20</v>
      </c>
      <c r="H164" s="76">
        <v>20</v>
      </c>
      <c r="I164" s="76">
        <v>20</v>
      </c>
    </row>
    <row r="165" spans="1:9" ht="30" hidden="1">
      <c r="A165" s="70" t="s">
        <v>209</v>
      </c>
      <c r="B165" s="43" t="s">
        <v>4</v>
      </c>
      <c r="C165" s="71"/>
      <c r="D165" s="76">
        <f>D166</f>
        <v>3716</v>
      </c>
      <c r="E165" s="76">
        <f t="shared" ref="E165:I165" si="58">E166</f>
        <v>2344.98</v>
      </c>
      <c r="F165" s="76">
        <f t="shared" si="58"/>
        <v>3244</v>
      </c>
      <c r="G165" s="76">
        <f t="shared" si="58"/>
        <v>2879</v>
      </c>
      <c r="H165" s="76">
        <f t="shared" si="58"/>
        <v>3042</v>
      </c>
      <c r="I165" s="76">
        <f t="shared" si="58"/>
        <v>3127</v>
      </c>
    </row>
    <row r="166" spans="1:9" ht="30" hidden="1">
      <c r="A166" s="85" t="s">
        <v>472</v>
      </c>
      <c r="B166" s="61" t="s">
        <v>13</v>
      </c>
      <c r="C166" s="71"/>
      <c r="D166" s="76">
        <f>SUM(D167:D181)</f>
        <v>3716</v>
      </c>
      <c r="E166" s="76">
        <f t="shared" ref="E166:I166" si="59">SUM(E167:E181)</f>
        <v>2344.98</v>
      </c>
      <c r="F166" s="76">
        <f t="shared" si="59"/>
        <v>3244</v>
      </c>
      <c r="G166" s="76">
        <f t="shared" si="59"/>
        <v>2879</v>
      </c>
      <c r="H166" s="76">
        <f t="shared" si="59"/>
        <v>3042</v>
      </c>
      <c r="I166" s="76">
        <f t="shared" si="59"/>
        <v>3127</v>
      </c>
    </row>
    <row r="167" spans="1:9" ht="30">
      <c r="A167" s="82" t="s">
        <v>353</v>
      </c>
      <c r="B167" s="47" t="s">
        <v>13</v>
      </c>
      <c r="C167" s="72" t="s">
        <v>340</v>
      </c>
      <c r="D167" s="86">
        <v>23</v>
      </c>
      <c r="E167" s="86">
        <v>23</v>
      </c>
      <c r="F167" s="75">
        <v>23</v>
      </c>
      <c r="G167" s="76">
        <v>0</v>
      </c>
      <c r="H167" s="76">
        <v>0</v>
      </c>
      <c r="I167" s="76">
        <v>0</v>
      </c>
    </row>
    <row r="168" spans="1:9" ht="30">
      <c r="A168" s="82" t="s">
        <v>352</v>
      </c>
      <c r="B168" s="47" t="s">
        <v>13</v>
      </c>
      <c r="C168" s="72" t="s">
        <v>335</v>
      </c>
      <c r="D168" s="86">
        <v>10</v>
      </c>
      <c r="E168" s="86">
        <v>12.15</v>
      </c>
      <c r="F168" s="75">
        <v>18</v>
      </c>
      <c r="G168" s="76">
        <v>10</v>
      </c>
      <c r="H168" s="76">
        <v>10</v>
      </c>
      <c r="I168" s="76">
        <v>10</v>
      </c>
    </row>
    <row r="169" spans="1:9" ht="30" hidden="1">
      <c r="A169" s="82" t="s">
        <v>351</v>
      </c>
      <c r="B169" s="47" t="s">
        <v>13</v>
      </c>
      <c r="C169" s="72" t="s">
        <v>347</v>
      </c>
      <c r="D169" s="86">
        <v>0</v>
      </c>
      <c r="E169" s="86">
        <v>0</v>
      </c>
      <c r="F169" s="75"/>
      <c r="G169" s="76"/>
      <c r="H169" s="76"/>
      <c r="I169" s="76"/>
    </row>
    <row r="170" spans="1:9" ht="30" hidden="1">
      <c r="A170" s="82" t="s">
        <v>360</v>
      </c>
      <c r="B170" s="47" t="s">
        <v>13</v>
      </c>
      <c r="C170" s="131" t="s">
        <v>529</v>
      </c>
      <c r="D170" s="86"/>
      <c r="E170" s="86">
        <v>0</v>
      </c>
      <c r="F170" s="75">
        <v>0</v>
      </c>
      <c r="G170" s="76">
        <v>0</v>
      </c>
      <c r="H170" s="76">
        <v>0</v>
      </c>
      <c r="I170" s="76">
        <v>0</v>
      </c>
    </row>
    <row r="171" spans="1:9" ht="30">
      <c r="A171" s="82" t="s">
        <v>360</v>
      </c>
      <c r="B171" s="47" t="s">
        <v>13</v>
      </c>
      <c r="C171" s="131"/>
      <c r="D171" s="86">
        <v>360</v>
      </c>
      <c r="E171" s="76">
        <v>352.4</v>
      </c>
      <c r="F171" s="75">
        <v>380</v>
      </c>
      <c r="G171" s="76">
        <v>80</v>
      </c>
      <c r="H171" s="76">
        <v>80</v>
      </c>
      <c r="I171" s="76">
        <v>80</v>
      </c>
    </row>
    <row r="172" spans="1:9" ht="30">
      <c r="A172" s="82" t="s">
        <v>350</v>
      </c>
      <c r="B172" s="47" t="s">
        <v>13</v>
      </c>
      <c r="C172" s="72" t="s">
        <v>532</v>
      </c>
      <c r="D172" s="86">
        <v>160</v>
      </c>
      <c r="E172" s="86">
        <v>19.239999999999998</v>
      </c>
      <c r="F172" s="75">
        <v>100</v>
      </c>
      <c r="G172" s="76">
        <v>100</v>
      </c>
      <c r="H172" s="76">
        <v>160</v>
      </c>
      <c r="I172" s="76">
        <v>160</v>
      </c>
    </row>
    <row r="173" spans="1:9" ht="30">
      <c r="A173" s="82" t="s">
        <v>349</v>
      </c>
      <c r="B173" s="47" t="s">
        <v>13</v>
      </c>
      <c r="C173" s="72" t="s">
        <v>361</v>
      </c>
      <c r="D173" s="86">
        <v>2</v>
      </c>
      <c r="E173" s="86">
        <v>2.4500000000000002</v>
      </c>
      <c r="F173" s="75">
        <v>2</v>
      </c>
      <c r="G173" s="76">
        <v>2</v>
      </c>
      <c r="H173" s="76">
        <v>2</v>
      </c>
      <c r="I173" s="76">
        <v>2</v>
      </c>
    </row>
    <row r="174" spans="1:9" ht="45">
      <c r="A174" s="82" t="s">
        <v>354</v>
      </c>
      <c r="B174" s="47" t="s">
        <v>13</v>
      </c>
      <c r="C174" s="72" t="s">
        <v>362</v>
      </c>
      <c r="D174" s="94">
        <v>30</v>
      </c>
      <c r="E174" s="94">
        <v>10.3</v>
      </c>
      <c r="F174" s="75">
        <v>15</v>
      </c>
      <c r="G174" s="76">
        <v>30</v>
      </c>
      <c r="H174" s="76">
        <v>30</v>
      </c>
      <c r="I174" s="76">
        <v>30</v>
      </c>
    </row>
    <row r="175" spans="1:9" ht="30">
      <c r="A175" s="82" t="s">
        <v>355</v>
      </c>
      <c r="B175" s="47" t="s">
        <v>13</v>
      </c>
      <c r="C175" s="131" t="s">
        <v>363</v>
      </c>
      <c r="D175" s="86">
        <v>2720</v>
      </c>
      <c r="E175" s="86">
        <v>1601.2</v>
      </c>
      <c r="F175" s="75">
        <v>2300</v>
      </c>
      <c r="G175" s="76">
        <v>2340</v>
      </c>
      <c r="H175" s="76">
        <v>2403</v>
      </c>
      <c r="I175" s="76">
        <v>2468</v>
      </c>
    </row>
    <row r="176" spans="1:9" ht="30" hidden="1">
      <c r="A176" s="82" t="s">
        <v>355</v>
      </c>
      <c r="B176" s="47" t="s">
        <v>13</v>
      </c>
      <c r="C176" s="131"/>
      <c r="D176" s="86">
        <v>0</v>
      </c>
      <c r="E176" s="76">
        <v>0</v>
      </c>
      <c r="F176" s="76">
        <v>0</v>
      </c>
      <c r="G176" s="76">
        <v>0</v>
      </c>
      <c r="H176" s="76">
        <v>0</v>
      </c>
      <c r="I176" s="76">
        <v>0</v>
      </c>
    </row>
    <row r="177" spans="1:12" ht="30">
      <c r="A177" s="82" t="s">
        <v>356</v>
      </c>
      <c r="B177" s="47" t="s">
        <v>13</v>
      </c>
      <c r="C177" s="72" t="s">
        <v>364</v>
      </c>
      <c r="D177" s="86">
        <v>300</v>
      </c>
      <c r="E177" s="86">
        <v>250.96</v>
      </c>
      <c r="F177" s="75">
        <v>300</v>
      </c>
      <c r="G177" s="76">
        <v>200</v>
      </c>
      <c r="H177" s="76">
        <v>200</v>
      </c>
      <c r="I177" s="76">
        <v>200</v>
      </c>
    </row>
    <row r="178" spans="1:12" ht="30">
      <c r="A178" s="82" t="s">
        <v>357</v>
      </c>
      <c r="B178" s="47" t="s">
        <v>13</v>
      </c>
      <c r="C178" s="72" t="s">
        <v>365</v>
      </c>
      <c r="D178" s="86">
        <v>100</v>
      </c>
      <c r="E178" s="86">
        <v>36.51</v>
      </c>
      <c r="F178" s="75">
        <v>55</v>
      </c>
      <c r="G178" s="76">
        <v>60</v>
      </c>
      <c r="H178" s="76">
        <v>100</v>
      </c>
      <c r="I178" s="76">
        <v>120</v>
      </c>
    </row>
    <row r="179" spans="1:12" ht="30">
      <c r="A179" s="82" t="s">
        <v>348</v>
      </c>
      <c r="B179" s="47" t="s">
        <v>13</v>
      </c>
      <c r="C179" s="85" t="s">
        <v>366</v>
      </c>
      <c r="D179" s="86">
        <v>2</v>
      </c>
      <c r="E179" s="86">
        <v>2.08</v>
      </c>
      <c r="F179" s="75">
        <v>2</v>
      </c>
      <c r="G179" s="76">
        <v>0</v>
      </c>
      <c r="H179" s="76">
        <v>0</v>
      </c>
      <c r="I179" s="76">
        <v>0</v>
      </c>
    </row>
    <row r="180" spans="1:12" ht="30">
      <c r="A180" s="82" t="s">
        <v>358</v>
      </c>
      <c r="B180" s="47" t="s">
        <v>13</v>
      </c>
      <c r="C180" s="85" t="s">
        <v>367</v>
      </c>
      <c r="D180" s="86">
        <v>9</v>
      </c>
      <c r="E180" s="86">
        <v>14.07</v>
      </c>
      <c r="F180" s="75">
        <v>28</v>
      </c>
      <c r="G180" s="76">
        <v>57</v>
      </c>
      <c r="H180" s="76">
        <v>57</v>
      </c>
      <c r="I180" s="76">
        <v>57</v>
      </c>
    </row>
    <row r="181" spans="1:12" ht="30">
      <c r="A181" s="82" t="s">
        <v>359</v>
      </c>
      <c r="B181" s="47" t="s">
        <v>13</v>
      </c>
      <c r="C181" s="85" t="s">
        <v>368</v>
      </c>
      <c r="D181" s="86">
        <v>0</v>
      </c>
      <c r="E181" s="86">
        <v>20.62</v>
      </c>
      <c r="F181" s="75">
        <v>21</v>
      </c>
      <c r="G181" s="76">
        <v>0</v>
      </c>
      <c r="H181" s="76">
        <v>0</v>
      </c>
      <c r="I181" s="76">
        <v>0</v>
      </c>
    </row>
    <row r="182" spans="1:12" ht="15" hidden="1">
      <c r="A182" s="69" t="s">
        <v>498</v>
      </c>
      <c r="B182" s="42" t="s">
        <v>5</v>
      </c>
      <c r="C182" s="67"/>
      <c r="D182" s="68">
        <f>D183</f>
        <v>0</v>
      </c>
      <c r="E182" s="68">
        <f t="shared" ref="E182:I182" si="60">E183</f>
        <v>1.5</v>
      </c>
      <c r="F182" s="68">
        <f t="shared" si="60"/>
        <v>0</v>
      </c>
      <c r="G182" s="68">
        <f t="shared" si="60"/>
        <v>0</v>
      </c>
      <c r="H182" s="68">
        <f t="shared" si="60"/>
        <v>0</v>
      </c>
      <c r="I182" s="68">
        <f t="shared" si="60"/>
        <v>0</v>
      </c>
    </row>
    <row r="183" spans="1:12" ht="15" hidden="1">
      <c r="A183" s="95" t="s">
        <v>37</v>
      </c>
      <c r="B183" s="47" t="s">
        <v>536</v>
      </c>
      <c r="C183" s="71"/>
      <c r="D183" s="76">
        <f>SUM(D184:D185)</f>
        <v>0</v>
      </c>
      <c r="E183" s="76">
        <f t="shared" ref="E183:I183" si="61">SUM(E184:E185)</f>
        <v>1.5</v>
      </c>
      <c r="F183" s="76">
        <f t="shared" si="61"/>
        <v>0</v>
      </c>
      <c r="G183" s="76">
        <f t="shared" si="61"/>
        <v>0</v>
      </c>
      <c r="H183" s="76">
        <f t="shared" si="61"/>
        <v>0</v>
      </c>
      <c r="I183" s="76">
        <f t="shared" si="61"/>
        <v>0</v>
      </c>
    </row>
    <row r="184" spans="1:12" ht="30">
      <c r="A184" s="82" t="s">
        <v>535</v>
      </c>
      <c r="B184" s="47" t="s">
        <v>536</v>
      </c>
      <c r="C184" s="83" t="s">
        <v>368</v>
      </c>
      <c r="D184" s="74">
        <v>0</v>
      </c>
      <c r="E184" s="74">
        <v>1.5</v>
      </c>
      <c r="F184" s="75">
        <v>0</v>
      </c>
      <c r="G184" s="76">
        <v>0</v>
      </c>
      <c r="H184" s="76">
        <v>0</v>
      </c>
      <c r="I184" s="76">
        <v>0</v>
      </c>
    </row>
    <row r="185" spans="1:12" ht="30" hidden="1" customHeight="1">
      <c r="A185" s="82" t="s">
        <v>448</v>
      </c>
      <c r="B185" s="47" t="s">
        <v>11</v>
      </c>
      <c r="C185" s="83" t="s">
        <v>436</v>
      </c>
      <c r="D185" s="76"/>
      <c r="F185" s="75"/>
      <c r="G185" s="76"/>
      <c r="H185" s="76"/>
      <c r="I185" s="76"/>
    </row>
    <row r="186" spans="1:12" ht="15" hidden="1">
      <c r="A186" s="96" t="s">
        <v>210</v>
      </c>
      <c r="B186" s="42" t="s">
        <v>7</v>
      </c>
      <c r="C186" s="67"/>
      <c r="D186" s="97">
        <f>D187+D315+D310+D307</f>
        <v>1195835.92</v>
      </c>
      <c r="E186" s="97">
        <f t="shared" ref="E186:I186" si="62">E187+E315+E310+E307</f>
        <v>862955.39</v>
      </c>
      <c r="F186" s="97">
        <f t="shared" si="62"/>
        <v>1174407.2000000002</v>
      </c>
      <c r="G186" s="97">
        <f t="shared" si="62"/>
        <v>909974.50000000012</v>
      </c>
      <c r="H186" s="97">
        <f t="shared" si="62"/>
        <v>865663.50000000012</v>
      </c>
      <c r="I186" s="97">
        <f t="shared" si="62"/>
        <v>823772.3</v>
      </c>
    </row>
    <row r="187" spans="1:12" ht="15.75" hidden="1" customHeight="1">
      <c r="A187" s="98" t="s">
        <v>211</v>
      </c>
      <c r="B187" s="45" t="s">
        <v>301</v>
      </c>
      <c r="C187" s="67"/>
      <c r="D187" s="68">
        <f>D188+D193+D250+D289</f>
        <v>1197417.0999999999</v>
      </c>
      <c r="E187" s="68">
        <f t="shared" ref="E187:H187" si="63">E188+E193+E250+E289</f>
        <v>869985.17</v>
      </c>
      <c r="F187" s="68">
        <f t="shared" si="63"/>
        <v>1175988.4000000001</v>
      </c>
      <c r="G187" s="68">
        <f t="shared" si="63"/>
        <v>909974.50000000012</v>
      </c>
      <c r="H187" s="68">
        <f t="shared" si="63"/>
        <v>865663.50000000012</v>
      </c>
      <c r="I187" s="68">
        <f>I188+I193+I250+I289</f>
        <v>823772.3</v>
      </c>
    </row>
    <row r="188" spans="1:12" ht="15" hidden="1">
      <c r="A188" s="98" t="s">
        <v>222</v>
      </c>
      <c r="B188" s="42" t="s">
        <v>156</v>
      </c>
      <c r="C188" s="67"/>
      <c r="D188" s="68">
        <f t="shared" ref="D188:I188" si="64">D189+D191</f>
        <v>97769.600000000006</v>
      </c>
      <c r="E188" s="68">
        <f t="shared" si="64"/>
        <v>79697.23</v>
      </c>
      <c r="F188" s="68">
        <f t="shared" si="64"/>
        <v>97769.600000000006</v>
      </c>
      <c r="G188" s="68">
        <f t="shared" si="64"/>
        <v>80506.2</v>
      </c>
      <c r="H188" s="68">
        <f t="shared" si="64"/>
        <v>54717.1</v>
      </c>
      <c r="I188" s="68">
        <f t="shared" si="64"/>
        <v>11554</v>
      </c>
    </row>
    <row r="189" spans="1:12" ht="15" hidden="1">
      <c r="A189" s="99" t="s">
        <v>223</v>
      </c>
      <c r="B189" s="43" t="s">
        <v>23</v>
      </c>
      <c r="C189" s="71"/>
      <c r="D189" s="76">
        <f>D190</f>
        <v>64509</v>
      </c>
      <c r="E189" s="76">
        <f t="shared" ref="E189:I189" si="65">E190</f>
        <v>48381.75</v>
      </c>
      <c r="F189" s="76">
        <f t="shared" si="65"/>
        <v>64509</v>
      </c>
      <c r="G189" s="76">
        <f t="shared" si="65"/>
        <v>51314.1</v>
      </c>
      <c r="H189" s="76">
        <f t="shared" si="65"/>
        <v>54717.1</v>
      </c>
      <c r="I189" s="76">
        <f t="shared" si="65"/>
        <v>11554</v>
      </c>
    </row>
    <row r="190" spans="1:12" ht="30.75">
      <c r="A190" s="100" t="s">
        <v>449</v>
      </c>
      <c r="B190" s="4" t="s">
        <v>24</v>
      </c>
      <c r="C190" s="83" t="s">
        <v>436</v>
      </c>
      <c r="D190" s="74">
        <v>64509</v>
      </c>
      <c r="E190" s="74">
        <v>48381.75</v>
      </c>
      <c r="F190" s="76">
        <v>64509</v>
      </c>
      <c r="G190" s="76">
        <v>51314.1</v>
      </c>
      <c r="H190" s="76">
        <v>54717.1</v>
      </c>
      <c r="I190" s="76">
        <v>11554</v>
      </c>
      <c r="L190" s="106"/>
    </row>
    <row r="191" spans="1:12" ht="30" hidden="1">
      <c r="A191" s="100" t="s">
        <v>507</v>
      </c>
      <c r="B191" s="4" t="s">
        <v>69</v>
      </c>
      <c r="C191" s="72"/>
      <c r="D191" s="76">
        <f>D192</f>
        <v>33260.6</v>
      </c>
      <c r="E191" s="76">
        <f t="shared" ref="E191:I191" si="66">E192</f>
        <v>31315.48</v>
      </c>
      <c r="F191" s="76">
        <f t="shared" si="66"/>
        <v>33260.6</v>
      </c>
      <c r="G191" s="76">
        <f t="shared" si="66"/>
        <v>29192.1</v>
      </c>
      <c r="H191" s="76">
        <f t="shared" si="66"/>
        <v>0</v>
      </c>
      <c r="I191" s="76">
        <f t="shared" si="66"/>
        <v>0</v>
      </c>
    </row>
    <row r="192" spans="1:12" ht="30">
      <c r="A192" s="100" t="s">
        <v>450</v>
      </c>
      <c r="B192" s="4" t="s">
        <v>70</v>
      </c>
      <c r="C192" s="83" t="s">
        <v>436</v>
      </c>
      <c r="D192" s="101">
        <v>33260.6</v>
      </c>
      <c r="E192" s="101">
        <v>31315.48</v>
      </c>
      <c r="F192" s="76">
        <v>33260.6</v>
      </c>
      <c r="G192" s="76">
        <v>29192.1</v>
      </c>
      <c r="H192" s="76">
        <v>0</v>
      </c>
      <c r="I192" s="76">
        <v>0</v>
      </c>
    </row>
    <row r="193" spans="1:9" ht="15.75" hidden="1" customHeight="1">
      <c r="A193" s="96" t="s">
        <v>224</v>
      </c>
      <c r="B193" s="46" t="s">
        <v>85</v>
      </c>
      <c r="C193" s="84"/>
      <c r="D193" s="68">
        <f>D196+D200+D202+D208+D210+D214+D216+D224+D226+D230+D228+D232+D222</f>
        <v>315446.56999999995</v>
      </c>
      <c r="E193" s="68">
        <f t="shared" ref="E193:F193" si="67">E196+E200+E202+E208+E210+E214+E216+E224+E226+E230+E228+E232+E222</f>
        <v>206626.53</v>
      </c>
      <c r="F193" s="68">
        <f t="shared" si="67"/>
        <v>294017.87</v>
      </c>
      <c r="G193" s="68">
        <f t="shared" ref="G193:I193" si="68">G196+G200+G202+G208+G210+G214+G216+G224+G226+G230+G228+G232+G222</f>
        <v>39260.800000000003</v>
      </c>
      <c r="H193" s="68">
        <f t="shared" si="68"/>
        <v>17411.3</v>
      </c>
      <c r="I193" s="68">
        <f t="shared" si="68"/>
        <v>17411.3</v>
      </c>
    </row>
    <row r="194" spans="1:9" ht="15.75" hidden="1" customHeight="1">
      <c r="A194" s="110"/>
      <c r="B194" s="4"/>
      <c r="C194" s="16"/>
      <c r="D194" s="26"/>
      <c r="E194" s="26"/>
      <c r="F194" s="26"/>
      <c r="G194" s="26"/>
      <c r="H194" s="26"/>
      <c r="I194" s="26"/>
    </row>
    <row r="195" spans="1:9" hidden="1">
      <c r="A195" s="110"/>
      <c r="B195" s="4"/>
      <c r="C195" s="16"/>
      <c r="D195" s="26"/>
      <c r="E195" s="26"/>
      <c r="F195" s="26"/>
      <c r="G195" s="26"/>
      <c r="H195" s="26"/>
      <c r="I195" s="26"/>
    </row>
    <row r="196" spans="1:9" ht="30" hidden="1">
      <c r="A196" s="111" t="s">
        <v>249</v>
      </c>
      <c r="B196" s="4" t="s">
        <v>45</v>
      </c>
      <c r="C196" s="107"/>
      <c r="D196" s="76">
        <f>D197</f>
        <v>0</v>
      </c>
      <c r="E196" s="76">
        <f t="shared" ref="E196:I196" si="69">E197</f>
        <v>0</v>
      </c>
      <c r="F196" s="76">
        <f t="shared" si="69"/>
        <v>0</v>
      </c>
      <c r="G196" s="76">
        <f t="shared" si="69"/>
        <v>0</v>
      </c>
      <c r="H196" s="76">
        <f t="shared" si="69"/>
        <v>0</v>
      </c>
      <c r="I196" s="76">
        <f t="shared" si="69"/>
        <v>0</v>
      </c>
    </row>
    <row r="197" spans="1:9" ht="30" hidden="1">
      <c r="A197" s="111" t="s">
        <v>250</v>
      </c>
      <c r="B197" s="4" t="s">
        <v>161</v>
      </c>
      <c r="C197" s="107"/>
      <c r="D197" s="76"/>
      <c r="E197" s="76"/>
      <c r="F197" s="76"/>
      <c r="G197" s="76"/>
      <c r="H197" s="76"/>
      <c r="I197" s="76"/>
    </row>
    <row r="198" spans="1:9" ht="45" hidden="1">
      <c r="A198" s="110" t="s">
        <v>248</v>
      </c>
      <c r="B198" s="4" t="s">
        <v>53</v>
      </c>
      <c r="C198" s="107"/>
      <c r="D198" s="76">
        <f>D199</f>
        <v>0</v>
      </c>
      <c r="E198" s="76">
        <f t="shared" ref="E198:I198" si="70">E199</f>
        <v>0</v>
      </c>
      <c r="F198" s="76">
        <f t="shared" si="70"/>
        <v>0</v>
      </c>
      <c r="G198" s="76">
        <f t="shared" si="70"/>
        <v>0</v>
      </c>
      <c r="H198" s="76">
        <f t="shared" si="70"/>
        <v>0</v>
      </c>
      <c r="I198" s="76">
        <f t="shared" si="70"/>
        <v>0</v>
      </c>
    </row>
    <row r="199" spans="1:9" ht="15.75" hidden="1" customHeight="1">
      <c r="A199" s="110" t="s">
        <v>247</v>
      </c>
      <c r="B199" s="4" t="s">
        <v>50</v>
      </c>
      <c r="C199" s="107"/>
      <c r="D199" s="76"/>
      <c r="E199" s="76"/>
      <c r="F199" s="76"/>
      <c r="G199" s="76"/>
      <c r="H199" s="76"/>
      <c r="I199" s="76"/>
    </row>
    <row r="200" spans="1:9" ht="15" hidden="1">
      <c r="A200" s="111" t="s">
        <v>251</v>
      </c>
      <c r="B200" s="4" t="s">
        <v>92</v>
      </c>
      <c r="C200" s="107"/>
      <c r="D200" s="76">
        <f>D201</f>
        <v>862.8</v>
      </c>
      <c r="E200" s="76">
        <f t="shared" ref="E200:I200" si="71">E201</f>
        <v>862.8</v>
      </c>
      <c r="F200" s="76">
        <f t="shared" si="71"/>
        <v>862.8</v>
      </c>
      <c r="G200" s="76">
        <f t="shared" si="71"/>
        <v>0</v>
      </c>
      <c r="H200" s="76">
        <f t="shared" si="71"/>
        <v>0</v>
      </c>
      <c r="I200" s="76">
        <f t="shared" si="71"/>
        <v>0</v>
      </c>
    </row>
    <row r="201" spans="1:9" ht="30">
      <c r="A201" s="111" t="s">
        <v>451</v>
      </c>
      <c r="B201" s="4" t="s">
        <v>309</v>
      </c>
      <c r="C201" s="85" t="s">
        <v>366</v>
      </c>
      <c r="D201" s="94">
        <v>862.8</v>
      </c>
      <c r="E201" s="94">
        <v>862.8</v>
      </c>
      <c r="F201" s="76">
        <v>862.8</v>
      </c>
      <c r="G201" s="76">
        <v>0</v>
      </c>
      <c r="H201" s="76">
        <v>0</v>
      </c>
      <c r="I201" s="76">
        <v>0</v>
      </c>
    </row>
    <row r="202" spans="1:9" ht="15.75" hidden="1" customHeight="1">
      <c r="A202" s="111" t="s">
        <v>252</v>
      </c>
      <c r="B202" s="4" t="s">
        <v>333</v>
      </c>
      <c r="C202" s="107"/>
      <c r="D202" s="76"/>
      <c r="E202" s="76">
        <f t="shared" ref="E202:I202" si="72">E203</f>
        <v>0</v>
      </c>
      <c r="F202" s="76">
        <f t="shared" si="72"/>
        <v>0</v>
      </c>
      <c r="G202" s="76">
        <f t="shared" si="72"/>
        <v>0</v>
      </c>
      <c r="H202" s="76">
        <f t="shared" si="72"/>
        <v>0</v>
      </c>
      <c r="I202" s="76">
        <f t="shared" si="72"/>
        <v>0</v>
      </c>
    </row>
    <row r="203" spans="1:9" ht="15.75" hidden="1" customHeight="1">
      <c r="A203" s="111" t="s">
        <v>253</v>
      </c>
      <c r="B203" s="4" t="s">
        <v>334</v>
      </c>
      <c r="C203" s="107"/>
      <c r="D203" s="76"/>
      <c r="E203" s="76">
        <f t="shared" ref="E203:I203" si="73">E204+E205+E206+E207</f>
        <v>0</v>
      </c>
      <c r="F203" s="76">
        <f t="shared" si="73"/>
        <v>0</v>
      </c>
      <c r="G203" s="76">
        <f t="shared" si="73"/>
        <v>0</v>
      </c>
      <c r="H203" s="76">
        <f t="shared" si="73"/>
        <v>0</v>
      </c>
      <c r="I203" s="76">
        <f t="shared" si="73"/>
        <v>0</v>
      </c>
    </row>
    <row r="204" spans="1:9" ht="90" hidden="1">
      <c r="A204" s="111" t="s">
        <v>253</v>
      </c>
      <c r="B204" s="4" t="s">
        <v>75</v>
      </c>
      <c r="C204" s="107"/>
      <c r="D204" s="76"/>
      <c r="E204" s="76"/>
      <c r="F204" s="75"/>
      <c r="G204" s="76"/>
      <c r="H204" s="76"/>
      <c r="I204" s="76"/>
    </row>
    <row r="205" spans="1:9" ht="90" hidden="1">
      <c r="A205" s="111" t="s">
        <v>253</v>
      </c>
      <c r="B205" s="4" t="s">
        <v>76</v>
      </c>
      <c r="C205" s="107"/>
      <c r="D205" s="76"/>
      <c r="E205" s="76"/>
      <c r="F205" s="75"/>
      <c r="G205" s="76"/>
      <c r="H205" s="76"/>
      <c r="I205" s="76"/>
    </row>
    <row r="206" spans="1:9" ht="15.75" hidden="1" customHeight="1">
      <c r="A206" s="111" t="s">
        <v>253</v>
      </c>
      <c r="B206" s="4" t="s">
        <v>77</v>
      </c>
      <c r="C206" s="107"/>
      <c r="D206" s="76"/>
      <c r="E206" s="76"/>
      <c r="F206" s="75"/>
      <c r="G206" s="76"/>
      <c r="H206" s="76"/>
      <c r="I206" s="76"/>
    </row>
    <row r="207" spans="1:9" ht="30" hidden="1">
      <c r="A207" s="111" t="s">
        <v>456</v>
      </c>
      <c r="B207" s="4" t="s">
        <v>159</v>
      </c>
      <c r="C207" s="107"/>
      <c r="D207" s="76"/>
      <c r="E207" s="76"/>
      <c r="F207" s="75"/>
      <c r="G207" s="76"/>
      <c r="H207" s="76"/>
      <c r="I207" s="76"/>
    </row>
    <row r="208" spans="1:9" ht="15.75" hidden="1" customHeight="1">
      <c r="A208" s="111" t="s">
        <v>455</v>
      </c>
      <c r="B208" s="4" t="s">
        <v>258</v>
      </c>
      <c r="C208" s="107"/>
      <c r="D208" s="76"/>
      <c r="E208" s="76">
        <f t="shared" ref="E208:I208" si="74">E209</f>
        <v>0</v>
      </c>
      <c r="F208" s="76">
        <f t="shared" si="74"/>
        <v>0</v>
      </c>
      <c r="G208" s="76">
        <f t="shared" si="74"/>
        <v>0</v>
      </c>
      <c r="H208" s="76">
        <f t="shared" si="74"/>
        <v>0</v>
      </c>
      <c r="I208" s="76">
        <f t="shared" si="74"/>
        <v>0</v>
      </c>
    </row>
    <row r="209" spans="1:9" s="3" customFormat="1" ht="15.75" hidden="1" customHeight="1">
      <c r="A209" s="111" t="s">
        <v>454</v>
      </c>
      <c r="B209" s="4" t="s">
        <v>477</v>
      </c>
      <c r="C209" s="107"/>
      <c r="D209" s="76"/>
      <c r="E209" s="76"/>
      <c r="F209" s="75"/>
      <c r="G209" s="76"/>
      <c r="H209" s="76"/>
      <c r="I209" s="76"/>
    </row>
    <row r="210" spans="1:9" ht="15.75" hidden="1" customHeight="1">
      <c r="A210" s="111" t="s">
        <v>506</v>
      </c>
      <c r="B210" s="4" t="s">
        <v>281</v>
      </c>
      <c r="C210" s="107"/>
      <c r="D210" s="76">
        <f>SUM(D211:D212)</f>
        <v>192011.28</v>
      </c>
      <c r="E210" s="76">
        <f t="shared" ref="E210:I210" si="75">SUM(E211:E212)</f>
        <v>157766.20000000001</v>
      </c>
      <c r="F210" s="76">
        <f t="shared" si="75"/>
        <v>192011.28</v>
      </c>
      <c r="G210" s="76">
        <f t="shared" si="75"/>
        <v>0</v>
      </c>
      <c r="H210" s="76">
        <f t="shared" si="75"/>
        <v>0</v>
      </c>
      <c r="I210" s="76">
        <f t="shared" si="75"/>
        <v>0</v>
      </c>
    </row>
    <row r="211" spans="1:9" ht="90">
      <c r="A211" s="111" t="s">
        <v>452</v>
      </c>
      <c r="B211" s="4" t="s">
        <v>282</v>
      </c>
      <c r="C211" s="85" t="s">
        <v>366</v>
      </c>
      <c r="D211" s="86">
        <v>13752.7</v>
      </c>
      <c r="E211" s="86">
        <v>0</v>
      </c>
      <c r="F211" s="76">
        <v>13752.7</v>
      </c>
      <c r="G211" s="76">
        <v>0</v>
      </c>
      <c r="H211" s="76">
        <v>0</v>
      </c>
      <c r="I211" s="76">
        <v>0</v>
      </c>
    </row>
    <row r="212" spans="1:9" ht="90">
      <c r="A212" s="111" t="s">
        <v>453</v>
      </c>
      <c r="B212" s="4" t="s">
        <v>282</v>
      </c>
      <c r="C212" s="85" t="s">
        <v>367</v>
      </c>
      <c r="D212" s="86">
        <v>178258.58</v>
      </c>
      <c r="E212" s="86">
        <v>157766.20000000001</v>
      </c>
      <c r="F212" s="75">
        <v>178258.58</v>
      </c>
      <c r="G212" s="76">
        <v>0</v>
      </c>
      <c r="H212" s="76">
        <v>0</v>
      </c>
      <c r="I212" s="76">
        <v>0</v>
      </c>
    </row>
    <row r="213" spans="1:9" ht="15.75" hidden="1" customHeight="1">
      <c r="A213" s="110" t="s">
        <v>246</v>
      </c>
      <c r="B213" s="4" t="s">
        <v>105</v>
      </c>
      <c r="C213" s="107"/>
      <c r="D213" s="76"/>
      <c r="E213" s="76"/>
      <c r="F213" s="75"/>
      <c r="G213" s="76">
        <v>0</v>
      </c>
      <c r="H213" s="76">
        <v>0</v>
      </c>
      <c r="I213" s="76">
        <v>0</v>
      </c>
    </row>
    <row r="214" spans="1:9" ht="15.75" hidden="1" customHeight="1">
      <c r="A214" s="111" t="s">
        <v>259</v>
      </c>
      <c r="B214" s="4" t="s">
        <v>261</v>
      </c>
      <c r="C214" s="107"/>
      <c r="D214" s="76"/>
      <c r="E214" s="76"/>
      <c r="F214" s="75"/>
      <c r="G214" s="76">
        <v>0</v>
      </c>
      <c r="H214" s="76">
        <v>0</v>
      </c>
      <c r="I214" s="76">
        <v>0</v>
      </c>
    </row>
    <row r="215" spans="1:9" ht="15.75" hidden="1" customHeight="1">
      <c r="A215" s="111" t="s">
        <v>257</v>
      </c>
      <c r="B215" s="4" t="s">
        <v>262</v>
      </c>
      <c r="C215" s="107"/>
      <c r="D215" s="76"/>
      <c r="E215" s="76"/>
      <c r="F215" s="75"/>
      <c r="G215" s="76">
        <v>0</v>
      </c>
      <c r="H215" s="76">
        <v>0</v>
      </c>
      <c r="I215" s="76">
        <v>0</v>
      </c>
    </row>
    <row r="216" spans="1:9" ht="15.75" hidden="1" customHeight="1">
      <c r="A216" s="111" t="s">
        <v>260</v>
      </c>
      <c r="B216" s="4" t="s">
        <v>283</v>
      </c>
      <c r="C216" s="107"/>
      <c r="D216" s="76">
        <f>SUM(D217:D218)</f>
        <v>36007.1</v>
      </c>
      <c r="E216" s="76">
        <f t="shared" ref="E216:F216" si="76">SUM(E217:E218)</f>
        <v>0</v>
      </c>
      <c r="F216" s="76">
        <f t="shared" si="76"/>
        <v>36007.1</v>
      </c>
      <c r="G216" s="76">
        <v>0</v>
      </c>
      <c r="H216" s="76">
        <v>0</v>
      </c>
      <c r="I216" s="76">
        <v>0</v>
      </c>
    </row>
    <row r="217" spans="1:9" ht="60">
      <c r="A217" s="111" t="s">
        <v>457</v>
      </c>
      <c r="B217" s="4" t="s">
        <v>284</v>
      </c>
      <c r="C217" s="85" t="s">
        <v>366</v>
      </c>
      <c r="D217" s="86">
        <v>36007.1</v>
      </c>
      <c r="E217" s="86">
        <v>0</v>
      </c>
      <c r="F217" s="76">
        <v>36007.1</v>
      </c>
      <c r="G217" s="76">
        <v>0</v>
      </c>
      <c r="H217" s="76">
        <v>0</v>
      </c>
      <c r="I217" s="76">
        <v>0</v>
      </c>
    </row>
    <row r="218" spans="1:9" ht="47.25" hidden="1" customHeight="1">
      <c r="A218" s="111" t="s">
        <v>490</v>
      </c>
      <c r="B218" s="4" t="s">
        <v>284</v>
      </c>
      <c r="C218" s="85" t="s">
        <v>367</v>
      </c>
      <c r="D218" s="86"/>
      <c r="E218" s="86">
        <v>0</v>
      </c>
      <c r="F218" s="75"/>
      <c r="G218" s="76">
        <v>0</v>
      </c>
      <c r="H218" s="76">
        <v>0</v>
      </c>
      <c r="I218" s="76">
        <v>0</v>
      </c>
    </row>
    <row r="219" spans="1:9" s="3" customFormat="1" ht="45" hidden="1">
      <c r="A219" s="110" t="s">
        <v>245</v>
      </c>
      <c r="B219" s="4" t="s">
        <v>106</v>
      </c>
      <c r="C219" s="107"/>
      <c r="D219" s="76"/>
      <c r="E219" s="76"/>
      <c r="F219" s="75"/>
      <c r="G219" s="76">
        <v>0</v>
      </c>
      <c r="H219" s="76">
        <v>0</v>
      </c>
      <c r="I219" s="76">
        <v>0</v>
      </c>
    </row>
    <row r="220" spans="1:9" ht="45" hidden="1">
      <c r="A220" s="110" t="s">
        <v>217</v>
      </c>
      <c r="B220" s="4" t="s">
        <v>73</v>
      </c>
      <c r="C220" s="107"/>
      <c r="D220" s="76"/>
      <c r="E220" s="76"/>
      <c r="F220" s="75"/>
      <c r="G220" s="76">
        <v>0</v>
      </c>
      <c r="H220" s="76">
        <v>0</v>
      </c>
      <c r="I220" s="76">
        <v>0</v>
      </c>
    </row>
    <row r="221" spans="1:9" ht="15.75" hidden="1" customHeight="1">
      <c r="A221" s="110" t="s">
        <v>218</v>
      </c>
      <c r="B221" s="4" t="s">
        <v>74</v>
      </c>
      <c r="C221" s="107"/>
      <c r="D221" s="76"/>
      <c r="E221" s="76"/>
      <c r="F221" s="75"/>
      <c r="G221" s="76">
        <v>0</v>
      </c>
      <c r="H221" s="76">
        <v>0</v>
      </c>
      <c r="I221" s="76">
        <v>0</v>
      </c>
    </row>
    <row r="222" spans="1:9" ht="45" hidden="1">
      <c r="A222" s="85" t="s">
        <v>459</v>
      </c>
      <c r="B222" s="61" t="s">
        <v>458</v>
      </c>
      <c r="C222" s="107"/>
      <c r="D222" s="76">
        <f>D223</f>
        <v>1500</v>
      </c>
      <c r="E222" s="76">
        <f t="shared" ref="E222:F222" si="77">E223</f>
        <v>1500</v>
      </c>
      <c r="F222" s="76">
        <f t="shared" si="77"/>
        <v>1500</v>
      </c>
      <c r="G222" s="76">
        <v>0</v>
      </c>
      <c r="H222" s="76">
        <v>0</v>
      </c>
      <c r="I222" s="76">
        <v>0</v>
      </c>
    </row>
    <row r="223" spans="1:9" ht="45">
      <c r="A223" s="85" t="s">
        <v>460</v>
      </c>
      <c r="B223" s="61" t="s">
        <v>458</v>
      </c>
      <c r="C223" s="85" t="s">
        <v>368</v>
      </c>
      <c r="D223" s="86">
        <v>1500</v>
      </c>
      <c r="E223" s="86">
        <v>1500</v>
      </c>
      <c r="F223" s="75">
        <v>1500</v>
      </c>
      <c r="G223" s="76">
        <v>0</v>
      </c>
      <c r="H223" s="76">
        <v>0</v>
      </c>
      <c r="I223" s="76">
        <v>0</v>
      </c>
    </row>
    <row r="224" spans="1:9" ht="45" hidden="1">
      <c r="A224" s="111" t="s">
        <v>255</v>
      </c>
      <c r="B224" s="4" t="s">
        <v>107</v>
      </c>
      <c r="C224" s="107"/>
      <c r="D224" s="76">
        <f>D225</f>
        <v>0</v>
      </c>
      <c r="E224" s="76">
        <f t="shared" ref="E224:F224" si="78">E225</f>
        <v>0</v>
      </c>
      <c r="F224" s="76">
        <f t="shared" si="78"/>
        <v>0</v>
      </c>
      <c r="G224" s="76">
        <v>0</v>
      </c>
      <c r="H224" s="76">
        <v>0</v>
      </c>
      <c r="I224" s="76">
        <v>0</v>
      </c>
    </row>
    <row r="225" spans="1:9" ht="15.75" hidden="1" customHeight="1">
      <c r="A225" s="111" t="s">
        <v>256</v>
      </c>
      <c r="B225" s="4" t="s">
        <v>138</v>
      </c>
      <c r="C225" s="107"/>
      <c r="D225" s="76"/>
      <c r="E225" s="76"/>
      <c r="F225" s="75"/>
      <c r="G225" s="76">
        <v>0</v>
      </c>
      <c r="H225" s="76">
        <v>0</v>
      </c>
      <c r="I225" s="76">
        <v>0</v>
      </c>
    </row>
    <row r="226" spans="1:9" ht="15" hidden="1">
      <c r="A226" s="111" t="s">
        <v>264</v>
      </c>
      <c r="B226" s="4" t="s">
        <v>265</v>
      </c>
      <c r="C226" s="107"/>
      <c r="D226" s="76">
        <f>D227</f>
        <v>115.8</v>
      </c>
      <c r="E226" s="76">
        <f t="shared" ref="E226:F226" si="79">E227</f>
        <v>115.8</v>
      </c>
      <c r="F226" s="76">
        <f t="shared" si="79"/>
        <v>115.8</v>
      </c>
      <c r="G226" s="76">
        <v>0</v>
      </c>
      <c r="H226" s="76">
        <v>0</v>
      </c>
      <c r="I226" s="76">
        <v>0</v>
      </c>
    </row>
    <row r="227" spans="1:9" ht="30">
      <c r="A227" s="111" t="s">
        <v>461</v>
      </c>
      <c r="B227" s="4" t="s">
        <v>266</v>
      </c>
      <c r="C227" s="85" t="s">
        <v>430</v>
      </c>
      <c r="D227" s="86">
        <v>115.8</v>
      </c>
      <c r="E227" s="86">
        <v>115.8</v>
      </c>
      <c r="F227" s="75">
        <v>115.8</v>
      </c>
      <c r="G227" s="76">
        <v>0</v>
      </c>
      <c r="H227" s="76">
        <v>0</v>
      </c>
      <c r="I227" s="76">
        <v>0</v>
      </c>
    </row>
    <row r="228" spans="1:9" ht="15.75" hidden="1" customHeight="1">
      <c r="A228" s="111" t="s">
        <v>276</v>
      </c>
      <c r="B228" s="4" t="s">
        <v>275</v>
      </c>
      <c r="C228" s="107"/>
      <c r="D228" s="76">
        <f>D229</f>
        <v>815.6</v>
      </c>
      <c r="E228" s="76">
        <f t="shared" ref="E228:F228" si="80">E229</f>
        <v>815.6</v>
      </c>
      <c r="F228" s="76">
        <f t="shared" si="80"/>
        <v>815.6</v>
      </c>
      <c r="G228" s="76">
        <v>0</v>
      </c>
      <c r="H228" s="76">
        <v>0</v>
      </c>
      <c r="I228" s="76">
        <v>0</v>
      </c>
    </row>
    <row r="229" spans="1:9" ht="60">
      <c r="A229" s="111" t="s">
        <v>462</v>
      </c>
      <c r="B229" s="4" t="s">
        <v>277</v>
      </c>
      <c r="C229" s="85" t="s">
        <v>430</v>
      </c>
      <c r="D229" s="86">
        <v>815.6</v>
      </c>
      <c r="E229" s="86">
        <v>815.6</v>
      </c>
      <c r="F229" s="75">
        <v>815.6</v>
      </c>
      <c r="G229" s="76">
        <v>0</v>
      </c>
      <c r="H229" s="76">
        <v>0</v>
      </c>
      <c r="I229" s="76">
        <v>0</v>
      </c>
    </row>
    <row r="230" spans="1:9" ht="15" hidden="1">
      <c r="A230" s="111" t="s">
        <v>225</v>
      </c>
      <c r="B230" s="4" t="s">
        <v>12</v>
      </c>
      <c r="C230" s="107"/>
      <c r="D230" s="76">
        <f>D231</f>
        <v>0</v>
      </c>
      <c r="E230" s="76">
        <f t="shared" ref="E230:F230" si="81">E231</f>
        <v>0</v>
      </c>
      <c r="F230" s="76">
        <f t="shared" si="81"/>
        <v>0</v>
      </c>
      <c r="G230" s="76">
        <f>G233+G234+G235</f>
        <v>39260.800000000003</v>
      </c>
      <c r="H230" s="76">
        <f t="shared" ref="H230:I230" si="82">H233+H234+H235</f>
        <v>17411.3</v>
      </c>
      <c r="I230" s="76">
        <f t="shared" si="82"/>
        <v>17411.3</v>
      </c>
    </row>
    <row r="231" spans="1:9" ht="15.75" hidden="1" customHeight="1">
      <c r="A231" s="111" t="s">
        <v>226</v>
      </c>
      <c r="B231" s="4" t="s">
        <v>25</v>
      </c>
      <c r="C231" s="107"/>
      <c r="D231" s="76">
        <f>SUM(D236:D249)</f>
        <v>0</v>
      </c>
      <c r="E231" s="76">
        <f t="shared" ref="E231:F231" si="83">SUM(E236:E249)</f>
        <v>0</v>
      </c>
      <c r="F231" s="76">
        <f t="shared" si="83"/>
        <v>0</v>
      </c>
      <c r="G231" s="76">
        <v>0</v>
      </c>
      <c r="H231" s="76">
        <v>0</v>
      </c>
      <c r="I231" s="76">
        <v>0</v>
      </c>
    </row>
    <row r="232" spans="1:9" s="5" customFormat="1" ht="15.75" hidden="1" customHeight="1">
      <c r="A232" s="111" t="s">
        <v>225</v>
      </c>
      <c r="B232" s="4" t="s">
        <v>12</v>
      </c>
      <c r="C232" s="107"/>
      <c r="D232" s="76">
        <f>SUM(D233:D235)</f>
        <v>84133.989999999991</v>
      </c>
      <c r="E232" s="76">
        <f>SUM(E233:E235)</f>
        <v>45566.130000000005</v>
      </c>
      <c r="F232" s="76">
        <f t="shared" ref="F232" si="84">SUM(F233:F235)</f>
        <v>62705.29</v>
      </c>
      <c r="G232" s="76">
        <v>0</v>
      </c>
      <c r="H232" s="76">
        <v>0</v>
      </c>
      <c r="I232" s="76">
        <v>0</v>
      </c>
    </row>
    <row r="233" spans="1:9" ht="19.5" customHeight="1">
      <c r="A233" s="111" t="s">
        <v>463</v>
      </c>
      <c r="B233" s="4" t="s">
        <v>25</v>
      </c>
      <c r="C233" s="85" t="s">
        <v>366</v>
      </c>
      <c r="D233" s="86">
        <v>46156.79</v>
      </c>
      <c r="E233" s="86">
        <v>11702.67</v>
      </c>
      <c r="F233" s="76">
        <f>46156.79-21428.7</f>
        <v>24728.09</v>
      </c>
      <c r="G233" s="76">
        <f>14049.6+2528</f>
        <v>16577.599999999999</v>
      </c>
      <c r="H233" s="76">
        <v>0</v>
      </c>
      <c r="I233" s="76">
        <v>0</v>
      </c>
    </row>
    <row r="234" spans="1:9" ht="30">
      <c r="A234" s="111" t="s">
        <v>476</v>
      </c>
      <c r="B234" s="4" t="s">
        <v>25</v>
      </c>
      <c r="C234" s="85" t="s">
        <v>430</v>
      </c>
      <c r="D234" s="86">
        <v>15324.8</v>
      </c>
      <c r="E234" s="86">
        <v>15324.76</v>
      </c>
      <c r="F234" s="76">
        <v>15324.8</v>
      </c>
      <c r="G234" s="76">
        <v>0</v>
      </c>
      <c r="H234" s="76">
        <v>0</v>
      </c>
      <c r="I234" s="76">
        <v>0</v>
      </c>
    </row>
    <row r="235" spans="1:9" ht="30">
      <c r="A235" s="111" t="s">
        <v>466</v>
      </c>
      <c r="B235" s="4" t="s">
        <v>25</v>
      </c>
      <c r="C235" s="85" t="s">
        <v>368</v>
      </c>
      <c r="D235" s="86">
        <v>22652.400000000001</v>
      </c>
      <c r="E235" s="86">
        <v>18538.7</v>
      </c>
      <c r="F235" s="76">
        <v>22652.400000000001</v>
      </c>
      <c r="G235" s="76">
        <v>22683.200000000001</v>
      </c>
      <c r="H235" s="76">
        <v>17411.3</v>
      </c>
      <c r="I235" s="76">
        <v>17411.3</v>
      </c>
    </row>
    <row r="236" spans="1:9" ht="15.75" hidden="1" customHeight="1">
      <c r="A236" s="111" t="s">
        <v>226</v>
      </c>
      <c r="B236" s="4" t="s">
        <v>286</v>
      </c>
      <c r="C236" s="107"/>
      <c r="D236" s="76"/>
      <c r="E236" s="76"/>
      <c r="F236" s="75"/>
      <c r="G236" s="76"/>
      <c r="H236" s="76"/>
      <c r="I236" s="76"/>
    </row>
    <row r="237" spans="1:9" ht="30" hidden="1">
      <c r="A237" s="111" t="s">
        <v>226</v>
      </c>
      <c r="B237" s="4" t="s">
        <v>80</v>
      </c>
      <c r="C237" s="107"/>
      <c r="D237" s="76"/>
      <c r="E237" s="76"/>
      <c r="F237" s="76"/>
      <c r="G237" s="76"/>
      <c r="H237" s="76"/>
      <c r="I237" s="76"/>
    </row>
    <row r="238" spans="1:9" ht="15.75" hidden="1" customHeight="1">
      <c r="A238" s="111" t="s">
        <v>226</v>
      </c>
      <c r="B238" s="4" t="s">
        <v>118</v>
      </c>
      <c r="C238" s="107"/>
      <c r="D238" s="76"/>
      <c r="E238" s="76"/>
      <c r="F238" s="75"/>
      <c r="G238" s="76"/>
      <c r="H238" s="76"/>
      <c r="I238" s="76"/>
    </row>
    <row r="239" spans="1:9" ht="15.75" hidden="1" customHeight="1">
      <c r="A239" s="111" t="s">
        <v>226</v>
      </c>
      <c r="B239" s="4" t="s">
        <v>243</v>
      </c>
      <c r="C239" s="107"/>
      <c r="D239" s="76"/>
      <c r="E239" s="76"/>
      <c r="F239" s="75"/>
      <c r="G239" s="76"/>
      <c r="H239" s="76"/>
      <c r="I239" s="76"/>
    </row>
    <row r="240" spans="1:9" ht="45" hidden="1">
      <c r="A240" s="111" t="s">
        <v>463</v>
      </c>
      <c r="B240" s="4" t="s">
        <v>285</v>
      </c>
      <c r="C240" s="107"/>
      <c r="D240" s="76">
        <v>0</v>
      </c>
      <c r="E240" s="76">
        <v>0</v>
      </c>
      <c r="F240" s="76">
        <v>0</v>
      </c>
      <c r="G240" s="76">
        <v>0</v>
      </c>
      <c r="H240" s="76">
        <v>0</v>
      </c>
      <c r="I240" s="76">
        <v>0</v>
      </c>
    </row>
    <row r="241" spans="1:9" ht="45" hidden="1">
      <c r="A241" s="111" t="s">
        <v>463</v>
      </c>
      <c r="B241" s="4" t="s">
        <v>139</v>
      </c>
      <c r="C241" s="107"/>
      <c r="D241" s="76"/>
      <c r="E241" s="76"/>
      <c r="F241" s="75"/>
      <c r="G241" s="76"/>
      <c r="H241" s="76"/>
      <c r="I241" s="76"/>
    </row>
    <row r="242" spans="1:9" ht="30" hidden="1">
      <c r="A242" s="111" t="s">
        <v>463</v>
      </c>
      <c r="B242" s="4" t="s">
        <v>104</v>
      </c>
      <c r="C242" s="107"/>
      <c r="D242" s="76"/>
      <c r="E242" s="76"/>
      <c r="F242" s="75"/>
      <c r="G242" s="76"/>
      <c r="H242" s="76"/>
      <c r="I242" s="76"/>
    </row>
    <row r="243" spans="1:9" ht="45" hidden="1">
      <c r="A243" s="111" t="s">
        <v>466</v>
      </c>
      <c r="B243" s="4" t="s">
        <v>465</v>
      </c>
      <c r="C243" s="107"/>
      <c r="D243" s="76"/>
      <c r="E243" s="76"/>
      <c r="F243" s="75"/>
      <c r="G243" s="76"/>
      <c r="H243" s="76"/>
      <c r="I243" s="76"/>
    </row>
    <row r="244" spans="1:9" ht="30" hidden="1">
      <c r="A244" s="111" t="s">
        <v>226</v>
      </c>
      <c r="B244" s="4" t="s">
        <v>67</v>
      </c>
      <c r="C244" s="107"/>
      <c r="D244" s="76"/>
      <c r="E244" s="76"/>
      <c r="F244" s="75"/>
      <c r="G244" s="76"/>
      <c r="H244" s="76"/>
      <c r="I244" s="76"/>
    </row>
    <row r="245" spans="1:9" ht="30" hidden="1">
      <c r="A245" s="111" t="s">
        <v>226</v>
      </c>
      <c r="B245" s="4" t="s">
        <v>271</v>
      </c>
      <c r="C245" s="107"/>
      <c r="D245" s="76">
        <v>0</v>
      </c>
      <c r="E245" s="76"/>
      <c r="F245" s="75"/>
      <c r="G245" s="76"/>
      <c r="H245" s="76"/>
      <c r="I245" s="76"/>
    </row>
    <row r="246" spans="1:9" ht="15.75" hidden="1" customHeight="1">
      <c r="A246" s="111" t="s">
        <v>226</v>
      </c>
      <c r="B246" s="4" t="s">
        <v>221</v>
      </c>
      <c r="C246" s="107"/>
      <c r="D246" s="76"/>
      <c r="E246" s="76"/>
      <c r="F246" s="75"/>
      <c r="G246" s="76"/>
      <c r="H246" s="76"/>
      <c r="I246" s="76"/>
    </row>
    <row r="247" spans="1:9" ht="15" hidden="1">
      <c r="A247" s="111" t="s">
        <v>226</v>
      </c>
      <c r="B247" s="4" t="s">
        <v>133</v>
      </c>
      <c r="C247" s="107"/>
      <c r="D247" s="76"/>
      <c r="E247" s="76"/>
      <c r="F247" s="75"/>
      <c r="G247" s="76"/>
      <c r="H247" s="76"/>
      <c r="I247" s="76"/>
    </row>
    <row r="248" spans="1:9" ht="15.75" hidden="1" customHeight="1">
      <c r="A248" s="111" t="s">
        <v>226</v>
      </c>
      <c r="B248" s="4" t="s">
        <v>287</v>
      </c>
      <c r="C248" s="107"/>
      <c r="D248" s="76">
        <v>0</v>
      </c>
      <c r="E248" s="76">
        <v>0</v>
      </c>
      <c r="F248" s="76">
        <v>0</v>
      </c>
      <c r="G248" s="76">
        <v>0</v>
      </c>
      <c r="H248" s="76">
        <v>0</v>
      </c>
      <c r="I248" s="76">
        <v>0</v>
      </c>
    </row>
    <row r="249" spans="1:9" ht="30" hidden="1">
      <c r="A249" s="111" t="s">
        <v>463</v>
      </c>
      <c r="B249" s="4" t="s">
        <v>274</v>
      </c>
      <c r="C249" s="107"/>
      <c r="D249" s="76"/>
      <c r="E249" s="76"/>
      <c r="F249" s="75"/>
      <c r="G249" s="76"/>
      <c r="H249" s="76"/>
      <c r="I249" s="76"/>
    </row>
    <row r="250" spans="1:9" ht="15.75" hidden="1" customHeight="1">
      <c r="A250" s="96" t="s">
        <v>227</v>
      </c>
      <c r="B250" s="45" t="s">
        <v>157</v>
      </c>
      <c r="C250" s="67"/>
      <c r="D250" s="68">
        <f>D251+D253+D273+D277+D285+D267+D279+D281+D283+D275</f>
        <v>784145.86</v>
      </c>
      <c r="E250" s="68">
        <f t="shared" ref="E250:I250" si="85">E251+E253+E273+E277+E285+E267+E279+E281+E283+E275</f>
        <v>583646.52</v>
      </c>
      <c r="F250" s="68">
        <f t="shared" si="85"/>
        <v>784145.86</v>
      </c>
      <c r="G250" s="68">
        <f t="shared" si="85"/>
        <v>790207.50000000012</v>
      </c>
      <c r="H250" s="68">
        <f t="shared" si="85"/>
        <v>793535.10000000009</v>
      </c>
      <c r="I250" s="68">
        <f t="shared" si="85"/>
        <v>794807</v>
      </c>
    </row>
    <row r="251" spans="1:9" ht="15" hidden="1">
      <c r="A251" s="111"/>
      <c r="B251" s="47"/>
      <c r="C251" s="107"/>
      <c r="D251" s="76">
        <f>D252</f>
        <v>0</v>
      </c>
      <c r="E251" s="76">
        <f t="shared" ref="E251:I251" si="86">E252</f>
        <v>0</v>
      </c>
      <c r="F251" s="76">
        <f t="shared" si="86"/>
        <v>0</v>
      </c>
      <c r="G251" s="76">
        <f t="shared" si="86"/>
        <v>0</v>
      </c>
      <c r="H251" s="76">
        <f t="shared" si="86"/>
        <v>0</v>
      </c>
      <c r="I251" s="76">
        <f t="shared" si="86"/>
        <v>0</v>
      </c>
    </row>
    <row r="252" spans="1:9" hidden="1">
      <c r="A252" s="111"/>
      <c r="B252" s="47"/>
      <c r="C252" s="16"/>
      <c r="D252" s="26"/>
      <c r="E252" s="26"/>
      <c r="F252" s="26"/>
      <c r="G252" s="26"/>
      <c r="H252" s="26"/>
      <c r="I252" s="26"/>
    </row>
    <row r="253" spans="1:9" s="5" customFormat="1" ht="30" hidden="1">
      <c r="A253" s="111" t="s">
        <v>231</v>
      </c>
      <c r="B253" s="4" t="s">
        <v>31</v>
      </c>
      <c r="C253" s="107"/>
      <c r="D253" s="76">
        <f>D254</f>
        <v>30406.260000000002</v>
      </c>
      <c r="E253" s="76">
        <f t="shared" ref="E253:I253" si="87">E254</f>
        <v>19208.28</v>
      </c>
      <c r="F253" s="76">
        <f t="shared" si="87"/>
        <v>30406.260000000002</v>
      </c>
      <c r="G253" s="76">
        <f t="shared" si="87"/>
        <v>34711.1</v>
      </c>
      <c r="H253" s="76">
        <f t="shared" si="87"/>
        <v>36282.1</v>
      </c>
      <c r="I253" s="76">
        <f t="shared" si="87"/>
        <v>37482.5</v>
      </c>
    </row>
    <row r="254" spans="1:9" s="5" customFormat="1" ht="15.75" hidden="1" customHeight="1">
      <c r="A254" s="111" t="s">
        <v>232</v>
      </c>
      <c r="B254" s="4" t="s">
        <v>32</v>
      </c>
      <c r="C254" s="107"/>
      <c r="D254" s="76">
        <f>SUM(D255:D257)</f>
        <v>30406.260000000002</v>
      </c>
      <c r="E254" s="76">
        <f t="shared" ref="E254:I254" si="88">SUM(E255:E257)</f>
        <v>19208.28</v>
      </c>
      <c r="F254" s="76">
        <f t="shared" si="88"/>
        <v>30406.260000000002</v>
      </c>
      <c r="G254" s="76">
        <f t="shared" si="88"/>
        <v>34711.1</v>
      </c>
      <c r="H254" s="76">
        <f t="shared" si="88"/>
        <v>36282.1</v>
      </c>
      <c r="I254" s="76">
        <f t="shared" si="88"/>
        <v>37482.5</v>
      </c>
    </row>
    <row r="255" spans="1:9" ht="30.75" customHeight="1">
      <c r="A255" s="111" t="s">
        <v>473</v>
      </c>
      <c r="B255" s="4" t="s">
        <v>32</v>
      </c>
      <c r="C255" s="85" t="s">
        <v>366</v>
      </c>
      <c r="D255" s="86">
        <v>22566.36</v>
      </c>
      <c r="E255" s="86">
        <v>11821.61</v>
      </c>
      <c r="F255" s="76">
        <v>22566.36</v>
      </c>
      <c r="G255" s="76">
        <v>26860.6</v>
      </c>
      <c r="H255" s="76">
        <v>28453.200000000001</v>
      </c>
      <c r="I255" s="76">
        <v>29683.3</v>
      </c>
    </row>
    <row r="256" spans="1:9" ht="30.75" customHeight="1">
      <c r="A256" s="111" t="s">
        <v>474</v>
      </c>
      <c r="B256" s="4" t="s">
        <v>32</v>
      </c>
      <c r="C256" s="85" t="s">
        <v>368</v>
      </c>
      <c r="D256" s="74">
        <v>6027</v>
      </c>
      <c r="E256" s="74">
        <v>6027</v>
      </c>
      <c r="F256" s="76">
        <v>6027</v>
      </c>
      <c r="G256" s="76">
        <v>6059</v>
      </c>
      <c r="H256" s="76">
        <v>6059</v>
      </c>
      <c r="I256" s="76">
        <v>6059</v>
      </c>
    </row>
    <row r="257" spans="1:9" ht="30">
      <c r="A257" s="111" t="s">
        <v>475</v>
      </c>
      <c r="B257" s="4" t="s">
        <v>32</v>
      </c>
      <c r="C257" s="85" t="s">
        <v>436</v>
      </c>
      <c r="D257" s="74">
        <v>1812.9</v>
      </c>
      <c r="E257" s="74">
        <v>1359.67</v>
      </c>
      <c r="F257" s="76">
        <v>1812.9</v>
      </c>
      <c r="G257" s="76">
        <v>1791.5</v>
      </c>
      <c r="H257" s="76">
        <v>1769.9</v>
      </c>
      <c r="I257" s="76">
        <v>1740.2</v>
      </c>
    </row>
    <row r="258" spans="1:9" ht="15.75" hidden="1" customHeight="1">
      <c r="A258" s="111" t="s">
        <v>232</v>
      </c>
      <c r="B258" s="4" t="s">
        <v>267</v>
      </c>
      <c r="C258" s="107"/>
      <c r="D258" s="73"/>
      <c r="E258" s="76"/>
      <c r="F258" s="75"/>
      <c r="G258" s="76"/>
      <c r="H258" s="76"/>
      <c r="I258" s="76"/>
    </row>
    <row r="259" spans="1:9" ht="15.75" hidden="1" customHeight="1">
      <c r="A259" s="111" t="s">
        <v>232</v>
      </c>
      <c r="B259" s="4" t="s">
        <v>79</v>
      </c>
      <c r="C259" s="107"/>
      <c r="D259" s="73"/>
      <c r="E259" s="76"/>
      <c r="F259" s="75"/>
      <c r="G259" s="76"/>
      <c r="H259" s="76"/>
      <c r="I259" s="76"/>
    </row>
    <row r="260" spans="1:9" ht="15.75" hidden="1" customHeight="1">
      <c r="A260" s="111" t="s">
        <v>232</v>
      </c>
      <c r="B260" s="4" t="s">
        <v>242</v>
      </c>
      <c r="C260" s="107"/>
      <c r="D260" s="73"/>
      <c r="E260" s="76"/>
      <c r="F260" s="75"/>
      <c r="G260" s="76"/>
      <c r="H260" s="76"/>
      <c r="I260" s="76"/>
    </row>
    <row r="261" spans="1:9" ht="90" hidden="1">
      <c r="A261" s="111" t="s">
        <v>232</v>
      </c>
      <c r="B261" s="4" t="s">
        <v>164</v>
      </c>
      <c r="C261" s="107"/>
      <c r="D261" s="73"/>
      <c r="E261" s="76"/>
      <c r="F261" s="75"/>
      <c r="G261" s="76"/>
      <c r="H261" s="76"/>
      <c r="I261" s="76"/>
    </row>
    <row r="262" spans="1:9" ht="90" hidden="1">
      <c r="A262" s="111" t="s">
        <v>232</v>
      </c>
      <c r="B262" s="4" t="s">
        <v>312</v>
      </c>
      <c r="C262" s="107"/>
      <c r="D262" s="76"/>
      <c r="E262" s="76"/>
      <c r="F262" s="75"/>
      <c r="G262" s="76"/>
      <c r="H262" s="76"/>
      <c r="I262" s="76"/>
    </row>
    <row r="263" spans="1:9" ht="45" hidden="1">
      <c r="A263" s="111" t="s">
        <v>232</v>
      </c>
      <c r="B263" s="4" t="s">
        <v>78</v>
      </c>
      <c r="C263" s="107"/>
      <c r="D263" s="73"/>
      <c r="E263" s="76"/>
      <c r="F263" s="75"/>
      <c r="G263" s="76"/>
      <c r="H263" s="76"/>
      <c r="I263" s="76"/>
    </row>
    <row r="264" spans="1:9" ht="60" hidden="1">
      <c r="A264" s="111" t="s">
        <v>232</v>
      </c>
      <c r="B264" s="4" t="s">
        <v>81</v>
      </c>
      <c r="C264" s="107"/>
      <c r="D264" s="73"/>
      <c r="E264" s="76"/>
      <c r="F264" s="75"/>
      <c r="G264" s="76"/>
      <c r="H264" s="76"/>
      <c r="I264" s="76"/>
    </row>
    <row r="265" spans="1:9" ht="45" hidden="1">
      <c r="A265" s="111" t="s">
        <v>232</v>
      </c>
      <c r="B265" s="4" t="s">
        <v>64</v>
      </c>
      <c r="C265" s="107"/>
      <c r="D265" s="73"/>
      <c r="E265" s="76"/>
      <c r="F265" s="75"/>
      <c r="G265" s="76"/>
      <c r="H265" s="76"/>
      <c r="I265" s="76"/>
    </row>
    <row r="266" spans="1:9" ht="15.75" hidden="1" customHeight="1">
      <c r="A266" s="111" t="s">
        <v>232</v>
      </c>
      <c r="B266" s="4" t="s">
        <v>244</v>
      </c>
      <c r="C266" s="107"/>
      <c r="D266" s="73"/>
      <c r="E266" s="76"/>
      <c r="F266" s="75"/>
      <c r="G266" s="76"/>
      <c r="H266" s="76"/>
      <c r="I266" s="76"/>
    </row>
    <row r="267" spans="1:9" ht="15.75" hidden="1" customHeight="1">
      <c r="A267" s="111" t="s">
        <v>232</v>
      </c>
      <c r="B267" s="4"/>
      <c r="C267" s="107"/>
      <c r="D267" s="73">
        <f>D268</f>
        <v>0</v>
      </c>
      <c r="E267" s="76"/>
      <c r="F267" s="75"/>
      <c r="G267" s="76"/>
      <c r="H267" s="76"/>
      <c r="I267" s="76"/>
    </row>
    <row r="268" spans="1:9" ht="15.75" hidden="1" customHeight="1">
      <c r="A268" s="111" t="s">
        <v>232</v>
      </c>
      <c r="B268" s="4"/>
      <c r="C268" s="107"/>
      <c r="D268" s="73">
        <v>0</v>
      </c>
      <c r="E268" s="76"/>
      <c r="F268" s="75"/>
      <c r="G268" s="76"/>
      <c r="H268" s="76"/>
      <c r="I268" s="76"/>
    </row>
    <row r="269" spans="1:9" ht="30" hidden="1">
      <c r="A269" s="111" t="s">
        <v>232</v>
      </c>
      <c r="B269" s="4" t="s">
        <v>102</v>
      </c>
      <c r="C269" s="107"/>
      <c r="D269" s="73"/>
      <c r="E269" s="76"/>
      <c r="F269" s="75"/>
      <c r="G269" s="76"/>
      <c r="H269" s="76"/>
      <c r="I269" s="76"/>
    </row>
    <row r="270" spans="1:9" ht="60" hidden="1">
      <c r="A270" s="111" t="s">
        <v>232</v>
      </c>
      <c r="B270" s="4" t="s">
        <v>153</v>
      </c>
      <c r="C270" s="107"/>
      <c r="D270" s="73"/>
      <c r="E270" s="76"/>
      <c r="F270" s="75"/>
      <c r="G270" s="76"/>
      <c r="H270" s="76"/>
      <c r="I270" s="76"/>
    </row>
    <row r="271" spans="1:9" ht="15.75" hidden="1" customHeight="1">
      <c r="A271" s="111" t="s">
        <v>232</v>
      </c>
      <c r="B271" s="4" t="s">
        <v>154</v>
      </c>
      <c r="C271" s="107"/>
      <c r="D271" s="73"/>
      <c r="E271" s="76"/>
      <c r="F271" s="75"/>
      <c r="G271" s="76"/>
      <c r="H271" s="76"/>
      <c r="I271" s="76"/>
    </row>
    <row r="272" spans="1:9" ht="15.75" hidden="1" customHeight="1">
      <c r="A272" s="111" t="s">
        <v>232</v>
      </c>
      <c r="B272" s="4" t="s">
        <v>310</v>
      </c>
      <c r="C272" s="107"/>
      <c r="D272" s="73"/>
      <c r="E272" s="76"/>
      <c r="F272" s="75"/>
      <c r="G272" s="76"/>
      <c r="H272" s="76"/>
      <c r="I272" s="76"/>
    </row>
    <row r="273" spans="1:9" ht="15.75" hidden="1" customHeight="1">
      <c r="A273" s="111" t="s">
        <v>269</v>
      </c>
      <c r="B273" s="4" t="s">
        <v>268</v>
      </c>
      <c r="C273" s="107"/>
      <c r="D273" s="73">
        <f>D274</f>
        <v>22273.3</v>
      </c>
      <c r="E273" s="73">
        <f t="shared" ref="E273:I273" si="89">E274</f>
        <v>9225.86</v>
      </c>
      <c r="F273" s="76">
        <f t="shared" si="89"/>
        <v>22273.3</v>
      </c>
      <c r="G273" s="73">
        <f t="shared" si="89"/>
        <v>25387.599999999999</v>
      </c>
      <c r="H273" s="73">
        <f t="shared" si="89"/>
        <v>26188.400000000001</v>
      </c>
      <c r="I273" s="73">
        <f t="shared" si="89"/>
        <v>26188.400000000001</v>
      </c>
    </row>
    <row r="274" spans="1:9" ht="60">
      <c r="A274" s="111" t="s">
        <v>478</v>
      </c>
      <c r="B274" s="4" t="s">
        <v>145</v>
      </c>
      <c r="C274" s="85" t="s">
        <v>368</v>
      </c>
      <c r="D274" s="74">
        <v>22273.3</v>
      </c>
      <c r="E274" s="74">
        <v>9225.86</v>
      </c>
      <c r="F274" s="75">
        <v>22273.3</v>
      </c>
      <c r="G274" s="76">
        <v>25387.599999999999</v>
      </c>
      <c r="H274" s="76">
        <v>26188.400000000001</v>
      </c>
      <c r="I274" s="76">
        <v>26188.400000000001</v>
      </c>
    </row>
    <row r="275" spans="1:9" ht="45" hidden="1">
      <c r="A275" s="111" t="s">
        <v>238</v>
      </c>
      <c r="B275" s="4" t="s">
        <v>279</v>
      </c>
      <c r="C275" s="107"/>
      <c r="D275" s="76">
        <f>D276</f>
        <v>6513.3</v>
      </c>
      <c r="E275" s="76">
        <f>E276</f>
        <v>6513.3</v>
      </c>
      <c r="F275" s="76">
        <f t="shared" ref="F275:I275" si="90">F276</f>
        <v>6513.3</v>
      </c>
      <c r="G275" s="76">
        <f t="shared" si="90"/>
        <v>0</v>
      </c>
      <c r="H275" s="76">
        <f t="shared" si="90"/>
        <v>0</v>
      </c>
      <c r="I275" s="76">
        <f t="shared" si="90"/>
        <v>0</v>
      </c>
    </row>
    <row r="276" spans="1:9" ht="45">
      <c r="A276" s="111" t="s">
        <v>467</v>
      </c>
      <c r="B276" s="4" t="s">
        <v>280</v>
      </c>
      <c r="C276" s="83" t="s">
        <v>366</v>
      </c>
      <c r="D276" s="74">
        <v>6513.3</v>
      </c>
      <c r="E276" s="74">
        <v>6513.3</v>
      </c>
      <c r="F276" s="75">
        <v>6513.3</v>
      </c>
      <c r="G276" s="76">
        <v>0</v>
      </c>
      <c r="H276" s="76">
        <v>0</v>
      </c>
      <c r="I276" s="76">
        <v>0</v>
      </c>
    </row>
    <row r="277" spans="1:9" ht="15.75" hidden="1" customHeight="1">
      <c r="A277" s="111" t="s">
        <v>230</v>
      </c>
      <c r="B277" s="47" t="s">
        <v>28</v>
      </c>
      <c r="C277" s="107"/>
      <c r="D277" s="73">
        <f>D278</f>
        <v>1167.9000000000001</v>
      </c>
      <c r="E277" s="73">
        <f>E278</f>
        <v>875.93</v>
      </c>
      <c r="F277" s="76">
        <f t="shared" ref="F277:I277" si="91">F278</f>
        <v>1167.9000000000001</v>
      </c>
      <c r="G277" s="73">
        <f t="shared" si="91"/>
        <v>1248.2</v>
      </c>
      <c r="H277" s="73">
        <f t="shared" si="91"/>
        <v>1262</v>
      </c>
      <c r="I277" s="73">
        <f t="shared" si="91"/>
        <v>1309.3</v>
      </c>
    </row>
    <row r="278" spans="1:9" ht="30">
      <c r="A278" s="111" t="s">
        <v>468</v>
      </c>
      <c r="B278" s="47" t="s">
        <v>29</v>
      </c>
      <c r="C278" s="83" t="s">
        <v>436</v>
      </c>
      <c r="D278" s="74">
        <v>1167.9000000000001</v>
      </c>
      <c r="E278" s="74">
        <v>875.93</v>
      </c>
      <c r="F278" s="75">
        <v>1167.9000000000001</v>
      </c>
      <c r="G278" s="76">
        <v>1248.2</v>
      </c>
      <c r="H278" s="76">
        <v>1262</v>
      </c>
      <c r="I278" s="76">
        <v>1309.3</v>
      </c>
    </row>
    <row r="279" spans="1:9" ht="45" hidden="1">
      <c r="A279" s="112" t="s">
        <v>229</v>
      </c>
      <c r="B279" s="51" t="s">
        <v>308</v>
      </c>
      <c r="C279" s="120"/>
      <c r="D279" s="121">
        <f>D280</f>
        <v>0</v>
      </c>
      <c r="E279" s="121">
        <f t="shared" ref="E279:I279" si="92">E280</f>
        <v>0</v>
      </c>
      <c r="F279" s="121">
        <f t="shared" si="92"/>
        <v>0</v>
      </c>
      <c r="G279" s="121">
        <f t="shared" si="92"/>
        <v>586.9</v>
      </c>
      <c r="H279" s="121">
        <f t="shared" si="92"/>
        <v>39.299999999999997</v>
      </c>
      <c r="I279" s="121">
        <f t="shared" si="92"/>
        <v>63.5</v>
      </c>
    </row>
    <row r="280" spans="1:9" ht="45">
      <c r="A280" s="112" t="s">
        <v>531</v>
      </c>
      <c r="B280" s="51" t="s">
        <v>538</v>
      </c>
      <c r="C280" s="83" t="s">
        <v>366</v>
      </c>
      <c r="D280" s="122">
        <v>0</v>
      </c>
      <c r="E280" s="121">
        <v>0</v>
      </c>
      <c r="F280" s="123">
        <v>0</v>
      </c>
      <c r="G280" s="121">
        <v>586.9</v>
      </c>
      <c r="H280" s="121">
        <v>39.299999999999997</v>
      </c>
      <c r="I280" s="121">
        <v>63.5</v>
      </c>
    </row>
    <row r="281" spans="1:9" ht="60" hidden="1">
      <c r="A281" s="111" t="s">
        <v>233</v>
      </c>
      <c r="B281" s="4" t="s">
        <v>270</v>
      </c>
      <c r="C281" s="107"/>
      <c r="D281" s="76">
        <f>D282</f>
        <v>2234.4</v>
      </c>
      <c r="E281" s="76">
        <f t="shared" ref="E281:I281" si="93">E282</f>
        <v>2234.41</v>
      </c>
      <c r="F281" s="76">
        <f t="shared" si="93"/>
        <v>2234.4</v>
      </c>
      <c r="G281" s="76">
        <f t="shared" si="93"/>
        <v>2234.4</v>
      </c>
      <c r="H281" s="76">
        <f t="shared" si="93"/>
        <v>3724</v>
      </c>
      <c r="I281" s="76">
        <f t="shared" si="93"/>
        <v>3724</v>
      </c>
    </row>
    <row r="282" spans="1:9" ht="60">
      <c r="A282" s="111" t="s">
        <v>505</v>
      </c>
      <c r="B282" s="4" t="s">
        <v>313</v>
      </c>
      <c r="C282" s="83" t="s">
        <v>366</v>
      </c>
      <c r="D282" s="74">
        <v>2234.4</v>
      </c>
      <c r="E282" s="74">
        <v>2234.41</v>
      </c>
      <c r="F282" s="75">
        <v>2234.4</v>
      </c>
      <c r="G282" s="76">
        <v>2234.4</v>
      </c>
      <c r="H282" s="76">
        <v>3724</v>
      </c>
      <c r="I282" s="76">
        <v>3724</v>
      </c>
    </row>
    <row r="283" spans="1:9" ht="30" hidden="1">
      <c r="A283" s="111" t="s">
        <v>228</v>
      </c>
      <c r="B283" s="4" t="s">
        <v>26</v>
      </c>
      <c r="C283" s="107"/>
      <c r="D283" s="76">
        <f>D284</f>
        <v>133.19999999999999</v>
      </c>
      <c r="E283" s="76">
        <f t="shared" ref="E283:I283" si="94">E284</f>
        <v>99.9</v>
      </c>
      <c r="F283" s="76">
        <f t="shared" si="94"/>
        <v>133.19999999999999</v>
      </c>
      <c r="G283" s="76">
        <f t="shared" si="94"/>
        <v>128.9</v>
      </c>
      <c r="H283" s="76">
        <f t="shared" si="94"/>
        <v>128.9</v>
      </c>
      <c r="I283" s="76">
        <f t="shared" si="94"/>
        <v>128.9</v>
      </c>
    </row>
    <row r="284" spans="1:9" ht="30">
      <c r="A284" s="111" t="s">
        <v>469</v>
      </c>
      <c r="B284" s="4" t="s">
        <v>27</v>
      </c>
      <c r="C284" s="83" t="s">
        <v>436</v>
      </c>
      <c r="D284" s="74">
        <v>133.19999999999999</v>
      </c>
      <c r="E284" s="74">
        <v>99.9</v>
      </c>
      <c r="F284" s="75">
        <v>133.19999999999999</v>
      </c>
      <c r="G284" s="76">
        <v>128.9</v>
      </c>
      <c r="H284" s="76">
        <v>128.9</v>
      </c>
      <c r="I284" s="76">
        <v>128.9</v>
      </c>
    </row>
    <row r="285" spans="1:9" ht="15" hidden="1">
      <c r="A285" s="111" t="s">
        <v>234</v>
      </c>
      <c r="B285" s="4" t="s">
        <v>10</v>
      </c>
      <c r="C285" s="107"/>
      <c r="D285" s="73">
        <f>D286</f>
        <v>721417.5</v>
      </c>
      <c r="E285" s="73">
        <f t="shared" ref="E285:I285" si="95">E286</f>
        <v>545488.84</v>
      </c>
      <c r="F285" s="76">
        <f t="shared" si="95"/>
        <v>721417.5</v>
      </c>
      <c r="G285" s="73">
        <f t="shared" si="95"/>
        <v>725910.4</v>
      </c>
      <c r="H285" s="73">
        <f t="shared" si="95"/>
        <v>725910.4</v>
      </c>
      <c r="I285" s="73">
        <f t="shared" si="95"/>
        <v>725910.4</v>
      </c>
    </row>
    <row r="286" spans="1:9" ht="15" hidden="1">
      <c r="A286" s="111" t="s">
        <v>504</v>
      </c>
      <c r="B286" s="4" t="s">
        <v>17</v>
      </c>
      <c r="C286" s="107"/>
      <c r="D286" s="73">
        <f>SUM(D287:D288)</f>
        <v>721417.5</v>
      </c>
      <c r="E286" s="73">
        <f t="shared" ref="E286:I286" si="96">SUM(E287:E288)</f>
        <v>545488.84</v>
      </c>
      <c r="F286" s="76">
        <f t="shared" si="96"/>
        <v>721417.5</v>
      </c>
      <c r="G286" s="73">
        <f t="shared" si="96"/>
        <v>725910.4</v>
      </c>
      <c r="H286" s="73">
        <f t="shared" si="96"/>
        <v>725910.4</v>
      </c>
      <c r="I286" s="73">
        <f t="shared" si="96"/>
        <v>725910.4</v>
      </c>
    </row>
    <row r="287" spans="1:9" ht="30">
      <c r="A287" s="111" t="s">
        <v>470</v>
      </c>
      <c r="B287" s="4" t="s">
        <v>17</v>
      </c>
      <c r="C287" s="83" t="s">
        <v>368</v>
      </c>
      <c r="D287" s="74">
        <v>721417.5</v>
      </c>
      <c r="E287" s="74">
        <v>545488.84</v>
      </c>
      <c r="F287" s="75">
        <v>721417.5</v>
      </c>
      <c r="G287" s="76">
        <v>725910.4</v>
      </c>
      <c r="H287" s="76">
        <v>725910.4</v>
      </c>
      <c r="I287" s="76">
        <v>725910.4</v>
      </c>
    </row>
    <row r="288" spans="1:9" ht="75" hidden="1">
      <c r="A288" s="111" t="s">
        <v>235</v>
      </c>
      <c r="B288" s="4" t="s">
        <v>149</v>
      </c>
      <c r="C288" s="107"/>
      <c r="D288" s="76"/>
      <c r="E288" s="76"/>
      <c r="F288" s="75"/>
      <c r="G288" s="76"/>
      <c r="H288" s="76"/>
      <c r="I288" s="76"/>
    </row>
    <row r="289" spans="1:9" ht="15" hidden="1">
      <c r="A289" s="96" t="s">
        <v>500</v>
      </c>
      <c r="B289" s="46" t="s">
        <v>33</v>
      </c>
      <c r="C289" s="84"/>
      <c r="D289" s="68">
        <f>D290+D301+D293+D295+D297+D299</f>
        <v>55.069999999999993</v>
      </c>
      <c r="E289" s="68">
        <f t="shared" ref="E289:I289" si="97">E290+E301+E293+E295+E297+E299</f>
        <v>14.89</v>
      </c>
      <c r="F289" s="68">
        <f t="shared" si="97"/>
        <v>55.069999999999993</v>
      </c>
      <c r="G289" s="68">
        <f t="shared" si="97"/>
        <v>0</v>
      </c>
      <c r="H289" s="68">
        <f t="shared" si="97"/>
        <v>0</v>
      </c>
      <c r="I289" s="68">
        <f t="shared" si="97"/>
        <v>0</v>
      </c>
    </row>
    <row r="290" spans="1:9" ht="45" hidden="1">
      <c r="A290" s="111" t="s">
        <v>254</v>
      </c>
      <c r="B290" s="4" t="s">
        <v>43</v>
      </c>
      <c r="C290" s="107"/>
      <c r="D290" s="76">
        <f>D291+D292</f>
        <v>55.069999999999993</v>
      </c>
      <c r="E290" s="76">
        <f t="shared" ref="E290:I290" si="98">E291+E292</f>
        <v>14.89</v>
      </c>
      <c r="F290" s="76">
        <f t="shared" si="98"/>
        <v>55.069999999999993</v>
      </c>
      <c r="G290" s="76">
        <f t="shared" si="98"/>
        <v>0</v>
      </c>
      <c r="H290" s="76">
        <f t="shared" si="98"/>
        <v>0</v>
      </c>
      <c r="I290" s="76">
        <f t="shared" si="98"/>
        <v>0</v>
      </c>
    </row>
    <row r="291" spans="1:9" ht="45">
      <c r="A291" s="111" t="s">
        <v>464</v>
      </c>
      <c r="B291" s="47" t="s">
        <v>44</v>
      </c>
      <c r="C291" s="83" t="s">
        <v>366</v>
      </c>
      <c r="D291" s="74">
        <v>43.12</v>
      </c>
      <c r="E291" s="74">
        <v>5.93</v>
      </c>
      <c r="F291" s="76">
        <v>43.12</v>
      </c>
      <c r="G291" s="76">
        <v>0</v>
      </c>
      <c r="H291" s="76">
        <v>0</v>
      </c>
      <c r="I291" s="76">
        <v>0</v>
      </c>
    </row>
    <row r="292" spans="1:9" ht="45">
      <c r="A292" s="111" t="s">
        <v>479</v>
      </c>
      <c r="B292" s="47" t="s">
        <v>44</v>
      </c>
      <c r="C292" s="83" t="s">
        <v>436</v>
      </c>
      <c r="D292" s="74">
        <v>11.95</v>
      </c>
      <c r="E292" s="74">
        <v>8.9600000000000009</v>
      </c>
      <c r="F292" s="75">
        <v>11.95</v>
      </c>
      <c r="G292" s="76">
        <v>0</v>
      </c>
      <c r="H292" s="76">
        <v>0</v>
      </c>
      <c r="I292" s="76">
        <v>0</v>
      </c>
    </row>
    <row r="293" spans="1:9" ht="45" hidden="1">
      <c r="A293" s="111" t="s">
        <v>212</v>
      </c>
      <c r="B293" s="4" t="s">
        <v>120</v>
      </c>
      <c r="C293" s="107"/>
      <c r="D293" s="76"/>
      <c r="E293" s="76"/>
      <c r="F293" s="75"/>
      <c r="G293" s="76">
        <v>0</v>
      </c>
      <c r="H293" s="76">
        <v>0</v>
      </c>
      <c r="I293" s="76">
        <v>0</v>
      </c>
    </row>
    <row r="294" spans="1:9" ht="30" hidden="1">
      <c r="A294" s="111" t="s">
        <v>213</v>
      </c>
      <c r="B294" s="4" t="s">
        <v>51</v>
      </c>
      <c r="C294" s="107"/>
      <c r="D294" s="73"/>
      <c r="E294" s="76"/>
      <c r="F294" s="75"/>
      <c r="G294" s="76">
        <v>0</v>
      </c>
      <c r="H294" s="76">
        <v>0</v>
      </c>
      <c r="I294" s="76">
        <v>0</v>
      </c>
    </row>
    <row r="295" spans="1:9" ht="15.75" hidden="1" customHeight="1">
      <c r="A295" s="111" t="s">
        <v>111</v>
      </c>
      <c r="B295" s="52" t="s">
        <v>112</v>
      </c>
      <c r="C295" s="124"/>
      <c r="D295" s="73"/>
      <c r="E295" s="76"/>
      <c r="F295" s="75"/>
      <c r="G295" s="76">
        <v>0</v>
      </c>
      <c r="H295" s="76">
        <v>0</v>
      </c>
      <c r="I295" s="76">
        <v>0</v>
      </c>
    </row>
    <row r="296" spans="1:9" ht="60" hidden="1">
      <c r="A296" s="111" t="s">
        <v>113</v>
      </c>
      <c r="B296" s="52" t="s">
        <v>114</v>
      </c>
      <c r="C296" s="124"/>
      <c r="D296" s="73"/>
      <c r="E296" s="76"/>
      <c r="F296" s="75"/>
      <c r="G296" s="76">
        <v>0</v>
      </c>
      <c r="H296" s="76">
        <v>0</v>
      </c>
      <c r="I296" s="76">
        <v>0</v>
      </c>
    </row>
    <row r="297" spans="1:9" ht="30" hidden="1">
      <c r="A297" s="111" t="s">
        <v>124</v>
      </c>
      <c r="B297" s="52" t="s">
        <v>126</v>
      </c>
      <c r="C297" s="124"/>
      <c r="D297" s="73"/>
      <c r="E297" s="76"/>
      <c r="F297" s="75"/>
      <c r="G297" s="76">
        <v>0</v>
      </c>
      <c r="H297" s="76">
        <v>0</v>
      </c>
      <c r="I297" s="76">
        <v>0</v>
      </c>
    </row>
    <row r="298" spans="1:9" ht="45" hidden="1">
      <c r="A298" s="111" t="s">
        <v>125</v>
      </c>
      <c r="B298" s="52" t="s">
        <v>127</v>
      </c>
      <c r="C298" s="124"/>
      <c r="D298" s="73"/>
      <c r="E298" s="76"/>
      <c r="F298" s="75"/>
      <c r="G298" s="76">
        <v>0</v>
      </c>
      <c r="H298" s="76">
        <v>0</v>
      </c>
      <c r="I298" s="76">
        <v>0</v>
      </c>
    </row>
    <row r="299" spans="1:9" ht="45" hidden="1">
      <c r="A299" s="111" t="s">
        <v>136</v>
      </c>
      <c r="B299" s="52" t="s">
        <v>137</v>
      </c>
      <c r="C299" s="124"/>
      <c r="D299" s="73"/>
      <c r="E299" s="76"/>
      <c r="F299" s="75"/>
      <c r="G299" s="76">
        <v>0</v>
      </c>
      <c r="H299" s="76">
        <v>0</v>
      </c>
      <c r="I299" s="76">
        <v>0</v>
      </c>
    </row>
    <row r="300" spans="1:9" ht="45" hidden="1">
      <c r="A300" s="111" t="s">
        <v>134</v>
      </c>
      <c r="B300" s="52" t="s">
        <v>135</v>
      </c>
      <c r="C300" s="124"/>
      <c r="D300" s="73"/>
      <c r="E300" s="76"/>
      <c r="F300" s="75"/>
      <c r="G300" s="76">
        <v>0</v>
      </c>
      <c r="H300" s="76">
        <v>0</v>
      </c>
      <c r="I300" s="76">
        <v>0</v>
      </c>
    </row>
    <row r="301" spans="1:9" ht="15" hidden="1">
      <c r="A301" s="111" t="s">
        <v>236</v>
      </c>
      <c r="B301" s="4" t="s">
        <v>34</v>
      </c>
      <c r="C301" s="107"/>
      <c r="D301" s="76"/>
      <c r="E301" s="76"/>
      <c r="F301" s="75"/>
      <c r="G301" s="76">
        <v>0</v>
      </c>
      <c r="H301" s="76">
        <v>0</v>
      </c>
      <c r="I301" s="76">
        <v>0</v>
      </c>
    </row>
    <row r="302" spans="1:9" ht="30" hidden="1">
      <c r="A302" s="95" t="s">
        <v>237</v>
      </c>
      <c r="B302" s="4" t="s">
        <v>35</v>
      </c>
      <c r="C302" s="107"/>
      <c r="D302" s="76"/>
      <c r="E302" s="76"/>
      <c r="F302" s="75"/>
      <c r="G302" s="76">
        <v>0</v>
      </c>
      <c r="H302" s="76">
        <v>0</v>
      </c>
      <c r="I302" s="76">
        <v>0</v>
      </c>
    </row>
    <row r="303" spans="1:9" ht="60" hidden="1">
      <c r="A303" s="113" t="s">
        <v>237</v>
      </c>
      <c r="B303" s="4" t="s">
        <v>155</v>
      </c>
      <c r="C303" s="107"/>
      <c r="D303" s="73"/>
      <c r="E303" s="76"/>
      <c r="F303" s="75"/>
      <c r="G303" s="76">
        <v>0</v>
      </c>
      <c r="H303" s="76">
        <v>0</v>
      </c>
      <c r="I303" s="76">
        <v>0</v>
      </c>
    </row>
    <row r="304" spans="1:9" ht="30" hidden="1">
      <c r="A304" s="95" t="s">
        <v>237</v>
      </c>
      <c r="B304" s="4" t="s">
        <v>122</v>
      </c>
      <c r="C304" s="107"/>
      <c r="D304" s="76"/>
      <c r="E304" s="76"/>
      <c r="F304" s="75"/>
      <c r="G304" s="76">
        <v>0</v>
      </c>
      <c r="H304" s="76">
        <v>0</v>
      </c>
      <c r="I304" s="76">
        <v>0</v>
      </c>
    </row>
    <row r="305" spans="1:10" ht="60" hidden="1">
      <c r="A305" s="113" t="s">
        <v>237</v>
      </c>
      <c r="B305" s="4" t="s">
        <v>146</v>
      </c>
      <c r="C305" s="107"/>
      <c r="D305" s="73"/>
      <c r="E305" s="76"/>
      <c r="F305" s="75"/>
      <c r="G305" s="76">
        <v>0</v>
      </c>
      <c r="H305" s="76">
        <v>0</v>
      </c>
      <c r="I305" s="76">
        <v>0</v>
      </c>
    </row>
    <row r="306" spans="1:10" ht="15.75" hidden="1" customHeight="1">
      <c r="A306" s="113" t="s">
        <v>237</v>
      </c>
      <c r="B306" s="4" t="s">
        <v>160</v>
      </c>
      <c r="C306" s="107"/>
      <c r="D306" s="73"/>
      <c r="E306" s="76"/>
      <c r="F306" s="75"/>
      <c r="G306" s="76">
        <v>0</v>
      </c>
      <c r="H306" s="76">
        <v>0</v>
      </c>
      <c r="I306" s="76">
        <v>0</v>
      </c>
    </row>
    <row r="307" spans="1:10" ht="15" hidden="1">
      <c r="A307" s="96" t="s">
        <v>214</v>
      </c>
      <c r="B307" s="46" t="s">
        <v>71</v>
      </c>
      <c r="C307" s="84"/>
      <c r="D307" s="68">
        <f>D308</f>
        <v>7000</v>
      </c>
      <c r="E307" s="68">
        <f t="shared" ref="E307:F308" si="99">E308</f>
        <v>7000</v>
      </c>
      <c r="F307" s="68">
        <f t="shared" si="99"/>
        <v>7000</v>
      </c>
      <c r="G307" s="76">
        <v>0</v>
      </c>
      <c r="H307" s="76">
        <v>0</v>
      </c>
      <c r="I307" s="76">
        <v>0</v>
      </c>
    </row>
    <row r="308" spans="1:10" ht="15" hidden="1">
      <c r="A308" s="111" t="s">
        <v>215</v>
      </c>
      <c r="B308" s="4" t="s">
        <v>97</v>
      </c>
      <c r="C308" s="107"/>
      <c r="D308" s="76">
        <f>D309</f>
        <v>7000</v>
      </c>
      <c r="E308" s="76">
        <f t="shared" si="99"/>
        <v>7000</v>
      </c>
      <c r="F308" s="76">
        <f t="shared" si="99"/>
        <v>7000</v>
      </c>
      <c r="G308" s="76">
        <v>0</v>
      </c>
      <c r="H308" s="76">
        <v>0</v>
      </c>
      <c r="I308" s="76">
        <v>0</v>
      </c>
    </row>
    <row r="309" spans="1:10" ht="30">
      <c r="A309" s="114" t="s">
        <v>480</v>
      </c>
      <c r="B309" s="53" t="s">
        <v>97</v>
      </c>
      <c r="C309" s="83" t="s">
        <v>368</v>
      </c>
      <c r="D309" s="74">
        <v>7000</v>
      </c>
      <c r="E309" s="74">
        <v>7000</v>
      </c>
      <c r="F309" s="75">
        <v>7000</v>
      </c>
      <c r="G309" s="76">
        <v>0</v>
      </c>
      <c r="H309" s="76">
        <v>0</v>
      </c>
      <c r="I309" s="76">
        <v>0</v>
      </c>
    </row>
    <row r="310" spans="1:10" ht="15.75" hidden="1" customHeight="1">
      <c r="A310" s="96" t="s">
        <v>501</v>
      </c>
      <c r="B310" s="46" t="s">
        <v>329</v>
      </c>
      <c r="C310" s="84"/>
      <c r="D310" s="68">
        <f>D313+D314</f>
        <v>4.82</v>
      </c>
      <c r="E310" s="68">
        <f t="shared" ref="E310:F310" si="100">E313+E314</f>
        <v>4.82</v>
      </c>
      <c r="F310" s="68">
        <f t="shared" si="100"/>
        <v>4.8</v>
      </c>
      <c r="G310" s="76">
        <v>0</v>
      </c>
      <c r="H310" s="76">
        <v>0</v>
      </c>
      <c r="I310" s="76">
        <v>0</v>
      </c>
    </row>
    <row r="311" spans="1:10" ht="30" hidden="1">
      <c r="A311" s="111" t="s">
        <v>502</v>
      </c>
      <c r="B311" s="4" t="s">
        <v>98</v>
      </c>
      <c r="C311" s="107"/>
      <c r="D311" s="76">
        <f>D312</f>
        <v>4.82</v>
      </c>
      <c r="E311" s="76">
        <f t="shared" ref="E311:F311" si="101">E312</f>
        <v>4.82</v>
      </c>
      <c r="F311" s="76">
        <f t="shared" si="101"/>
        <v>4.8</v>
      </c>
      <c r="G311" s="76">
        <v>0</v>
      </c>
      <c r="H311" s="76">
        <v>0</v>
      </c>
      <c r="I311" s="76">
        <v>0</v>
      </c>
    </row>
    <row r="312" spans="1:10" ht="30" hidden="1">
      <c r="A312" s="111" t="s">
        <v>503</v>
      </c>
      <c r="B312" s="4" t="s">
        <v>99</v>
      </c>
      <c r="C312" s="107"/>
      <c r="D312" s="76">
        <f>D313+D314</f>
        <v>4.82</v>
      </c>
      <c r="E312" s="76">
        <f t="shared" ref="E312:F312" si="102">E313+E314</f>
        <v>4.82</v>
      </c>
      <c r="F312" s="76">
        <f t="shared" si="102"/>
        <v>4.8</v>
      </c>
      <c r="G312" s="76">
        <v>0</v>
      </c>
      <c r="H312" s="76">
        <v>0</v>
      </c>
      <c r="I312" s="76">
        <v>0</v>
      </c>
    </row>
    <row r="313" spans="1:10" ht="30" hidden="1">
      <c r="A313" s="114" t="s">
        <v>491</v>
      </c>
      <c r="B313" s="53" t="s">
        <v>100</v>
      </c>
      <c r="C313" s="83" t="s">
        <v>430</v>
      </c>
      <c r="D313" s="74">
        <v>0</v>
      </c>
      <c r="E313" s="74">
        <v>0</v>
      </c>
      <c r="F313" s="75">
        <v>0</v>
      </c>
      <c r="G313" s="76">
        <v>0</v>
      </c>
      <c r="H313" s="76">
        <v>0</v>
      </c>
      <c r="I313" s="76">
        <v>0</v>
      </c>
      <c r="J313" s="7"/>
    </row>
    <row r="314" spans="1:10" ht="30">
      <c r="A314" s="114" t="s">
        <v>492</v>
      </c>
      <c r="B314" s="54" t="s">
        <v>101</v>
      </c>
      <c r="C314" s="83" t="s">
        <v>368</v>
      </c>
      <c r="D314" s="74">
        <v>4.82</v>
      </c>
      <c r="E314" s="74">
        <v>4.82</v>
      </c>
      <c r="F314" s="75">
        <v>4.8</v>
      </c>
      <c r="G314" s="76">
        <v>0</v>
      </c>
      <c r="H314" s="76">
        <v>0</v>
      </c>
      <c r="I314" s="76">
        <v>0</v>
      </c>
      <c r="J314" s="7"/>
    </row>
    <row r="315" spans="1:10" s="10" customFormat="1" ht="42.75" hidden="1">
      <c r="A315" s="96" t="s">
        <v>216</v>
      </c>
      <c r="B315" s="46" t="s">
        <v>311</v>
      </c>
      <c r="C315" s="84"/>
      <c r="D315" s="68">
        <f>SUM(D317:D319)</f>
        <v>-8586</v>
      </c>
      <c r="E315" s="68">
        <f t="shared" ref="E315:F315" si="103">SUM(E317:E319)</f>
        <v>-14034.600000000002</v>
      </c>
      <c r="F315" s="68">
        <f t="shared" si="103"/>
        <v>-8586</v>
      </c>
      <c r="G315" s="76">
        <v>0</v>
      </c>
      <c r="H315" s="76">
        <v>0</v>
      </c>
      <c r="I315" s="76">
        <v>0</v>
      </c>
      <c r="J315" s="9"/>
    </row>
    <row r="316" spans="1:10" s="10" customFormat="1" ht="30" hidden="1">
      <c r="A316" s="111" t="s">
        <v>263</v>
      </c>
      <c r="B316" s="4" t="s">
        <v>273</v>
      </c>
      <c r="C316" s="107"/>
      <c r="D316" s="76">
        <f>D317</f>
        <v>-5335.2</v>
      </c>
      <c r="E316" s="76">
        <f t="shared" ref="E316:F316" si="104">E317</f>
        <v>-5335.2</v>
      </c>
      <c r="F316" s="76">
        <f t="shared" si="104"/>
        <v>-5335.2</v>
      </c>
      <c r="G316" s="76">
        <v>0</v>
      </c>
      <c r="H316" s="76">
        <v>0</v>
      </c>
      <c r="I316" s="76">
        <v>0</v>
      </c>
      <c r="J316" s="9"/>
    </row>
    <row r="317" spans="1:10" ht="30">
      <c r="A317" s="111" t="s">
        <v>493</v>
      </c>
      <c r="B317" s="4" t="s">
        <v>272</v>
      </c>
      <c r="C317" s="85" t="s">
        <v>366</v>
      </c>
      <c r="D317" s="74">
        <v>-5335.2</v>
      </c>
      <c r="E317" s="74">
        <v>-5335.2</v>
      </c>
      <c r="F317" s="75">
        <v>-5335.2</v>
      </c>
      <c r="G317" s="76">
        <v>0</v>
      </c>
      <c r="H317" s="76">
        <v>0</v>
      </c>
      <c r="I317" s="76">
        <v>0</v>
      </c>
      <c r="J317" s="7"/>
    </row>
    <row r="318" spans="1:10" ht="30">
      <c r="A318" s="111" t="s">
        <v>494</v>
      </c>
      <c r="B318" s="4" t="s">
        <v>272</v>
      </c>
      <c r="C318" s="85" t="s">
        <v>367</v>
      </c>
      <c r="D318" s="74">
        <v>-3124.6</v>
      </c>
      <c r="E318" s="74">
        <v>-8573.2000000000007</v>
      </c>
      <c r="F318" s="75">
        <v>-3124.6</v>
      </c>
      <c r="G318" s="76">
        <v>0</v>
      </c>
      <c r="H318" s="76">
        <v>0</v>
      </c>
      <c r="I318" s="76">
        <v>0</v>
      </c>
      <c r="J318" s="7"/>
    </row>
    <row r="319" spans="1:10" ht="30">
      <c r="A319" s="111" t="s">
        <v>495</v>
      </c>
      <c r="B319" s="4" t="s">
        <v>272</v>
      </c>
      <c r="C319" s="83" t="s">
        <v>368</v>
      </c>
      <c r="D319" s="74">
        <v>-126.2</v>
      </c>
      <c r="E319" s="74">
        <v>-126.2</v>
      </c>
      <c r="F319" s="75">
        <v>-126.2</v>
      </c>
      <c r="G319" s="76">
        <v>0</v>
      </c>
      <c r="H319" s="76">
        <v>0</v>
      </c>
      <c r="I319" s="76">
        <v>0</v>
      </c>
      <c r="J319" s="7"/>
    </row>
    <row r="320" spans="1:10" ht="15">
      <c r="A320" s="115"/>
      <c r="B320" s="62"/>
      <c r="C320" s="125" t="s">
        <v>324</v>
      </c>
      <c r="D320" s="126">
        <f t="shared" ref="D320:I320" si="105">D186+D14</f>
        <v>1833870.92</v>
      </c>
      <c r="E320" s="126">
        <f t="shared" si="105"/>
        <v>1317177.4300000002</v>
      </c>
      <c r="F320" s="126">
        <f t="shared" si="105"/>
        <v>1809442.2000000002</v>
      </c>
      <c r="G320" s="126">
        <f t="shared" si="105"/>
        <v>1607195.5</v>
      </c>
      <c r="H320" s="126">
        <f t="shared" si="105"/>
        <v>1563102.3000000003</v>
      </c>
      <c r="I320" s="126">
        <f t="shared" si="105"/>
        <v>1522373.6</v>
      </c>
      <c r="J320" s="7"/>
    </row>
    <row r="321" spans="1:4">
      <c r="A321" s="116"/>
      <c r="B321" s="55"/>
      <c r="C321" s="17"/>
      <c r="D321" s="27"/>
    </row>
    <row r="322" spans="1:4">
      <c r="A322" s="116"/>
      <c r="B322" s="55"/>
      <c r="C322" s="17"/>
      <c r="D322" s="28"/>
    </row>
    <row r="323" spans="1:4">
      <c r="A323" s="117"/>
      <c r="B323" s="55"/>
      <c r="C323" s="17"/>
      <c r="D323" s="28"/>
    </row>
    <row r="324" spans="1:4">
      <c r="A324" s="117"/>
      <c r="B324" s="55"/>
      <c r="C324" s="17"/>
      <c r="D324" s="28"/>
    </row>
    <row r="325" spans="1:4">
      <c r="A325" s="117"/>
      <c r="B325" s="55"/>
      <c r="C325" s="17"/>
      <c r="D325" s="28"/>
    </row>
    <row r="326" spans="1:4">
      <c r="A326" s="117"/>
      <c r="B326" s="56"/>
      <c r="C326" s="17"/>
      <c r="D326" s="28"/>
    </row>
    <row r="327" spans="1:4">
      <c r="A327" s="118"/>
      <c r="B327" s="63"/>
    </row>
    <row r="328" spans="1:4">
      <c r="A328" s="118"/>
      <c r="B328" s="63"/>
    </row>
    <row r="329" spans="1:4">
      <c r="A329" s="118"/>
      <c r="B329" s="63"/>
    </row>
    <row r="330" spans="1:4">
      <c r="A330" s="118"/>
      <c r="B330" s="63"/>
    </row>
    <row r="331" spans="1:4">
      <c r="A331" s="118"/>
      <c r="B331" s="63"/>
    </row>
    <row r="332" spans="1:4">
      <c r="A332" s="118"/>
      <c r="B332" s="63"/>
    </row>
    <row r="333" spans="1:4">
      <c r="A333" s="118"/>
      <c r="B333" s="63"/>
    </row>
    <row r="334" spans="1:4">
      <c r="A334" s="118"/>
      <c r="B334" s="63"/>
    </row>
    <row r="335" spans="1:4">
      <c r="A335" s="118"/>
      <c r="B335" s="63"/>
    </row>
    <row r="336" spans="1:4">
      <c r="A336" s="118"/>
      <c r="B336" s="63"/>
    </row>
    <row r="337" spans="1:2">
      <c r="A337" s="118"/>
      <c r="B337" s="63"/>
    </row>
    <row r="338" spans="1:2">
      <c r="A338" s="118"/>
      <c r="B338" s="63"/>
    </row>
    <row r="339" spans="1:2">
      <c r="A339" s="118"/>
      <c r="B339" s="63"/>
    </row>
    <row r="340" spans="1:2">
      <c r="A340" s="118"/>
      <c r="B340" s="63"/>
    </row>
    <row r="341" spans="1:2">
      <c r="A341" s="118"/>
      <c r="B341" s="63"/>
    </row>
    <row r="342" spans="1:2">
      <c r="A342" s="118"/>
      <c r="B342" s="63"/>
    </row>
    <row r="343" spans="1:2">
      <c r="A343" s="118"/>
      <c r="B343" s="63"/>
    </row>
    <row r="344" spans="1:2">
      <c r="A344" s="118"/>
      <c r="B344" s="63"/>
    </row>
    <row r="345" spans="1:2">
      <c r="A345" s="118"/>
      <c r="B345" s="63"/>
    </row>
    <row r="346" spans="1:2">
      <c r="A346" s="118"/>
      <c r="B346" s="63"/>
    </row>
    <row r="347" spans="1:2">
      <c r="A347" s="118"/>
      <c r="B347" s="63"/>
    </row>
    <row r="348" spans="1:2">
      <c r="A348" s="118"/>
      <c r="B348" s="63"/>
    </row>
    <row r="349" spans="1:2">
      <c r="A349" s="118"/>
      <c r="B349" s="63"/>
    </row>
    <row r="350" spans="1:2">
      <c r="A350" s="118"/>
      <c r="B350" s="63"/>
    </row>
    <row r="351" spans="1:2">
      <c r="A351" s="118"/>
      <c r="B351" s="63"/>
    </row>
    <row r="352" spans="1:2">
      <c r="A352" s="118"/>
      <c r="B352" s="63"/>
    </row>
    <row r="353" spans="1:2">
      <c r="A353" s="118"/>
      <c r="B353" s="63"/>
    </row>
    <row r="354" spans="1:2">
      <c r="A354" s="118"/>
      <c r="B354" s="63"/>
    </row>
    <row r="355" spans="1:2">
      <c r="A355" s="118"/>
      <c r="B355" s="63"/>
    </row>
    <row r="356" spans="1:2">
      <c r="A356" s="118"/>
      <c r="B356" s="63"/>
    </row>
    <row r="357" spans="1:2">
      <c r="A357" s="118"/>
      <c r="B357" s="63"/>
    </row>
    <row r="358" spans="1:2">
      <c r="A358" s="118"/>
      <c r="B358" s="63"/>
    </row>
    <row r="359" spans="1:2">
      <c r="A359" s="118"/>
      <c r="B359" s="63"/>
    </row>
    <row r="360" spans="1:2">
      <c r="A360" s="118"/>
      <c r="B360" s="63"/>
    </row>
    <row r="361" spans="1:2">
      <c r="A361" s="118"/>
      <c r="B361" s="63"/>
    </row>
    <row r="362" spans="1:2">
      <c r="A362" s="118"/>
      <c r="B362" s="63"/>
    </row>
    <row r="363" spans="1:2">
      <c r="A363" s="118"/>
      <c r="B363" s="63"/>
    </row>
    <row r="364" spans="1:2">
      <c r="A364" s="118"/>
      <c r="B364" s="63"/>
    </row>
    <row r="365" spans="1:2">
      <c r="A365" s="118"/>
      <c r="B365" s="63"/>
    </row>
    <row r="366" spans="1:2">
      <c r="A366" s="118"/>
      <c r="B366" s="63"/>
    </row>
    <row r="367" spans="1:2">
      <c r="A367" s="118"/>
      <c r="B367" s="63"/>
    </row>
    <row r="368" spans="1:2">
      <c r="A368" s="118"/>
      <c r="B368" s="63"/>
    </row>
    <row r="369" spans="1:2">
      <c r="A369" s="118"/>
      <c r="B369" s="63"/>
    </row>
    <row r="370" spans="1:2">
      <c r="A370" s="118"/>
      <c r="B370" s="63"/>
    </row>
    <row r="371" spans="1:2">
      <c r="A371" s="118"/>
      <c r="B371" s="63"/>
    </row>
    <row r="372" spans="1:2">
      <c r="A372" s="118"/>
      <c r="B372" s="63"/>
    </row>
    <row r="373" spans="1:2">
      <c r="A373" s="118"/>
      <c r="B373" s="63"/>
    </row>
    <row r="374" spans="1:2">
      <c r="A374" s="118"/>
      <c r="B374" s="63"/>
    </row>
    <row r="375" spans="1:2">
      <c r="A375" s="118"/>
      <c r="B375" s="63"/>
    </row>
    <row r="376" spans="1:2">
      <c r="A376" s="118"/>
      <c r="B376" s="63"/>
    </row>
    <row r="377" spans="1:2">
      <c r="A377" s="118"/>
      <c r="B377" s="63"/>
    </row>
    <row r="378" spans="1:2">
      <c r="A378" s="118"/>
      <c r="B378" s="63"/>
    </row>
    <row r="379" spans="1:2">
      <c r="A379" s="118"/>
      <c r="B379" s="63"/>
    </row>
    <row r="380" spans="1:2">
      <c r="A380" s="118"/>
      <c r="B380" s="63"/>
    </row>
    <row r="381" spans="1:2">
      <c r="A381" s="118"/>
      <c r="B381" s="63"/>
    </row>
    <row r="382" spans="1:2">
      <c r="A382" s="118"/>
      <c r="B382" s="63"/>
    </row>
    <row r="383" spans="1:2">
      <c r="A383" s="118"/>
      <c r="B383" s="63"/>
    </row>
    <row r="384" spans="1:2">
      <c r="A384" s="118"/>
      <c r="B384" s="63"/>
    </row>
    <row r="385" spans="1:2">
      <c r="A385" s="118"/>
      <c r="B385" s="63"/>
    </row>
    <row r="386" spans="1:2">
      <c r="A386" s="118"/>
      <c r="B386" s="63"/>
    </row>
    <row r="387" spans="1:2">
      <c r="A387" s="118"/>
      <c r="B387" s="63"/>
    </row>
    <row r="388" spans="1:2">
      <c r="A388" s="118"/>
      <c r="B388" s="63"/>
    </row>
    <row r="389" spans="1:2">
      <c r="A389" s="118"/>
      <c r="B389" s="63"/>
    </row>
    <row r="390" spans="1:2">
      <c r="A390" s="118"/>
      <c r="B390" s="63"/>
    </row>
    <row r="391" spans="1:2">
      <c r="A391" s="118"/>
      <c r="B391" s="63"/>
    </row>
    <row r="392" spans="1:2">
      <c r="A392" s="118"/>
      <c r="B392" s="63"/>
    </row>
    <row r="393" spans="1:2">
      <c r="A393" s="118"/>
      <c r="B393" s="63"/>
    </row>
    <row r="394" spans="1:2">
      <c r="A394" s="118"/>
      <c r="B394" s="63"/>
    </row>
    <row r="395" spans="1:2">
      <c r="A395" s="118"/>
      <c r="B395" s="63"/>
    </row>
    <row r="396" spans="1:2">
      <c r="A396" s="118"/>
      <c r="B396" s="63"/>
    </row>
    <row r="397" spans="1:2">
      <c r="A397" s="118"/>
      <c r="B397" s="63"/>
    </row>
    <row r="398" spans="1:2">
      <c r="A398" s="118"/>
      <c r="B398" s="63"/>
    </row>
    <row r="399" spans="1:2">
      <c r="A399" s="118"/>
      <c r="B399" s="63"/>
    </row>
    <row r="400" spans="1:2">
      <c r="A400" s="118"/>
      <c r="B400" s="63"/>
    </row>
    <row r="401" spans="1:2">
      <c r="A401" s="118"/>
      <c r="B401" s="63"/>
    </row>
    <row r="402" spans="1:2">
      <c r="A402" s="118"/>
      <c r="B402" s="63"/>
    </row>
    <row r="403" spans="1:2">
      <c r="A403" s="118"/>
      <c r="B403" s="63"/>
    </row>
    <row r="404" spans="1:2">
      <c r="A404" s="118"/>
      <c r="B404" s="63"/>
    </row>
    <row r="405" spans="1:2">
      <c r="A405" s="118"/>
      <c r="B405" s="63"/>
    </row>
    <row r="406" spans="1:2">
      <c r="A406" s="118"/>
      <c r="B406" s="63"/>
    </row>
    <row r="407" spans="1:2">
      <c r="A407" s="118"/>
      <c r="B407" s="63"/>
    </row>
    <row r="408" spans="1:2">
      <c r="A408" s="118"/>
      <c r="B408" s="63"/>
    </row>
    <row r="409" spans="1:2">
      <c r="A409" s="118"/>
      <c r="B409" s="63"/>
    </row>
    <row r="410" spans="1:2">
      <c r="A410" s="118"/>
      <c r="B410" s="63"/>
    </row>
    <row r="411" spans="1:2">
      <c r="A411" s="118"/>
      <c r="B411" s="63"/>
    </row>
    <row r="412" spans="1:2">
      <c r="A412" s="118"/>
      <c r="B412" s="63"/>
    </row>
    <row r="413" spans="1:2">
      <c r="A413" s="118"/>
      <c r="B413" s="63"/>
    </row>
    <row r="414" spans="1:2">
      <c r="A414" s="118"/>
      <c r="B414" s="63"/>
    </row>
    <row r="415" spans="1:2">
      <c r="A415" s="118"/>
      <c r="B415" s="63"/>
    </row>
    <row r="416" spans="1:2">
      <c r="A416" s="118"/>
      <c r="B416" s="63"/>
    </row>
    <row r="417" spans="1:2">
      <c r="A417" s="118"/>
      <c r="B417" s="63"/>
    </row>
    <row r="418" spans="1:2">
      <c r="A418" s="118"/>
      <c r="B418" s="63"/>
    </row>
    <row r="419" spans="1:2">
      <c r="A419" s="118"/>
      <c r="B419" s="63"/>
    </row>
    <row r="420" spans="1:2">
      <c r="A420" s="118"/>
      <c r="B420" s="63"/>
    </row>
    <row r="421" spans="1:2">
      <c r="A421" s="118"/>
      <c r="B421" s="63"/>
    </row>
    <row r="422" spans="1:2">
      <c r="A422" s="118"/>
      <c r="B422" s="63"/>
    </row>
    <row r="423" spans="1:2">
      <c r="A423" s="118"/>
      <c r="B423" s="63"/>
    </row>
    <row r="424" spans="1:2">
      <c r="A424" s="118"/>
      <c r="B424" s="63"/>
    </row>
    <row r="425" spans="1:2">
      <c r="A425" s="118"/>
      <c r="B425" s="63"/>
    </row>
    <row r="426" spans="1:2">
      <c r="A426" s="118"/>
      <c r="B426" s="63"/>
    </row>
    <row r="427" spans="1:2">
      <c r="A427" s="118"/>
      <c r="B427" s="63"/>
    </row>
    <row r="428" spans="1:2">
      <c r="A428" s="118"/>
      <c r="B428" s="63"/>
    </row>
    <row r="429" spans="1:2">
      <c r="A429" s="118"/>
      <c r="B429" s="63"/>
    </row>
    <row r="430" spans="1:2">
      <c r="A430" s="118"/>
      <c r="B430" s="63"/>
    </row>
    <row r="431" spans="1:2">
      <c r="A431" s="118"/>
      <c r="B431" s="63"/>
    </row>
    <row r="432" spans="1:2">
      <c r="A432" s="118"/>
      <c r="B432" s="63"/>
    </row>
    <row r="433" spans="1:2">
      <c r="A433" s="118"/>
      <c r="B433" s="63"/>
    </row>
    <row r="434" spans="1:2">
      <c r="A434" s="118"/>
      <c r="B434" s="63"/>
    </row>
    <row r="435" spans="1:2">
      <c r="A435" s="118"/>
      <c r="B435" s="63"/>
    </row>
    <row r="436" spans="1:2">
      <c r="A436" s="118"/>
      <c r="B436" s="63"/>
    </row>
    <row r="437" spans="1:2">
      <c r="A437" s="118"/>
      <c r="B437" s="63"/>
    </row>
    <row r="438" spans="1:2">
      <c r="A438" s="118"/>
      <c r="B438" s="63"/>
    </row>
    <row r="439" spans="1:2">
      <c r="A439" s="118"/>
      <c r="B439" s="63"/>
    </row>
    <row r="440" spans="1:2">
      <c r="A440" s="118"/>
      <c r="B440" s="63"/>
    </row>
    <row r="441" spans="1:2">
      <c r="A441" s="118"/>
      <c r="B441" s="63"/>
    </row>
    <row r="442" spans="1:2">
      <c r="A442" s="118"/>
      <c r="B442" s="63"/>
    </row>
    <row r="443" spans="1:2">
      <c r="A443" s="118"/>
      <c r="B443" s="63"/>
    </row>
    <row r="444" spans="1:2">
      <c r="A444" s="118"/>
      <c r="B444" s="63"/>
    </row>
    <row r="445" spans="1:2">
      <c r="A445" s="118"/>
      <c r="B445" s="63"/>
    </row>
    <row r="446" spans="1:2">
      <c r="A446" s="118"/>
      <c r="B446" s="63"/>
    </row>
    <row r="447" spans="1:2">
      <c r="A447" s="118"/>
      <c r="B447" s="63"/>
    </row>
    <row r="448" spans="1:2">
      <c r="A448" s="118"/>
      <c r="B448" s="63"/>
    </row>
    <row r="449" spans="1:2">
      <c r="A449" s="118"/>
      <c r="B449" s="63"/>
    </row>
    <row r="450" spans="1:2">
      <c r="A450" s="118"/>
      <c r="B450" s="63"/>
    </row>
    <row r="451" spans="1:2">
      <c r="A451" s="118"/>
      <c r="B451" s="63"/>
    </row>
    <row r="452" spans="1:2">
      <c r="A452" s="118"/>
      <c r="B452" s="63"/>
    </row>
    <row r="453" spans="1:2">
      <c r="A453" s="118"/>
      <c r="B453" s="63"/>
    </row>
    <row r="454" spans="1:2">
      <c r="A454" s="118"/>
      <c r="B454" s="63"/>
    </row>
    <row r="455" spans="1:2">
      <c r="A455" s="118"/>
      <c r="B455" s="63"/>
    </row>
    <row r="456" spans="1:2">
      <c r="A456" s="118"/>
      <c r="B456" s="63"/>
    </row>
    <row r="457" spans="1:2">
      <c r="A457" s="118"/>
      <c r="B457" s="63"/>
    </row>
    <row r="458" spans="1:2">
      <c r="A458" s="118"/>
      <c r="B458" s="63"/>
    </row>
    <row r="459" spans="1:2">
      <c r="A459" s="118"/>
      <c r="B459" s="63"/>
    </row>
    <row r="460" spans="1:2">
      <c r="A460" s="118"/>
      <c r="B460" s="63"/>
    </row>
    <row r="461" spans="1:2">
      <c r="A461" s="118"/>
      <c r="B461" s="63"/>
    </row>
    <row r="462" spans="1:2">
      <c r="A462" s="118"/>
      <c r="B462" s="63"/>
    </row>
    <row r="463" spans="1:2">
      <c r="A463" s="118"/>
      <c r="B463" s="63"/>
    </row>
    <row r="464" spans="1:2">
      <c r="A464" s="118"/>
      <c r="B464" s="63"/>
    </row>
    <row r="465" spans="1:2">
      <c r="A465" s="118"/>
      <c r="B465" s="63"/>
    </row>
    <row r="466" spans="1:2">
      <c r="A466" s="118"/>
      <c r="B466" s="63"/>
    </row>
    <row r="467" spans="1:2">
      <c r="A467" s="118"/>
      <c r="B467" s="63"/>
    </row>
    <row r="468" spans="1:2">
      <c r="A468" s="118"/>
      <c r="B468" s="63"/>
    </row>
    <row r="469" spans="1:2">
      <c r="A469" s="118"/>
      <c r="B469" s="63"/>
    </row>
    <row r="470" spans="1:2">
      <c r="A470" s="118"/>
      <c r="B470" s="63"/>
    </row>
    <row r="471" spans="1:2">
      <c r="A471" s="118"/>
      <c r="B471" s="63"/>
    </row>
    <row r="472" spans="1:2">
      <c r="A472" s="118"/>
      <c r="B472" s="63"/>
    </row>
    <row r="473" spans="1:2">
      <c r="A473" s="118"/>
      <c r="B473" s="63"/>
    </row>
    <row r="474" spans="1:2">
      <c r="A474" s="118"/>
      <c r="B474" s="63"/>
    </row>
    <row r="475" spans="1:2">
      <c r="A475" s="118"/>
      <c r="B475" s="63"/>
    </row>
    <row r="476" spans="1:2">
      <c r="A476" s="118"/>
      <c r="B476" s="63"/>
    </row>
    <row r="477" spans="1:2">
      <c r="A477" s="118"/>
      <c r="B477" s="63"/>
    </row>
    <row r="478" spans="1:2">
      <c r="A478" s="118"/>
      <c r="B478" s="63"/>
    </row>
    <row r="479" spans="1:2">
      <c r="A479" s="118"/>
      <c r="B479" s="63"/>
    </row>
    <row r="480" spans="1:2">
      <c r="A480" s="118"/>
      <c r="B480" s="63"/>
    </row>
    <row r="481" spans="1:2">
      <c r="A481" s="118"/>
      <c r="B481" s="63"/>
    </row>
    <row r="482" spans="1:2">
      <c r="A482" s="118"/>
      <c r="B482" s="63"/>
    </row>
    <row r="483" spans="1:2">
      <c r="A483" s="118"/>
      <c r="B483" s="63"/>
    </row>
    <row r="484" spans="1:2">
      <c r="A484" s="118"/>
      <c r="B484" s="63"/>
    </row>
    <row r="485" spans="1:2">
      <c r="A485" s="118"/>
      <c r="B485" s="63"/>
    </row>
    <row r="486" spans="1:2">
      <c r="A486" s="118"/>
      <c r="B486" s="63"/>
    </row>
    <row r="487" spans="1:2">
      <c r="A487" s="118"/>
      <c r="B487" s="63"/>
    </row>
    <row r="488" spans="1:2">
      <c r="A488" s="118"/>
      <c r="B488" s="63"/>
    </row>
    <row r="489" spans="1:2">
      <c r="A489" s="118"/>
      <c r="B489" s="63"/>
    </row>
    <row r="490" spans="1:2">
      <c r="A490" s="118"/>
      <c r="B490" s="63"/>
    </row>
    <row r="491" spans="1:2">
      <c r="A491" s="118"/>
      <c r="B491" s="63"/>
    </row>
    <row r="492" spans="1:2">
      <c r="A492" s="118"/>
      <c r="B492" s="63"/>
    </row>
    <row r="493" spans="1:2">
      <c r="A493" s="118"/>
      <c r="B493" s="63"/>
    </row>
    <row r="494" spans="1:2">
      <c r="A494" s="118"/>
      <c r="B494" s="63"/>
    </row>
    <row r="495" spans="1:2">
      <c r="A495" s="118"/>
      <c r="B495" s="63"/>
    </row>
    <row r="496" spans="1:2">
      <c r="A496" s="118"/>
      <c r="B496" s="63"/>
    </row>
    <row r="497" spans="1:2">
      <c r="A497" s="118"/>
      <c r="B497" s="63"/>
    </row>
    <row r="498" spans="1:2">
      <c r="A498" s="118"/>
      <c r="B498" s="63"/>
    </row>
    <row r="499" spans="1:2">
      <c r="A499" s="118"/>
      <c r="B499" s="63"/>
    </row>
    <row r="500" spans="1:2">
      <c r="A500" s="118"/>
      <c r="B500" s="63"/>
    </row>
    <row r="501" spans="1:2">
      <c r="A501" s="118"/>
      <c r="B501" s="63"/>
    </row>
    <row r="502" spans="1:2">
      <c r="A502" s="118"/>
      <c r="B502" s="63"/>
    </row>
    <row r="503" spans="1:2">
      <c r="A503" s="118"/>
      <c r="B503" s="63"/>
    </row>
    <row r="504" spans="1:2">
      <c r="A504" s="118"/>
      <c r="B504" s="63"/>
    </row>
    <row r="505" spans="1:2">
      <c r="A505" s="118"/>
      <c r="B505" s="63"/>
    </row>
    <row r="506" spans="1:2">
      <c r="A506" s="118"/>
      <c r="B506" s="63"/>
    </row>
    <row r="507" spans="1:2">
      <c r="A507" s="118"/>
      <c r="B507" s="63"/>
    </row>
    <row r="508" spans="1:2">
      <c r="A508" s="118"/>
      <c r="B508" s="63"/>
    </row>
    <row r="509" spans="1:2">
      <c r="A509" s="118"/>
      <c r="B509" s="63"/>
    </row>
    <row r="510" spans="1:2">
      <c r="A510" s="118"/>
      <c r="B510" s="63"/>
    </row>
    <row r="511" spans="1:2">
      <c r="A511" s="118"/>
      <c r="B511" s="63"/>
    </row>
    <row r="512" spans="1:2">
      <c r="A512" s="118"/>
      <c r="B512" s="63"/>
    </row>
    <row r="513" spans="1:2">
      <c r="A513" s="118"/>
      <c r="B513" s="63"/>
    </row>
    <row r="514" spans="1:2">
      <c r="A514" s="118"/>
      <c r="B514" s="63"/>
    </row>
    <row r="515" spans="1:2">
      <c r="A515" s="118"/>
      <c r="B515" s="63"/>
    </row>
    <row r="516" spans="1:2">
      <c r="A516" s="118"/>
      <c r="B516" s="63"/>
    </row>
    <row r="517" spans="1:2">
      <c r="A517" s="118"/>
      <c r="B517" s="63"/>
    </row>
    <row r="518" spans="1:2">
      <c r="A518" s="118"/>
      <c r="B518" s="63"/>
    </row>
    <row r="519" spans="1:2">
      <c r="A519" s="118"/>
      <c r="B519" s="63"/>
    </row>
    <row r="520" spans="1:2">
      <c r="A520" s="118"/>
      <c r="B520" s="63"/>
    </row>
    <row r="521" spans="1:2">
      <c r="A521" s="118"/>
      <c r="B521" s="63"/>
    </row>
    <row r="522" spans="1:2">
      <c r="A522" s="118"/>
      <c r="B522" s="63"/>
    </row>
    <row r="523" spans="1:2">
      <c r="A523" s="118"/>
      <c r="B523" s="63"/>
    </row>
    <row r="524" spans="1:2">
      <c r="A524" s="118"/>
      <c r="B524" s="63"/>
    </row>
    <row r="525" spans="1:2">
      <c r="A525" s="118"/>
      <c r="B525" s="63"/>
    </row>
    <row r="526" spans="1:2">
      <c r="A526" s="118"/>
      <c r="B526" s="63"/>
    </row>
    <row r="527" spans="1:2">
      <c r="A527" s="118"/>
      <c r="B527" s="63"/>
    </row>
    <row r="528" spans="1:2">
      <c r="A528" s="118"/>
      <c r="B528" s="63"/>
    </row>
    <row r="529" spans="1:2">
      <c r="A529" s="118"/>
      <c r="B529" s="63"/>
    </row>
    <row r="530" spans="1:2">
      <c r="A530" s="118"/>
      <c r="B530" s="63"/>
    </row>
    <row r="531" spans="1:2">
      <c r="A531" s="118"/>
      <c r="B531" s="63"/>
    </row>
    <row r="532" spans="1:2">
      <c r="A532" s="118"/>
      <c r="B532" s="63"/>
    </row>
    <row r="533" spans="1:2">
      <c r="A533" s="118"/>
      <c r="B533" s="63"/>
    </row>
    <row r="534" spans="1:2">
      <c r="A534" s="118"/>
      <c r="B534" s="63"/>
    </row>
    <row r="535" spans="1:2">
      <c r="A535" s="118"/>
      <c r="B535" s="63"/>
    </row>
    <row r="536" spans="1:2">
      <c r="A536" s="118"/>
      <c r="B536" s="63"/>
    </row>
    <row r="537" spans="1:2">
      <c r="A537" s="118"/>
      <c r="B537" s="63"/>
    </row>
    <row r="538" spans="1:2">
      <c r="A538" s="118"/>
      <c r="B538" s="63"/>
    </row>
    <row r="539" spans="1:2">
      <c r="A539" s="118"/>
      <c r="B539" s="63"/>
    </row>
    <row r="540" spans="1:2">
      <c r="A540" s="118"/>
      <c r="B540" s="63"/>
    </row>
    <row r="541" spans="1:2">
      <c r="A541" s="118"/>
      <c r="B541" s="63"/>
    </row>
    <row r="542" spans="1:2">
      <c r="A542" s="118"/>
      <c r="B542" s="63"/>
    </row>
    <row r="543" spans="1:2">
      <c r="A543" s="118"/>
      <c r="B543" s="63"/>
    </row>
    <row r="544" spans="1:2">
      <c r="A544" s="118"/>
      <c r="B544" s="63"/>
    </row>
    <row r="545" spans="1:2">
      <c r="A545" s="118"/>
      <c r="B545" s="63"/>
    </row>
    <row r="546" spans="1:2">
      <c r="A546" s="118"/>
      <c r="B546" s="63"/>
    </row>
    <row r="547" spans="1:2">
      <c r="A547" s="118"/>
      <c r="B547" s="63"/>
    </row>
    <row r="548" spans="1:2">
      <c r="A548" s="118"/>
      <c r="B548" s="63"/>
    </row>
    <row r="549" spans="1:2">
      <c r="A549" s="118"/>
      <c r="B549" s="63"/>
    </row>
    <row r="550" spans="1:2">
      <c r="A550" s="118"/>
      <c r="B550" s="63"/>
    </row>
    <row r="551" spans="1:2">
      <c r="A551" s="118"/>
      <c r="B551" s="63"/>
    </row>
    <row r="552" spans="1:2">
      <c r="A552" s="118"/>
      <c r="B552" s="63"/>
    </row>
    <row r="553" spans="1:2">
      <c r="A553" s="118"/>
      <c r="B553" s="63"/>
    </row>
    <row r="554" spans="1:2">
      <c r="A554" s="118"/>
      <c r="B554" s="63"/>
    </row>
    <row r="555" spans="1:2">
      <c r="A555" s="118"/>
      <c r="B555" s="63"/>
    </row>
    <row r="556" spans="1:2">
      <c r="A556" s="118"/>
      <c r="B556" s="63"/>
    </row>
    <row r="557" spans="1:2">
      <c r="A557" s="118"/>
      <c r="B557" s="63"/>
    </row>
    <row r="558" spans="1:2">
      <c r="A558" s="118"/>
      <c r="B558" s="63"/>
    </row>
    <row r="559" spans="1:2">
      <c r="A559" s="118"/>
      <c r="B559" s="63"/>
    </row>
    <row r="560" spans="1:2">
      <c r="A560" s="118"/>
      <c r="B560" s="63"/>
    </row>
    <row r="561" spans="1:2">
      <c r="A561" s="118"/>
      <c r="B561" s="63"/>
    </row>
    <row r="562" spans="1:2">
      <c r="A562" s="118"/>
      <c r="B562" s="63"/>
    </row>
    <row r="563" spans="1:2">
      <c r="A563" s="118"/>
      <c r="B563" s="63"/>
    </row>
    <row r="564" spans="1:2">
      <c r="A564" s="118"/>
      <c r="B564" s="63"/>
    </row>
    <row r="565" spans="1:2">
      <c r="A565" s="118"/>
      <c r="B565" s="63"/>
    </row>
    <row r="566" spans="1:2">
      <c r="A566" s="118"/>
      <c r="B566" s="63"/>
    </row>
    <row r="567" spans="1:2">
      <c r="A567" s="118"/>
      <c r="B567" s="63"/>
    </row>
    <row r="568" spans="1:2">
      <c r="A568" s="118"/>
      <c r="B568" s="63"/>
    </row>
    <row r="569" spans="1:2">
      <c r="A569" s="118"/>
      <c r="B569" s="63"/>
    </row>
    <row r="570" spans="1:2">
      <c r="A570" s="118"/>
      <c r="B570" s="63"/>
    </row>
    <row r="571" spans="1:2">
      <c r="A571" s="118"/>
      <c r="B571" s="63"/>
    </row>
    <row r="572" spans="1:2">
      <c r="A572" s="118"/>
      <c r="B572" s="63"/>
    </row>
    <row r="573" spans="1:2">
      <c r="A573" s="118"/>
      <c r="B573" s="63"/>
    </row>
    <row r="574" spans="1:2">
      <c r="A574" s="118"/>
      <c r="B574" s="63"/>
    </row>
    <row r="575" spans="1:2">
      <c r="A575" s="118"/>
      <c r="B575" s="63"/>
    </row>
    <row r="576" spans="1:2">
      <c r="A576" s="118"/>
      <c r="B576" s="63"/>
    </row>
    <row r="577" spans="1:2">
      <c r="A577" s="118"/>
      <c r="B577" s="63"/>
    </row>
    <row r="578" spans="1:2">
      <c r="A578" s="118"/>
      <c r="B578" s="63"/>
    </row>
    <row r="579" spans="1:2">
      <c r="A579" s="118"/>
      <c r="B579" s="63"/>
    </row>
    <row r="580" spans="1:2">
      <c r="A580" s="118"/>
      <c r="B580" s="63"/>
    </row>
    <row r="581" spans="1:2">
      <c r="A581" s="118"/>
      <c r="B581" s="63"/>
    </row>
    <row r="582" spans="1:2">
      <c r="A582" s="118"/>
      <c r="B582" s="63"/>
    </row>
    <row r="583" spans="1:2">
      <c r="A583" s="118"/>
      <c r="B583" s="63"/>
    </row>
    <row r="584" spans="1:2">
      <c r="A584" s="118"/>
      <c r="B584" s="63"/>
    </row>
    <row r="585" spans="1:2">
      <c r="A585" s="118"/>
      <c r="B585" s="63"/>
    </row>
    <row r="586" spans="1:2">
      <c r="A586" s="118"/>
      <c r="B586" s="63"/>
    </row>
    <row r="587" spans="1:2">
      <c r="A587" s="118"/>
      <c r="B587" s="63"/>
    </row>
    <row r="588" spans="1:2">
      <c r="A588" s="118"/>
      <c r="B588" s="63"/>
    </row>
    <row r="589" spans="1:2">
      <c r="A589" s="118"/>
      <c r="B589" s="63"/>
    </row>
    <row r="590" spans="1:2">
      <c r="A590" s="118"/>
      <c r="B590" s="63"/>
    </row>
    <row r="591" spans="1:2">
      <c r="A591" s="118"/>
      <c r="B591" s="63"/>
    </row>
    <row r="592" spans="1:2">
      <c r="A592" s="118"/>
      <c r="B592" s="63"/>
    </row>
    <row r="593" spans="1:2">
      <c r="A593" s="118"/>
      <c r="B593" s="63"/>
    </row>
    <row r="594" spans="1:2">
      <c r="A594" s="118"/>
      <c r="B594" s="63"/>
    </row>
    <row r="595" spans="1:2">
      <c r="A595" s="118"/>
      <c r="B595" s="63"/>
    </row>
    <row r="596" spans="1:2">
      <c r="A596" s="118"/>
      <c r="B596" s="63"/>
    </row>
    <row r="597" spans="1:2">
      <c r="A597" s="118"/>
      <c r="B597" s="63"/>
    </row>
    <row r="598" spans="1:2">
      <c r="A598" s="118"/>
      <c r="B598" s="63"/>
    </row>
    <row r="599" spans="1:2">
      <c r="A599" s="118"/>
      <c r="B599" s="63"/>
    </row>
    <row r="600" spans="1:2">
      <c r="A600" s="118"/>
      <c r="B600" s="63"/>
    </row>
    <row r="601" spans="1:2">
      <c r="A601" s="118"/>
      <c r="B601" s="63"/>
    </row>
    <row r="602" spans="1:2">
      <c r="A602" s="118"/>
      <c r="B602" s="63"/>
    </row>
    <row r="603" spans="1:2">
      <c r="A603" s="118"/>
      <c r="B603" s="63"/>
    </row>
    <row r="604" spans="1:2">
      <c r="A604" s="118"/>
      <c r="B604" s="63"/>
    </row>
    <row r="605" spans="1:2">
      <c r="A605" s="118"/>
      <c r="B605" s="63"/>
    </row>
    <row r="606" spans="1:2">
      <c r="A606" s="118"/>
      <c r="B606" s="63"/>
    </row>
    <row r="607" spans="1:2">
      <c r="A607" s="118"/>
      <c r="B607" s="63"/>
    </row>
    <row r="608" spans="1:2">
      <c r="A608" s="118"/>
      <c r="B608" s="63"/>
    </row>
    <row r="609" spans="1:2">
      <c r="A609" s="118"/>
      <c r="B609" s="63"/>
    </row>
    <row r="610" spans="1:2">
      <c r="A610" s="118"/>
      <c r="B610" s="63"/>
    </row>
    <row r="611" spans="1:2">
      <c r="A611" s="118"/>
      <c r="B611" s="63"/>
    </row>
    <row r="612" spans="1:2">
      <c r="A612" s="118"/>
      <c r="B612" s="63"/>
    </row>
    <row r="613" spans="1:2">
      <c r="A613" s="118"/>
      <c r="B613" s="63"/>
    </row>
    <row r="614" spans="1:2">
      <c r="A614" s="118"/>
      <c r="B614" s="63"/>
    </row>
    <row r="615" spans="1:2">
      <c r="A615" s="118"/>
      <c r="B615" s="63"/>
    </row>
    <row r="616" spans="1:2">
      <c r="A616" s="118"/>
      <c r="B616" s="63"/>
    </row>
    <row r="617" spans="1:2">
      <c r="A617" s="118"/>
      <c r="B617" s="63"/>
    </row>
    <row r="618" spans="1:2">
      <c r="A618" s="118"/>
      <c r="B618" s="63"/>
    </row>
    <row r="619" spans="1:2">
      <c r="A619" s="118"/>
      <c r="B619" s="63"/>
    </row>
    <row r="620" spans="1:2">
      <c r="A620" s="118"/>
      <c r="B620" s="63"/>
    </row>
    <row r="621" spans="1:2">
      <c r="A621" s="118"/>
      <c r="B621" s="63"/>
    </row>
    <row r="622" spans="1:2">
      <c r="A622" s="118"/>
      <c r="B622" s="63"/>
    </row>
    <row r="623" spans="1:2">
      <c r="A623" s="118"/>
      <c r="B623" s="63"/>
    </row>
    <row r="624" spans="1:2">
      <c r="A624" s="118"/>
      <c r="B624" s="63"/>
    </row>
    <row r="625" spans="1:2">
      <c r="A625" s="118"/>
      <c r="B625" s="63"/>
    </row>
    <row r="626" spans="1:2">
      <c r="A626" s="118"/>
      <c r="B626" s="63"/>
    </row>
    <row r="627" spans="1:2">
      <c r="A627" s="118"/>
      <c r="B627" s="63"/>
    </row>
    <row r="628" spans="1:2">
      <c r="A628" s="118"/>
      <c r="B628" s="63"/>
    </row>
    <row r="629" spans="1:2">
      <c r="A629" s="118"/>
      <c r="B629" s="63"/>
    </row>
    <row r="630" spans="1:2">
      <c r="A630" s="118"/>
      <c r="B630" s="63"/>
    </row>
    <row r="631" spans="1:2">
      <c r="A631" s="118"/>
      <c r="B631" s="63"/>
    </row>
    <row r="632" spans="1:2">
      <c r="A632" s="118"/>
      <c r="B632" s="63"/>
    </row>
    <row r="633" spans="1:2">
      <c r="A633" s="118"/>
      <c r="B633" s="63"/>
    </row>
    <row r="634" spans="1:2">
      <c r="A634" s="118"/>
      <c r="B634" s="63"/>
    </row>
    <row r="635" spans="1:2">
      <c r="A635" s="118"/>
      <c r="B635" s="63"/>
    </row>
    <row r="636" spans="1:2">
      <c r="A636" s="118"/>
      <c r="B636" s="63"/>
    </row>
    <row r="637" spans="1:2">
      <c r="A637" s="118"/>
      <c r="B637" s="63"/>
    </row>
    <row r="638" spans="1:2">
      <c r="A638" s="118"/>
      <c r="B638" s="63"/>
    </row>
    <row r="639" spans="1:2">
      <c r="A639" s="118"/>
      <c r="B639" s="63"/>
    </row>
    <row r="640" spans="1:2">
      <c r="A640" s="118"/>
      <c r="B640" s="63"/>
    </row>
    <row r="641" spans="1:2">
      <c r="A641" s="118"/>
      <c r="B641" s="63"/>
    </row>
    <row r="642" spans="1:2">
      <c r="A642" s="118"/>
      <c r="B642" s="63"/>
    </row>
    <row r="643" spans="1:2">
      <c r="A643" s="118"/>
      <c r="B643" s="63"/>
    </row>
    <row r="644" spans="1:2">
      <c r="A644" s="118"/>
      <c r="B644" s="63"/>
    </row>
    <row r="645" spans="1:2">
      <c r="A645" s="118"/>
      <c r="B645" s="63"/>
    </row>
    <row r="646" spans="1:2">
      <c r="A646" s="118"/>
      <c r="B646" s="63"/>
    </row>
    <row r="647" spans="1:2">
      <c r="A647" s="118"/>
      <c r="B647" s="63"/>
    </row>
    <row r="648" spans="1:2">
      <c r="A648" s="118"/>
      <c r="B648" s="63"/>
    </row>
    <row r="649" spans="1:2">
      <c r="A649" s="118"/>
      <c r="B649" s="63"/>
    </row>
    <row r="650" spans="1:2">
      <c r="A650" s="118"/>
      <c r="B650" s="63"/>
    </row>
    <row r="651" spans="1:2">
      <c r="A651" s="118"/>
      <c r="B651" s="63"/>
    </row>
    <row r="652" spans="1:2">
      <c r="A652" s="118"/>
      <c r="B652" s="63"/>
    </row>
    <row r="653" spans="1:2">
      <c r="A653" s="118"/>
      <c r="B653" s="63"/>
    </row>
    <row r="654" spans="1:2">
      <c r="A654" s="118"/>
      <c r="B654" s="63"/>
    </row>
    <row r="655" spans="1:2">
      <c r="A655" s="118"/>
      <c r="B655" s="63"/>
    </row>
    <row r="656" spans="1:2">
      <c r="A656" s="118"/>
      <c r="B656" s="63"/>
    </row>
    <row r="657" spans="1:2">
      <c r="A657" s="118"/>
      <c r="B657" s="63"/>
    </row>
    <row r="658" spans="1:2">
      <c r="A658" s="118"/>
      <c r="B658" s="63"/>
    </row>
    <row r="659" spans="1:2">
      <c r="A659" s="118"/>
      <c r="B659" s="63"/>
    </row>
    <row r="660" spans="1:2">
      <c r="A660" s="118"/>
      <c r="B660" s="63"/>
    </row>
    <row r="661" spans="1:2">
      <c r="A661" s="118"/>
      <c r="B661" s="63"/>
    </row>
    <row r="662" spans="1:2">
      <c r="A662" s="118"/>
      <c r="B662" s="63"/>
    </row>
    <row r="663" spans="1:2">
      <c r="A663" s="118"/>
      <c r="B663" s="63"/>
    </row>
    <row r="664" spans="1:2">
      <c r="A664" s="118"/>
      <c r="B664" s="63"/>
    </row>
    <row r="665" spans="1:2">
      <c r="A665" s="118"/>
      <c r="B665" s="63"/>
    </row>
    <row r="666" spans="1:2">
      <c r="A666" s="118"/>
      <c r="B666" s="63"/>
    </row>
    <row r="667" spans="1:2">
      <c r="A667" s="118"/>
      <c r="B667" s="63"/>
    </row>
    <row r="668" spans="1:2">
      <c r="A668" s="118"/>
      <c r="B668" s="63"/>
    </row>
    <row r="669" spans="1:2">
      <c r="A669" s="118"/>
      <c r="B669" s="63"/>
    </row>
    <row r="670" spans="1:2">
      <c r="A670" s="118"/>
      <c r="B670" s="63"/>
    </row>
    <row r="671" spans="1:2">
      <c r="A671" s="118"/>
      <c r="B671" s="63"/>
    </row>
    <row r="672" spans="1:2">
      <c r="A672" s="118"/>
      <c r="B672" s="63"/>
    </row>
    <row r="673" spans="1:2">
      <c r="A673" s="118"/>
      <c r="B673" s="63"/>
    </row>
    <row r="674" spans="1:2">
      <c r="A674" s="118"/>
      <c r="B674" s="63"/>
    </row>
    <row r="675" spans="1:2">
      <c r="A675" s="118"/>
      <c r="B675" s="63"/>
    </row>
    <row r="676" spans="1:2">
      <c r="A676" s="118"/>
      <c r="B676" s="63"/>
    </row>
    <row r="677" spans="1:2">
      <c r="A677" s="118"/>
      <c r="B677" s="63"/>
    </row>
    <row r="678" spans="1:2">
      <c r="A678" s="118"/>
      <c r="B678" s="63"/>
    </row>
    <row r="679" spans="1:2">
      <c r="A679" s="118"/>
      <c r="B679" s="63"/>
    </row>
    <row r="680" spans="1:2">
      <c r="A680" s="118"/>
      <c r="B680" s="63"/>
    </row>
    <row r="681" spans="1:2">
      <c r="A681" s="118"/>
      <c r="B681" s="63"/>
    </row>
    <row r="682" spans="1:2">
      <c r="A682" s="118"/>
      <c r="B682" s="63"/>
    </row>
    <row r="683" spans="1:2">
      <c r="A683" s="118"/>
      <c r="B683" s="63"/>
    </row>
    <row r="684" spans="1:2">
      <c r="A684" s="118"/>
      <c r="B684" s="63"/>
    </row>
    <row r="685" spans="1:2">
      <c r="A685" s="118"/>
      <c r="B685" s="63"/>
    </row>
    <row r="686" spans="1:2">
      <c r="A686" s="118"/>
      <c r="B686" s="63"/>
    </row>
    <row r="687" spans="1:2">
      <c r="A687" s="118"/>
      <c r="B687" s="63"/>
    </row>
    <row r="688" spans="1:2">
      <c r="A688" s="118"/>
      <c r="B688" s="63"/>
    </row>
    <row r="689" spans="1:2">
      <c r="A689" s="118"/>
      <c r="B689" s="63"/>
    </row>
    <row r="690" spans="1:2">
      <c r="A690" s="118"/>
      <c r="B690" s="63"/>
    </row>
    <row r="691" spans="1:2">
      <c r="A691" s="118"/>
      <c r="B691" s="63"/>
    </row>
    <row r="692" spans="1:2">
      <c r="A692" s="118"/>
      <c r="B692" s="63"/>
    </row>
    <row r="693" spans="1:2">
      <c r="A693" s="118"/>
      <c r="B693" s="63"/>
    </row>
    <row r="694" spans="1:2">
      <c r="A694" s="118"/>
      <c r="B694" s="63"/>
    </row>
    <row r="695" spans="1:2">
      <c r="A695" s="118"/>
      <c r="B695" s="63"/>
    </row>
    <row r="696" spans="1:2">
      <c r="A696" s="118"/>
      <c r="B696" s="63"/>
    </row>
    <row r="697" spans="1:2">
      <c r="A697" s="118"/>
      <c r="B697" s="63"/>
    </row>
    <row r="698" spans="1:2">
      <c r="A698" s="118"/>
      <c r="B698" s="63"/>
    </row>
    <row r="699" spans="1:2">
      <c r="A699" s="118"/>
      <c r="B699" s="63"/>
    </row>
    <row r="700" spans="1:2">
      <c r="A700" s="118"/>
      <c r="B700" s="63"/>
    </row>
    <row r="701" spans="1:2">
      <c r="A701" s="118"/>
      <c r="B701" s="63"/>
    </row>
    <row r="702" spans="1:2">
      <c r="A702" s="118"/>
      <c r="B702" s="63"/>
    </row>
    <row r="703" spans="1:2">
      <c r="A703" s="118"/>
      <c r="B703" s="63"/>
    </row>
    <row r="704" spans="1:2">
      <c r="A704" s="118"/>
      <c r="B704" s="63"/>
    </row>
    <row r="705" spans="1:2">
      <c r="A705" s="118"/>
      <c r="B705" s="63"/>
    </row>
    <row r="706" spans="1:2">
      <c r="A706" s="118"/>
      <c r="B706" s="63"/>
    </row>
    <row r="707" spans="1:2">
      <c r="A707" s="118"/>
      <c r="B707" s="63"/>
    </row>
    <row r="708" spans="1:2">
      <c r="A708" s="118"/>
      <c r="B708" s="63"/>
    </row>
    <row r="709" spans="1:2">
      <c r="A709" s="118"/>
      <c r="B709" s="63"/>
    </row>
    <row r="710" spans="1:2">
      <c r="A710" s="118"/>
      <c r="B710" s="63"/>
    </row>
    <row r="711" spans="1:2">
      <c r="A711" s="118"/>
      <c r="B711" s="63"/>
    </row>
    <row r="712" spans="1:2">
      <c r="A712" s="118"/>
      <c r="B712" s="63"/>
    </row>
    <row r="713" spans="1:2">
      <c r="A713" s="118"/>
      <c r="B713" s="63"/>
    </row>
    <row r="714" spans="1:2">
      <c r="A714" s="118"/>
      <c r="B714" s="63"/>
    </row>
    <row r="715" spans="1:2">
      <c r="A715" s="118"/>
      <c r="B715" s="63"/>
    </row>
    <row r="716" spans="1:2">
      <c r="A716" s="118"/>
      <c r="B716" s="63"/>
    </row>
    <row r="717" spans="1:2">
      <c r="A717" s="118"/>
      <c r="B717" s="63"/>
    </row>
    <row r="718" spans="1:2">
      <c r="A718" s="118"/>
      <c r="B718" s="63"/>
    </row>
    <row r="719" spans="1:2">
      <c r="A719" s="118"/>
      <c r="B719" s="63"/>
    </row>
    <row r="720" spans="1:2">
      <c r="A720" s="118"/>
      <c r="B720" s="63"/>
    </row>
    <row r="721" spans="1:2">
      <c r="A721" s="118"/>
      <c r="B721" s="63"/>
    </row>
    <row r="722" spans="1:2">
      <c r="A722" s="118"/>
      <c r="B722" s="63"/>
    </row>
    <row r="723" spans="1:2">
      <c r="A723" s="118"/>
      <c r="B723" s="63"/>
    </row>
    <row r="724" spans="1:2">
      <c r="A724" s="118"/>
      <c r="B724" s="63"/>
    </row>
    <row r="725" spans="1:2">
      <c r="A725" s="118"/>
      <c r="B725" s="63"/>
    </row>
    <row r="726" spans="1:2">
      <c r="A726" s="118"/>
      <c r="B726" s="63"/>
    </row>
    <row r="727" spans="1:2">
      <c r="A727" s="118"/>
      <c r="B727" s="63"/>
    </row>
    <row r="728" spans="1:2">
      <c r="A728" s="118"/>
      <c r="B728" s="63"/>
    </row>
    <row r="729" spans="1:2">
      <c r="A729" s="118"/>
      <c r="B729" s="63"/>
    </row>
    <row r="730" spans="1:2">
      <c r="A730" s="118"/>
      <c r="B730" s="63"/>
    </row>
    <row r="731" spans="1:2">
      <c r="A731" s="118"/>
      <c r="B731" s="63"/>
    </row>
    <row r="732" spans="1:2">
      <c r="A732" s="118"/>
      <c r="B732" s="63"/>
    </row>
    <row r="733" spans="1:2">
      <c r="A733" s="118"/>
      <c r="B733" s="63"/>
    </row>
    <row r="734" spans="1:2">
      <c r="A734" s="118"/>
      <c r="B734" s="63"/>
    </row>
    <row r="735" spans="1:2">
      <c r="A735" s="118"/>
      <c r="B735" s="63"/>
    </row>
    <row r="736" spans="1:2">
      <c r="A736" s="118"/>
      <c r="B736" s="63"/>
    </row>
    <row r="737" spans="1:2">
      <c r="A737" s="118"/>
      <c r="B737" s="63"/>
    </row>
    <row r="738" spans="1:2">
      <c r="A738" s="118"/>
      <c r="B738" s="63"/>
    </row>
    <row r="739" spans="1:2">
      <c r="A739" s="118"/>
      <c r="B739" s="63"/>
    </row>
    <row r="740" spans="1:2">
      <c r="A740" s="118"/>
      <c r="B740" s="63"/>
    </row>
    <row r="741" spans="1:2">
      <c r="A741" s="118"/>
      <c r="B741" s="63"/>
    </row>
    <row r="742" spans="1:2">
      <c r="A742" s="118"/>
      <c r="B742" s="63"/>
    </row>
    <row r="743" spans="1:2">
      <c r="A743" s="118"/>
      <c r="B743" s="63"/>
    </row>
    <row r="744" spans="1:2">
      <c r="A744" s="118"/>
      <c r="B744" s="63"/>
    </row>
    <row r="745" spans="1:2">
      <c r="A745" s="118"/>
      <c r="B745" s="63"/>
    </row>
    <row r="746" spans="1:2">
      <c r="A746" s="118"/>
      <c r="B746" s="63"/>
    </row>
    <row r="747" spans="1:2">
      <c r="A747" s="118"/>
      <c r="B747" s="63"/>
    </row>
    <row r="748" spans="1:2">
      <c r="A748" s="118"/>
      <c r="B748" s="63"/>
    </row>
    <row r="749" spans="1:2">
      <c r="A749" s="118"/>
      <c r="B749" s="63"/>
    </row>
    <row r="750" spans="1:2">
      <c r="A750" s="118"/>
      <c r="B750" s="63"/>
    </row>
    <row r="751" spans="1:2">
      <c r="A751" s="118"/>
      <c r="B751" s="63"/>
    </row>
    <row r="752" spans="1:2">
      <c r="A752" s="118"/>
      <c r="B752" s="63"/>
    </row>
    <row r="753" spans="1:2">
      <c r="A753" s="118"/>
      <c r="B753" s="63"/>
    </row>
    <row r="754" spans="1:2">
      <c r="A754" s="118"/>
      <c r="B754" s="63"/>
    </row>
    <row r="755" spans="1:2">
      <c r="A755" s="118"/>
      <c r="B755" s="63"/>
    </row>
    <row r="756" spans="1:2">
      <c r="A756" s="118"/>
      <c r="B756" s="63"/>
    </row>
    <row r="757" spans="1:2">
      <c r="A757" s="118"/>
      <c r="B757" s="63"/>
    </row>
    <row r="758" spans="1:2">
      <c r="A758" s="118"/>
      <c r="B758" s="63"/>
    </row>
    <row r="759" spans="1:2">
      <c r="A759" s="118"/>
      <c r="B759" s="63"/>
    </row>
    <row r="760" spans="1:2">
      <c r="A760" s="118"/>
      <c r="B760" s="63"/>
    </row>
    <row r="761" spans="1:2">
      <c r="A761" s="118"/>
      <c r="B761" s="63"/>
    </row>
    <row r="762" spans="1:2">
      <c r="A762" s="118"/>
      <c r="B762" s="63"/>
    </row>
    <row r="763" spans="1:2">
      <c r="A763" s="118"/>
      <c r="B763" s="63"/>
    </row>
    <row r="764" spans="1:2">
      <c r="A764" s="118"/>
      <c r="B764" s="63"/>
    </row>
    <row r="765" spans="1:2">
      <c r="A765" s="118"/>
      <c r="B765" s="63"/>
    </row>
    <row r="766" spans="1:2">
      <c r="A766" s="118"/>
      <c r="B766" s="63"/>
    </row>
    <row r="767" spans="1:2">
      <c r="A767" s="118"/>
      <c r="B767" s="63"/>
    </row>
    <row r="768" spans="1:2">
      <c r="A768" s="118"/>
      <c r="B768" s="63"/>
    </row>
    <row r="769" spans="1:2">
      <c r="A769" s="118"/>
      <c r="B769" s="63"/>
    </row>
    <row r="770" spans="1:2">
      <c r="A770" s="118"/>
      <c r="B770" s="63"/>
    </row>
    <row r="771" spans="1:2">
      <c r="A771" s="118"/>
      <c r="B771" s="63"/>
    </row>
    <row r="772" spans="1:2">
      <c r="A772" s="118"/>
      <c r="B772" s="63"/>
    </row>
    <row r="773" spans="1:2">
      <c r="A773" s="118"/>
      <c r="B773" s="63"/>
    </row>
    <row r="774" spans="1:2">
      <c r="A774" s="118"/>
      <c r="B774" s="63"/>
    </row>
    <row r="775" spans="1:2">
      <c r="A775" s="118"/>
      <c r="B775" s="63"/>
    </row>
    <row r="776" spans="1:2">
      <c r="A776" s="118"/>
      <c r="B776" s="63"/>
    </row>
    <row r="777" spans="1:2">
      <c r="A777" s="118"/>
      <c r="B777" s="63"/>
    </row>
    <row r="778" spans="1:2">
      <c r="A778" s="118"/>
      <c r="B778" s="63"/>
    </row>
    <row r="779" spans="1:2">
      <c r="A779" s="118"/>
      <c r="B779" s="63"/>
    </row>
    <row r="780" spans="1:2">
      <c r="A780" s="118"/>
      <c r="B780" s="63"/>
    </row>
    <row r="781" spans="1:2">
      <c r="A781" s="118"/>
      <c r="B781" s="63"/>
    </row>
    <row r="782" spans="1:2">
      <c r="A782" s="118"/>
      <c r="B782" s="63"/>
    </row>
    <row r="783" spans="1:2">
      <c r="A783" s="118"/>
      <c r="B783" s="63"/>
    </row>
    <row r="784" spans="1:2">
      <c r="A784" s="118"/>
      <c r="B784" s="63"/>
    </row>
    <row r="785" spans="1:2">
      <c r="A785" s="118"/>
      <c r="B785" s="63"/>
    </row>
    <row r="786" spans="1:2">
      <c r="A786" s="118"/>
      <c r="B786" s="63"/>
    </row>
    <row r="787" spans="1:2">
      <c r="A787" s="118"/>
      <c r="B787" s="63"/>
    </row>
    <row r="788" spans="1:2">
      <c r="A788" s="118"/>
      <c r="B788" s="63"/>
    </row>
    <row r="789" spans="1:2">
      <c r="A789" s="118"/>
      <c r="B789" s="63"/>
    </row>
    <row r="790" spans="1:2">
      <c r="A790" s="118"/>
      <c r="B790" s="63"/>
    </row>
    <row r="791" spans="1:2">
      <c r="A791" s="118"/>
      <c r="B791" s="63"/>
    </row>
    <row r="792" spans="1:2">
      <c r="A792" s="118"/>
      <c r="B792" s="63"/>
    </row>
    <row r="793" spans="1:2">
      <c r="A793" s="118"/>
      <c r="B793" s="63"/>
    </row>
    <row r="794" spans="1:2">
      <c r="A794" s="118"/>
      <c r="B794" s="63"/>
    </row>
    <row r="795" spans="1:2">
      <c r="A795" s="118"/>
      <c r="B795" s="63"/>
    </row>
    <row r="796" spans="1:2">
      <c r="A796" s="118"/>
      <c r="B796" s="63"/>
    </row>
    <row r="797" spans="1:2">
      <c r="A797" s="118"/>
      <c r="B797" s="63"/>
    </row>
    <row r="798" spans="1:2">
      <c r="A798" s="118"/>
      <c r="B798" s="63"/>
    </row>
    <row r="799" spans="1:2">
      <c r="A799" s="118"/>
      <c r="B799" s="63"/>
    </row>
    <row r="800" spans="1:2">
      <c r="A800" s="118"/>
      <c r="B800" s="63"/>
    </row>
    <row r="801" spans="1:2">
      <c r="A801" s="118"/>
      <c r="B801" s="63"/>
    </row>
    <row r="802" spans="1:2">
      <c r="A802" s="118"/>
      <c r="B802" s="63"/>
    </row>
    <row r="803" spans="1:2">
      <c r="A803" s="118"/>
      <c r="B803" s="63"/>
    </row>
    <row r="804" spans="1:2">
      <c r="A804" s="118"/>
      <c r="B804" s="63"/>
    </row>
    <row r="805" spans="1:2">
      <c r="A805" s="118"/>
      <c r="B805" s="63"/>
    </row>
    <row r="806" spans="1:2">
      <c r="A806" s="118"/>
      <c r="B806" s="63"/>
    </row>
    <row r="807" spans="1:2">
      <c r="A807" s="118"/>
      <c r="B807" s="63"/>
    </row>
    <row r="808" spans="1:2">
      <c r="A808" s="118"/>
      <c r="B808" s="63"/>
    </row>
    <row r="809" spans="1:2">
      <c r="A809" s="118"/>
      <c r="B809" s="63"/>
    </row>
    <row r="810" spans="1:2">
      <c r="A810" s="118"/>
      <c r="B810" s="63"/>
    </row>
    <row r="811" spans="1:2">
      <c r="A811" s="118"/>
      <c r="B811" s="63"/>
    </row>
    <row r="812" spans="1:2">
      <c r="A812" s="118"/>
      <c r="B812" s="63"/>
    </row>
    <row r="813" spans="1:2">
      <c r="A813" s="118"/>
      <c r="B813" s="63"/>
    </row>
    <row r="814" spans="1:2">
      <c r="A814" s="118"/>
      <c r="B814" s="63"/>
    </row>
    <row r="815" spans="1:2">
      <c r="A815" s="118"/>
      <c r="B815" s="63"/>
    </row>
    <row r="816" spans="1:2">
      <c r="A816" s="118"/>
      <c r="B816" s="63"/>
    </row>
    <row r="817" spans="1:2">
      <c r="A817" s="118"/>
      <c r="B817" s="63"/>
    </row>
    <row r="818" spans="1:2">
      <c r="A818" s="118"/>
      <c r="B818" s="63"/>
    </row>
    <row r="819" spans="1:2">
      <c r="A819" s="118"/>
      <c r="B819" s="63"/>
    </row>
    <row r="820" spans="1:2">
      <c r="A820" s="118"/>
      <c r="B820" s="63"/>
    </row>
    <row r="821" spans="1:2">
      <c r="A821" s="118"/>
      <c r="B821" s="63"/>
    </row>
    <row r="822" spans="1:2">
      <c r="A822" s="118"/>
      <c r="B822" s="63"/>
    </row>
    <row r="823" spans="1:2">
      <c r="A823" s="118"/>
      <c r="B823" s="63"/>
    </row>
    <row r="824" spans="1:2">
      <c r="A824" s="118"/>
      <c r="B824" s="63"/>
    </row>
    <row r="825" spans="1:2">
      <c r="A825" s="118"/>
      <c r="B825" s="63"/>
    </row>
    <row r="826" spans="1:2">
      <c r="A826" s="118"/>
      <c r="B826" s="63"/>
    </row>
    <row r="827" spans="1:2">
      <c r="A827" s="118"/>
      <c r="B827" s="63"/>
    </row>
    <row r="828" spans="1:2">
      <c r="A828" s="118"/>
      <c r="B828" s="63"/>
    </row>
    <row r="829" spans="1:2">
      <c r="A829" s="118"/>
      <c r="B829" s="63"/>
    </row>
    <row r="830" spans="1:2">
      <c r="A830" s="118"/>
      <c r="B830" s="63"/>
    </row>
    <row r="831" spans="1:2">
      <c r="A831" s="118"/>
      <c r="B831" s="63"/>
    </row>
    <row r="832" spans="1:2">
      <c r="A832" s="118"/>
      <c r="B832" s="63"/>
    </row>
    <row r="833" spans="1:2">
      <c r="A833" s="118"/>
      <c r="B833" s="63"/>
    </row>
    <row r="834" spans="1:2">
      <c r="A834" s="118"/>
      <c r="B834" s="63"/>
    </row>
    <row r="835" spans="1:2">
      <c r="A835" s="118"/>
      <c r="B835" s="63"/>
    </row>
    <row r="836" spans="1:2">
      <c r="A836" s="118"/>
      <c r="B836" s="63"/>
    </row>
    <row r="837" spans="1:2">
      <c r="A837" s="118"/>
      <c r="B837" s="63"/>
    </row>
    <row r="838" spans="1:2">
      <c r="A838" s="118"/>
      <c r="B838" s="63"/>
    </row>
    <row r="839" spans="1:2">
      <c r="A839" s="118"/>
      <c r="B839" s="63"/>
    </row>
    <row r="840" spans="1:2">
      <c r="A840" s="118"/>
      <c r="B840" s="63"/>
    </row>
    <row r="841" spans="1:2">
      <c r="A841" s="118"/>
      <c r="B841" s="63"/>
    </row>
    <row r="842" spans="1:2">
      <c r="A842" s="118"/>
      <c r="B842" s="63"/>
    </row>
    <row r="843" spans="1:2">
      <c r="A843" s="118"/>
      <c r="B843" s="63"/>
    </row>
    <row r="844" spans="1:2">
      <c r="A844" s="118"/>
      <c r="B844" s="63"/>
    </row>
    <row r="845" spans="1:2">
      <c r="A845" s="118"/>
      <c r="B845" s="63"/>
    </row>
    <row r="846" spans="1:2">
      <c r="A846" s="118"/>
      <c r="B846" s="63"/>
    </row>
    <row r="847" spans="1:2">
      <c r="A847" s="118"/>
      <c r="B847" s="63"/>
    </row>
    <row r="848" spans="1:2">
      <c r="A848" s="118"/>
      <c r="B848" s="63"/>
    </row>
    <row r="849" spans="1:2">
      <c r="A849" s="118"/>
      <c r="B849" s="63"/>
    </row>
    <row r="850" spans="1:2">
      <c r="A850" s="118"/>
      <c r="B850" s="63"/>
    </row>
    <row r="851" spans="1:2">
      <c r="A851" s="118"/>
      <c r="B851" s="63"/>
    </row>
    <row r="852" spans="1:2">
      <c r="A852" s="118"/>
      <c r="B852" s="63"/>
    </row>
    <row r="853" spans="1:2">
      <c r="A853" s="118"/>
      <c r="B853" s="63"/>
    </row>
    <row r="854" spans="1:2">
      <c r="A854" s="118"/>
      <c r="B854" s="63"/>
    </row>
    <row r="855" spans="1:2">
      <c r="A855" s="118"/>
      <c r="B855" s="63"/>
    </row>
    <row r="856" spans="1:2">
      <c r="A856" s="118"/>
      <c r="B856" s="63"/>
    </row>
    <row r="857" spans="1:2">
      <c r="A857" s="118"/>
      <c r="B857" s="63"/>
    </row>
    <row r="858" spans="1:2">
      <c r="A858" s="118"/>
      <c r="B858" s="63"/>
    </row>
    <row r="859" spans="1:2">
      <c r="A859" s="118"/>
      <c r="B859" s="63"/>
    </row>
    <row r="860" spans="1:2">
      <c r="A860" s="118"/>
      <c r="B860" s="63"/>
    </row>
    <row r="861" spans="1:2">
      <c r="A861" s="118"/>
      <c r="B861" s="63"/>
    </row>
    <row r="862" spans="1:2">
      <c r="A862" s="118"/>
      <c r="B862" s="63"/>
    </row>
    <row r="863" spans="1:2">
      <c r="A863" s="118"/>
      <c r="B863" s="63"/>
    </row>
    <row r="864" spans="1:2">
      <c r="A864" s="118"/>
      <c r="B864" s="63"/>
    </row>
    <row r="865" spans="1:2">
      <c r="A865" s="118"/>
      <c r="B865" s="63"/>
    </row>
    <row r="866" spans="1:2">
      <c r="A866" s="118"/>
      <c r="B866" s="63"/>
    </row>
    <row r="867" spans="1:2">
      <c r="A867" s="118"/>
      <c r="B867" s="63"/>
    </row>
    <row r="868" spans="1:2">
      <c r="A868" s="118"/>
      <c r="B868" s="63"/>
    </row>
    <row r="869" spans="1:2">
      <c r="A869" s="118"/>
      <c r="B869" s="63"/>
    </row>
    <row r="870" spans="1:2">
      <c r="A870" s="118"/>
      <c r="B870" s="63"/>
    </row>
    <row r="871" spans="1:2">
      <c r="A871" s="118"/>
      <c r="B871" s="63"/>
    </row>
    <row r="872" spans="1:2">
      <c r="A872" s="118"/>
      <c r="B872" s="63"/>
    </row>
    <row r="873" spans="1:2">
      <c r="A873" s="118"/>
      <c r="B873" s="63"/>
    </row>
    <row r="874" spans="1:2">
      <c r="A874" s="118"/>
      <c r="B874" s="63"/>
    </row>
    <row r="875" spans="1:2">
      <c r="A875" s="118"/>
      <c r="B875" s="63"/>
    </row>
    <row r="876" spans="1:2">
      <c r="A876" s="118"/>
      <c r="B876" s="63"/>
    </row>
    <row r="877" spans="1:2">
      <c r="A877" s="118"/>
      <c r="B877" s="63"/>
    </row>
    <row r="878" spans="1:2">
      <c r="A878" s="118"/>
      <c r="B878" s="63"/>
    </row>
    <row r="879" spans="1:2">
      <c r="A879" s="118"/>
      <c r="B879" s="63"/>
    </row>
    <row r="880" spans="1:2">
      <c r="A880" s="118"/>
      <c r="B880" s="63"/>
    </row>
    <row r="881" spans="1:2">
      <c r="A881" s="118"/>
      <c r="B881" s="63"/>
    </row>
    <row r="882" spans="1:2">
      <c r="A882" s="118"/>
      <c r="B882" s="63"/>
    </row>
    <row r="883" spans="1:2">
      <c r="A883" s="118"/>
      <c r="B883" s="63"/>
    </row>
    <row r="884" spans="1:2">
      <c r="A884" s="118"/>
      <c r="B884" s="63"/>
    </row>
    <row r="885" spans="1:2">
      <c r="A885" s="118"/>
      <c r="B885" s="63"/>
    </row>
    <row r="886" spans="1:2">
      <c r="A886" s="118"/>
      <c r="B886" s="63"/>
    </row>
    <row r="887" spans="1:2">
      <c r="A887" s="118"/>
      <c r="B887" s="63"/>
    </row>
    <row r="888" spans="1:2">
      <c r="A888" s="118"/>
      <c r="B888" s="63"/>
    </row>
    <row r="889" spans="1:2">
      <c r="A889" s="118"/>
      <c r="B889" s="63"/>
    </row>
    <row r="890" spans="1:2">
      <c r="A890" s="118"/>
      <c r="B890" s="63"/>
    </row>
    <row r="891" spans="1:2">
      <c r="A891" s="118"/>
      <c r="B891" s="63"/>
    </row>
    <row r="892" spans="1:2">
      <c r="A892" s="118"/>
      <c r="B892" s="63"/>
    </row>
    <row r="893" spans="1:2">
      <c r="A893" s="118"/>
      <c r="B893" s="63"/>
    </row>
    <row r="894" spans="1:2">
      <c r="A894" s="118"/>
      <c r="B894" s="63"/>
    </row>
    <row r="895" spans="1:2">
      <c r="A895" s="118"/>
      <c r="B895" s="63"/>
    </row>
    <row r="896" spans="1:2">
      <c r="A896" s="118"/>
      <c r="B896" s="63"/>
    </row>
    <row r="897" spans="1:2">
      <c r="A897" s="118"/>
      <c r="B897" s="63"/>
    </row>
    <row r="898" spans="1:2">
      <c r="A898" s="118"/>
      <c r="B898" s="63"/>
    </row>
    <row r="899" spans="1:2">
      <c r="A899" s="118"/>
      <c r="B899" s="63"/>
    </row>
    <row r="900" spans="1:2">
      <c r="A900" s="118"/>
      <c r="B900" s="63"/>
    </row>
    <row r="901" spans="1:2">
      <c r="A901" s="118"/>
      <c r="B901" s="63"/>
    </row>
    <row r="902" spans="1:2">
      <c r="A902" s="118"/>
      <c r="B902" s="63"/>
    </row>
    <row r="903" spans="1:2">
      <c r="A903" s="118"/>
      <c r="B903" s="63"/>
    </row>
    <row r="904" spans="1:2">
      <c r="A904" s="118"/>
      <c r="B904" s="63"/>
    </row>
    <row r="905" spans="1:2">
      <c r="A905" s="118"/>
      <c r="B905" s="63"/>
    </row>
    <row r="906" spans="1:2">
      <c r="A906" s="118"/>
      <c r="B906" s="63"/>
    </row>
    <row r="907" spans="1:2">
      <c r="A907" s="118"/>
      <c r="B907" s="63"/>
    </row>
    <row r="908" spans="1:2">
      <c r="A908" s="118"/>
      <c r="B908" s="63"/>
    </row>
    <row r="909" spans="1:2">
      <c r="A909" s="118"/>
      <c r="B909" s="63"/>
    </row>
    <row r="910" spans="1:2">
      <c r="A910" s="118"/>
      <c r="B910" s="63"/>
    </row>
    <row r="911" spans="1:2">
      <c r="A911" s="118"/>
      <c r="B911" s="63"/>
    </row>
    <row r="912" spans="1:2">
      <c r="A912" s="118"/>
      <c r="B912" s="63"/>
    </row>
    <row r="913" spans="1:2">
      <c r="A913" s="118"/>
      <c r="B913" s="63"/>
    </row>
    <row r="914" spans="1:2">
      <c r="A914" s="118"/>
      <c r="B914" s="63"/>
    </row>
    <row r="915" spans="1:2">
      <c r="A915" s="118"/>
      <c r="B915" s="63"/>
    </row>
    <row r="916" spans="1:2">
      <c r="A916" s="118"/>
      <c r="B916" s="63"/>
    </row>
    <row r="917" spans="1:2">
      <c r="A917" s="118"/>
      <c r="B917" s="63"/>
    </row>
    <row r="918" spans="1:2">
      <c r="A918" s="118"/>
      <c r="B918" s="63"/>
    </row>
    <row r="919" spans="1:2">
      <c r="A919" s="118"/>
      <c r="B919" s="63"/>
    </row>
    <row r="920" spans="1:2">
      <c r="A920" s="118"/>
      <c r="B920" s="63"/>
    </row>
    <row r="921" spans="1:2">
      <c r="A921" s="118"/>
      <c r="B921" s="63"/>
    </row>
    <row r="922" spans="1:2">
      <c r="A922" s="118"/>
      <c r="B922" s="63"/>
    </row>
    <row r="923" spans="1:2">
      <c r="A923" s="118"/>
      <c r="B923" s="63"/>
    </row>
    <row r="924" spans="1:2">
      <c r="A924" s="118"/>
      <c r="B924" s="63"/>
    </row>
    <row r="925" spans="1:2">
      <c r="A925" s="118"/>
      <c r="B925" s="63"/>
    </row>
    <row r="926" spans="1:2">
      <c r="A926" s="118"/>
      <c r="B926" s="63"/>
    </row>
    <row r="927" spans="1:2">
      <c r="A927" s="118"/>
      <c r="B927" s="63"/>
    </row>
    <row r="928" spans="1:2">
      <c r="A928" s="118"/>
      <c r="B928" s="63"/>
    </row>
    <row r="929" spans="1:2">
      <c r="A929" s="118"/>
      <c r="B929" s="63"/>
    </row>
    <row r="930" spans="1:2">
      <c r="A930" s="118"/>
      <c r="B930" s="63"/>
    </row>
    <row r="931" spans="1:2">
      <c r="A931" s="118"/>
      <c r="B931" s="63"/>
    </row>
    <row r="932" spans="1:2">
      <c r="A932" s="118"/>
      <c r="B932" s="63"/>
    </row>
    <row r="933" spans="1:2">
      <c r="A933" s="118"/>
      <c r="B933" s="63"/>
    </row>
    <row r="934" spans="1:2">
      <c r="A934" s="118"/>
      <c r="B934" s="63"/>
    </row>
    <row r="935" spans="1:2">
      <c r="A935" s="118"/>
      <c r="B935" s="63"/>
    </row>
    <row r="936" spans="1:2">
      <c r="A936" s="118"/>
      <c r="B936" s="63"/>
    </row>
    <row r="937" spans="1:2">
      <c r="A937" s="118"/>
      <c r="B937" s="63"/>
    </row>
    <row r="938" spans="1:2">
      <c r="A938" s="118"/>
      <c r="B938" s="63"/>
    </row>
    <row r="939" spans="1:2">
      <c r="A939" s="118"/>
      <c r="B939" s="63"/>
    </row>
    <row r="940" spans="1:2">
      <c r="A940" s="118"/>
      <c r="B940" s="63"/>
    </row>
    <row r="941" spans="1:2">
      <c r="A941" s="118"/>
      <c r="B941" s="63"/>
    </row>
    <row r="942" spans="1:2">
      <c r="A942" s="118"/>
      <c r="B942" s="63"/>
    </row>
    <row r="943" spans="1:2">
      <c r="A943" s="118"/>
      <c r="B943" s="63"/>
    </row>
    <row r="944" spans="1:2">
      <c r="A944" s="118"/>
      <c r="B944" s="63"/>
    </row>
    <row r="945" spans="1:2">
      <c r="A945" s="118"/>
      <c r="B945" s="63"/>
    </row>
    <row r="946" spans="1:2">
      <c r="A946" s="118"/>
      <c r="B946" s="63"/>
    </row>
    <row r="947" spans="1:2">
      <c r="A947" s="118"/>
      <c r="B947" s="63"/>
    </row>
    <row r="948" spans="1:2">
      <c r="A948" s="118"/>
      <c r="B948" s="63"/>
    </row>
    <row r="949" spans="1:2">
      <c r="A949" s="118"/>
      <c r="B949" s="63"/>
    </row>
    <row r="950" spans="1:2">
      <c r="A950" s="118"/>
      <c r="B950" s="63"/>
    </row>
    <row r="951" spans="1:2">
      <c r="A951" s="118"/>
      <c r="B951" s="63"/>
    </row>
    <row r="952" spans="1:2">
      <c r="A952" s="118"/>
      <c r="B952" s="63"/>
    </row>
    <row r="953" spans="1:2">
      <c r="A953" s="118"/>
      <c r="B953" s="63"/>
    </row>
    <row r="954" spans="1:2">
      <c r="A954" s="118"/>
      <c r="B954" s="63"/>
    </row>
    <row r="955" spans="1:2">
      <c r="A955" s="118"/>
      <c r="B955" s="63"/>
    </row>
    <row r="956" spans="1:2">
      <c r="A956" s="118"/>
      <c r="B956" s="63"/>
    </row>
    <row r="957" spans="1:2">
      <c r="A957" s="118"/>
      <c r="B957" s="63"/>
    </row>
    <row r="958" spans="1:2">
      <c r="A958" s="118"/>
      <c r="B958" s="63"/>
    </row>
    <row r="959" spans="1:2">
      <c r="A959" s="118"/>
      <c r="B959" s="63"/>
    </row>
    <row r="960" spans="1:2">
      <c r="A960" s="118"/>
      <c r="B960" s="63"/>
    </row>
    <row r="961" spans="1:2">
      <c r="A961" s="118"/>
      <c r="B961" s="63"/>
    </row>
    <row r="962" spans="1:2">
      <c r="A962" s="118"/>
      <c r="B962" s="63"/>
    </row>
    <row r="963" spans="1:2">
      <c r="A963" s="118"/>
      <c r="B963" s="63"/>
    </row>
    <row r="964" spans="1:2">
      <c r="A964" s="118"/>
      <c r="B964" s="63"/>
    </row>
    <row r="965" spans="1:2">
      <c r="A965" s="118"/>
      <c r="B965" s="63"/>
    </row>
    <row r="966" spans="1:2">
      <c r="A966" s="118"/>
      <c r="B966" s="63"/>
    </row>
    <row r="967" spans="1:2">
      <c r="A967" s="118"/>
      <c r="B967" s="63"/>
    </row>
    <row r="968" spans="1:2">
      <c r="A968" s="118"/>
      <c r="B968" s="63"/>
    </row>
    <row r="969" spans="1:2">
      <c r="A969" s="118"/>
      <c r="B969" s="63"/>
    </row>
    <row r="970" spans="1:2">
      <c r="A970" s="118"/>
      <c r="B970" s="63"/>
    </row>
    <row r="971" spans="1:2">
      <c r="A971" s="118"/>
      <c r="B971" s="63"/>
    </row>
    <row r="972" spans="1:2">
      <c r="A972" s="118"/>
      <c r="B972" s="63"/>
    </row>
    <row r="973" spans="1:2">
      <c r="A973" s="118"/>
      <c r="B973" s="63"/>
    </row>
    <row r="974" spans="1:2">
      <c r="A974" s="118"/>
      <c r="B974" s="63"/>
    </row>
    <row r="975" spans="1:2">
      <c r="A975" s="118"/>
      <c r="B975" s="63"/>
    </row>
    <row r="976" spans="1:2">
      <c r="A976" s="118"/>
      <c r="B976" s="63"/>
    </row>
    <row r="977" spans="1:2">
      <c r="A977" s="118"/>
      <c r="B977" s="63"/>
    </row>
    <row r="978" spans="1:2">
      <c r="A978" s="118"/>
      <c r="B978" s="63"/>
    </row>
    <row r="979" spans="1:2">
      <c r="A979" s="118"/>
      <c r="B979" s="63"/>
    </row>
    <row r="980" spans="1:2">
      <c r="A980" s="118"/>
      <c r="B980" s="63"/>
    </row>
    <row r="981" spans="1:2">
      <c r="A981" s="118"/>
      <c r="B981" s="63"/>
    </row>
    <row r="982" spans="1:2">
      <c r="A982" s="118"/>
      <c r="B982" s="63"/>
    </row>
    <row r="983" spans="1:2">
      <c r="A983" s="118"/>
      <c r="B983" s="63"/>
    </row>
    <row r="984" spans="1:2">
      <c r="A984" s="118"/>
      <c r="B984" s="63"/>
    </row>
    <row r="985" spans="1:2">
      <c r="A985" s="118"/>
      <c r="B985" s="63"/>
    </row>
    <row r="986" spans="1:2">
      <c r="A986" s="118"/>
      <c r="B986" s="63"/>
    </row>
    <row r="987" spans="1:2">
      <c r="A987" s="118"/>
      <c r="B987" s="63"/>
    </row>
    <row r="988" spans="1:2">
      <c r="A988" s="118"/>
      <c r="B988" s="63"/>
    </row>
    <row r="989" spans="1:2">
      <c r="A989" s="118"/>
      <c r="B989" s="63"/>
    </row>
    <row r="990" spans="1:2">
      <c r="A990" s="118"/>
      <c r="B990" s="63"/>
    </row>
    <row r="991" spans="1:2">
      <c r="A991" s="118"/>
      <c r="B991" s="63"/>
    </row>
    <row r="992" spans="1:2">
      <c r="A992" s="118"/>
      <c r="B992" s="63"/>
    </row>
    <row r="993" spans="1:2">
      <c r="A993" s="118"/>
      <c r="B993" s="63"/>
    </row>
    <row r="994" spans="1:2">
      <c r="A994" s="118"/>
      <c r="B994" s="63"/>
    </row>
    <row r="995" spans="1:2">
      <c r="A995" s="118"/>
      <c r="B995" s="63"/>
    </row>
    <row r="996" spans="1:2">
      <c r="A996" s="118"/>
      <c r="B996" s="63"/>
    </row>
    <row r="997" spans="1:2">
      <c r="A997" s="118"/>
      <c r="B997" s="63"/>
    </row>
    <row r="998" spans="1:2">
      <c r="A998" s="118"/>
      <c r="B998" s="63"/>
    </row>
    <row r="999" spans="1:2">
      <c r="A999" s="118"/>
      <c r="B999" s="63"/>
    </row>
    <row r="1000" spans="1:2">
      <c r="A1000" s="118"/>
      <c r="B1000" s="63"/>
    </row>
    <row r="1001" spans="1:2">
      <c r="A1001" s="118"/>
      <c r="B1001" s="63"/>
    </row>
    <row r="1002" spans="1:2">
      <c r="A1002" s="118"/>
      <c r="B1002" s="63"/>
    </row>
    <row r="1003" spans="1:2">
      <c r="A1003" s="118"/>
      <c r="B1003" s="63"/>
    </row>
    <row r="1004" spans="1:2">
      <c r="A1004" s="118"/>
      <c r="B1004" s="63"/>
    </row>
    <row r="1005" spans="1:2">
      <c r="A1005" s="118"/>
      <c r="B1005" s="63"/>
    </row>
    <row r="1006" spans="1:2">
      <c r="A1006" s="118"/>
      <c r="B1006" s="63"/>
    </row>
    <row r="1007" spans="1:2">
      <c r="A1007" s="118"/>
      <c r="B1007" s="63"/>
    </row>
    <row r="1008" spans="1:2">
      <c r="A1008" s="118"/>
      <c r="B1008" s="63"/>
    </row>
    <row r="1009" spans="1:2">
      <c r="A1009" s="118"/>
      <c r="B1009" s="63"/>
    </row>
    <row r="1010" spans="1:2">
      <c r="A1010" s="118"/>
      <c r="B1010" s="63"/>
    </row>
    <row r="1011" spans="1:2">
      <c r="A1011" s="118"/>
      <c r="B1011" s="63"/>
    </row>
    <row r="1012" spans="1:2">
      <c r="A1012" s="118"/>
      <c r="B1012" s="63"/>
    </row>
    <row r="1013" spans="1:2">
      <c r="A1013" s="118"/>
      <c r="B1013" s="63"/>
    </row>
    <row r="1014" spans="1:2">
      <c r="A1014" s="118"/>
      <c r="B1014" s="63"/>
    </row>
    <row r="1015" spans="1:2">
      <c r="A1015" s="118"/>
      <c r="B1015" s="63"/>
    </row>
    <row r="1016" spans="1:2">
      <c r="A1016" s="118"/>
      <c r="B1016" s="63"/>
    </row>
    <row r="1017" spans="1:2">
      <c r="A1017" s="118"/>
      <c r="B1017" s="63"/>
    </row>
    <row r="1018" spans="1:2">
      <c r="A1018" s="118"/>
      <c r="B1018" s="63"/>
    </row>
    <row r="1019" spans="1:2">
      <c r="A1019" s="118"/>
      <c r="B1019" s="63"/>
    </row>
    <row r="1020" spans="1:2">
      <c r="A1020" s="118"/>
      <c r="B1020" s="63"/>
    </row>
    <row r="1021" spans="1:2">
      <c r="A1021" s="118"/>
      <c r="B1021" s="63"/>
    </row>
    <row r="1022" spans="1:2">
      <c r="A1022" s="118"/>
      <c r="B1022" s="63"/>
    </row>
    <row r="1023" spans="1:2">
      <c r="A1023" s="118"/>
      <c r="B1023" s="63"/>
    </row>
    <row r="1024" spans="1:2">
      <c r="A1024" s="118"/>
      <c r="B1024" s="63"/>
    </row>
    <row r="1025" spans="1:2">
      <c r="A1025" s="118"/>
      <c r="B1025" s="63"/>
    </row>
    <row r="1026" spans="1:2">
      <c r="A1026" s="118"/>
      <c r="B1026" s="63"/>
    </row>
    <row r="1027" spans="1:2">
      <c r="A1027" s="118"/>
      <c r="B1027" s="63"/>
    </row>
    <row r="1028" spans="1:2">
      <c r="A1028" s="118"/>
      <c r="B1028" s="63"/>
    </row>
    <row r="1029" spans="1:2">
      <c r="A1029" s="118"/>
      <c r="B1029" s="63"/>
    </row>
    <row r="1030" spans="1:2">
      <c r="A1030" s="118"/>
      <c r="B1030" s="63"/>
    </row>
    <row r="1031" spans="1:2">
      <c r="A1031" s="118"/>
      <c r="B1031" s="63"/>
    </row>
    <row r="1032" spans="1:2">
      <c r="A1032" s="118"/>
      <c r="B1032" s="63"/>
    </row>
    <row r="1033" spans="1:2">
      <c r="A1033" s="118"/>
      <c r="B1033" s="63"/>
    </row>
    <row r="1034" spans="1:2">
      <c r="A1034" s="118"/>
      <c r="B1034" s="63"/>
    </row>
    <row r="1035" spans="1:2">
      <c r="A1035" s="118"/>
      <c r="B1035" s="63"/>
    </row>
    <row r="1036" spans="1:2">
      <c r="A1036" s="118"/>
      <c r="B1036" s="63"/>
    </row>
    <row r="1037" spans="1:2">
      <c r="A1037" s="118"/>
      <c r="B1037" s="63"/>
    </row>
    <row r="1038" spans="1:2">
      <c r="A1038" s="118"/>
      <c r="B1038" s="63"/>
    </row>
    <row r="1039" spans="1:2">
      <c r="A1039" s="118"/>
      <c r="B1039" s="63"/>
    </row>
    <row r="1040" spans="1:2">
      <c r="A1040" s="118"/>
      <c r="B1040" s="63"/>
    </row>
    <row r="1041" spans="1:2">
      <c r="A1041" s="118"/>
      <c r="B1041" s="63"/>
    </row>
    <row r="1042" spans="1:2">
      <c r="A1042" s="118"/>
      <c r="B1042" s="63"/>
    </row>
    <row r="1043" spans="1:2">
      <c r="A1043" s="118"/>
      <c r="B1043" s="63"/>
    </row>
    <row r="1044" spans="1:2">
      <c r="A1044" s="118"/>
      <c r="B1044" s="63"/>
    </row>
    <row r="1045" spans="1:2">
      <c r="A1045" s="118"/>
      <c r="B1045" s="63"/>
    </row>
    <row r="1046" spans="1:2">
      <c r="A1046" s="118"/>
      <c r="B1046" s="63"/>
    </row>
    <row r="1047" spans="1:2">
      <c r="A1047" s="118"/>
      <c r="B1047" s="63"/>
    </row>
    <row r="1048" spans="1:2">
      <c r="A1048" s="118"/>
      <c r="B1048" s="63"/>
    </row>
    <row r="1049" spans="1:2">
      <c r="A1049" s="118"/>
      <c r="B1049" s="63"/>
    </row>
    <row r="1050" spans="1:2">
      <c r="A1050" s="118"/>
      <c r="B1050" s="63"/>
    </row>
    <row r="1051" spans="1:2">
      <c r="A1051" s="118"/>
      <c r="B1051" s="63"/>
    </row>
    <row r="1052" spans="1:2">
      <c r="A1052" s="118"/>
      <c r="B1052" s="63"/>
    </row>
    <row r="1053" spans="1:2">
      <c r="A1053" s="118"/>
      <c r="B1053" s="63"/>
    </row>
    <row r="1054" spans="1:2">
      <c r="A1054" s="118"/>
      <c r="B1054" s="63"/>
    </row>
    <row r="1055" spans="1:2">
      <c r="A1055" s="118"/>
      <c r="B1055" s="63"/>
    </row>
    <row r="1056" spans="1:2">
      <c r="A1056" s="118"/>
      <c r="B1056" s="63"/>
    </row>
    <row r="1057" spans="1:2">
      <c r="A1057" s="118"/>
      <c r="B1057" s="63"/>
    </row>
    <row r="1058" spans="1:2">
      <c r="A1058" s="118"/>
      <c r="B1058" s="63"/>
    </row>
    <row r="1059" spans="1:2">
      <c r="A1059" s="118"/>
      <c r="B1059" s="63"/>
    </row>
    <row r="1060" spans="1:2">
      <c r="A1060" s="118"/>
      <c r="B1060" s="63"/>
    </row>
    <row r="1061" spans="1:2">
      <c r="A1061" s="118"/>
      <c r="B1061" s="63"/>
    </row>
    <row r="1062" spans="1:2">
      <c r="A1062" s="118"/>
      <c r="B1062" s="63"/>
    </row>
    <row r="1063" spans="1:2">
      <c r="A1063" s="118"/>
      <c r="B1063" s="63"/>
    </row>
    <row r="1064" spans="1:2">
      <c r="A1064" s="118"/>
      <c r="B1064" s="63"/>
    </row>
    <row r="1065" spans="1:2">
      <c r="A1065" s="118"/>
      <c r="B1065" s="63"/>
    </row>
    <row r="1066" spans="1:2">
      <c r="A1066" s="118"/>
      <c r="B1066" s="63"/>
    </row>
    <row r="1067" spans="1:2">
      <c r="A1067" s="118"/>
      <c r="B1067" s="63"/>
    </row>
    <row r="1068" spans="1:2">
      <c r="A1068" s="118"/>
      <c r="B1068" s="63"/>
    </row>
    <row r="1069" spans="1:2">
      <c r="A1069" s="118"/>
      <c r="B1069" s="63"/>
    </row>
    <row r="1070" spans="1:2">
      <c r="A1070" s="118"/>
      <c r="B1070" s="63"/>
    </row>
    <row r="1071" spans="1:2">
      <c r="A1071" s="118"/>
      <c r="B1071" s="63"/>
    </row>
    <row r="1072" spans="1:2">
      <c r="A1072" s="118"/>
      <c r="B1072" s="63"/>
    </row>
    <row r="1073" spans="1:2">
      <c r="A1073" s="118"/>
      <c r="B1073" s="63"/>
    </row>
    <row r="1074" spans="1:2">
      <c r="A1074" s="118"/>
      <c r="B1074" s="63"/>
    </row>
    <row r="1075" spans="1:2">
      <c r="A1075" s="118"/>
      <c r="B1075" s="63"/>
    </row>
    <row r="1076" spans="1:2">
      <c r="A1076" s="118"/>
      <c r="B1076" s="63"/>
    </row>
    <row r="1077" spans="1:2">
      <c r="A1077" s="118"/>
      <c r="B1077" s="63"/>
    </row>
    <row r="1078" spans="1:2">
      <c r="A1078" s="118"/>
      <c r="B1078" s="63"/>
    </row>
    <row r="1079" spans="1:2">
      <c r="A1079" s="118"/>
      <c r="B1079" s="63"/>
    </row>
    <row r="1080" spans="1:2">
      <c r="A1080" s="118"/>
      <c r="B1080" s="63"/>
    </row>
    <row r="1081" spans="1:2">
      <c r="A1081" s="118"/>
      <c r="B1081" s="63"/>
    </row>
    <row r="1082" spans="1:2">
      <c r="A1082" s="118"/>
      <c r="B1082" s="63"/>
    </row>
    <row r="1083" spans="1:2">
      <c r="A1083" s="118"/>
      <c r="B1083" s="63"/>
    </row>
    <row r="1084" spans="1:2">
      <c r="A1084" s="118"/>
      <c r="B1084" s="63"/>
    </row>
    <row r="1085" spans="1:2">
      <c r="A1085" s="118"/>
      <c r="B1085" s="63"/>
    </row>
    <row r="1086" spans="1:2">
      <c r="A1086" s="118"/>
      <c r="B1086" s="63"/>
    </row>
    <row r="1087" spans="1:2">
      <c r="A1087" s="118"/>
      <c r="B1087" s="63"/>
    </row>
    <row r="1088" spans="1:2">
      <c r="A1088" s="118"/>
      <c r="B1088" s="63"/>
    </row>
    <row r="1089" spans="1:2">
      <c r="A1089" s="118"/>
      <c r="B1089" s="63"/>
    </row>
    <row r="1090" spans="1:2">
      <c r="A1090" s="118"/>
      <c r="B1090" s="63"/>
    </row>
    <row r="1091" spans="1:2">
      <c r="A1091" s="118"/>
      <c r="B1091" s="63"/>
    </row>
    <row r="1092" spans="1:2">
      <c r="A1092" s="118"/>
      <c r="B1092" s="63"/>
    </row>
    <row r="1093" spans="1:2">
      <c r="A1093" s="118"/>
      <c r="B1093" s="63"/>
    </row>
    <row r="1094" spans="1:2">
      <c r="A1094" s="118"/>
      <c r="B1094" s="63"/>
    </row>
    <row r="1095" spans="1:2">
      <c r="A1095" s="118"/>
      <c r="B1095" s="63"/>
    </row>
    <row r="1096" spans="1:2">
      <c r="A1096" s="118"/>
      <c r="B1096" s="63"/>
    </row>
    <row r="1097" spans="1:2">
      <c r="A1097" s="118"/>
      <c r="B1097" s="63"/>
    </row>
    <row r="1098" spans="1:2">
      <c r="A1098" s="118"/>
      <c r="B1098" s="63"/>
    </row>
    <row r="1099" spans="1:2">
      <c r="A1099" s="118"/>
      <c r="B1099" s="63"/>
    </row>
    <row r="1100" spans="1:2">
      <c r="A1100" s="118"/>
      <c r="B1100" s="63"/>
    </row>
    <row r="1101" spans="1:2">
      <c r="A1101" s="118"/>
      <c r="B1101" s="63"/>
    </row>
    <row r="1102" spans="1:2">
      <c r="A1102" s="118"/>
      <c r="B1102" s="63"/>
    </row>
    <row r="1103" spans="1:2">
      <c r="A1103" s="118"/>
      <c r="B1103" s="63"/>
    </row>
    <row r="1104" spans="1:2">
      <c r="A1104" s="118"/>
      <c r="B1104" s="63"/>
    </row>
    <row r="1105" spans="1:2">
      <c r="A1105" s="118"/>
      <c r="B1105" s="63"/>
    </row>
    <row r="1106" spans="1:2">
      <c r="A1106" s="118"/>
      <c r="B1106" s="63"/>
    </row>
    <row r="1107" spans="1:2">
      <c r="A1107" s="118"/>
      <c r="B1107" s="63"/>
    </row>
    <row r="1108" spans="1:2">
      <c r="A1108" s="118"/>
      <c r="B1108" s="63"/>
    </row>
    <row r="1109" spans="1:2">
      <c r="A1109" s="118"/>
      <c r="B1109" s="63"/>
    </row>
    <row r="1110" spans="1:2">
      <c r="A1110" s="118"/>
      <c r="B1110" s="63"/>
    </row>
    <row r="1111" spans="1:2">
      <c r="A1111" s="118"/>
      <c r="B1111" s="63"/>
    </row>
    <row r="1112" spans="1:2">
      <c r="A1112" s="118"/>
      <c r="B1112" s="63"/>
    </row>
    <row r="1113" spans="1:2">
      <c r="A1113" s="118"/>
      <c r="B1113" s="63"/>
    </row>
    <row r="1114" spans="1:2">
      <c r="A1114" s="118"/>
      <c r="B1114" s="63"/>
    </row>
    <row r="1115" spans="1:2">
      <c r="A1115" s="118"/>
      <c r="B1115" s="63"/>
    </row>
    <row r="1116" spans="1:2">
      <c r="A1116" s="118"/>
      <c r="B1116" s="63"/>
    </row>
    <row r="1117" spans="1:2">
      <c r="A1117" s="118"/>
      <c r="B1117" s="63"/>
    </row>
    <row r="1118" spans="1:2">
      <c r="A1118" s="118"/>
      <c r="B1118" s="63"/>
    </row>
    <row r="1119" spans="1:2">
      <c r="A1119" s="118"/>
      <c r="B1119" s="63"/>
    </row>
    <row r="1120" spans="1:2">
      <c r="A1120" s="118"/>
      <c r="B1120" s="63"/>
    </row>
    <row r="1121" spans="1:2">
      <c r="A1121" s="118"/>
      <c r="B1121" s="63"/>
    </row>
    <row r="1122" spans="1:2">
      <c r="A1122" s="118"/>
      <c r="B1122" s="63"/>
    </row>
    <row r="1123" spans="1:2">
      <c r="A1123" s="118"/>
      <c r="B1123" s="63"/>
    </row>
    <row r="1124" spans="1:2">
      <c r="A1124" s="118"/>
      <c r="B1124" s="63"/>
    </row>
    <row r="1125" spans="1:2">
      <c r="A1125" s="118"/>
      <c r="B1125" s="63"/>
    </row>
    <row r="1126" spans="1:2">
      <c r="A1126" s="118"/>
      <c r="B1126" s="63"/>
    </row>
    <row r="1127" spans="1:2">
      <c r="A1127" s="118"/>
      <c r="B1127" s="63"/>
    </row>
    <row r="1128" spans="1:2">
      <c r="A1128" s="118"/>
      <c r="B1128" s="63"/>
    </row>
    <row r="1129" spans="1:2">
      <c r="A1129" s="118"/>
      <c r="B1129" s="63"/>
    </row>
    <row r="1130" spans="1:2">
      <c r="A1130" s="118"/>
      <c r="B1130" s="63"/>
    </row>
    <row r="1131" spans="1:2">
      <c r="A1131" s="118"/>
      <c r="B1131" s="63"/>
    </row>
    <row r="1132" spans="1:2">
      <c r="A1132" s="118"/>
      <c r="B1132" s="63"/>
    </row>
    <row r="1133" spans="1:2">
      <c r="A1133" s="118"/>
      <c r="B1133" s="63"/>
    </row>
    <row r="1134" spans="1:2">
      <c r="A1134" s="118"/>
      <c r="B1134" s="63"/>
    </row>
    <row r="1135" spans="1:2">
      <c r="A1135" s="118"/>
      <c r="B1135" s="63"/>
    </row>
    <row r="1136" spans="1:2">
      <c r="A1136" s="118"/>
      <c r="B1136" s="63"/>
    </row>
    <row r="1137" spans="1:2">
      <c r="A1137" s="118"/>
      <c r="B1137" s="63"/>
    </row>
    <row r="1138" spans="1:2">
      <c r="A1138" s="118"/>
      <c r="B1138" s="63"/>
    </row>
    <row r="1139" spans="1:2">
      <c r="A1139" s="118"/>
      <c r="B1139" s="63"/>
    </row>
    <row r="1140" spans="1:2">
      <c r="A1140" s="118"/>
      <c r="B1140" s="63"/>
    </row>
    <row r="1141" spans="1:2">
      <c r="A1141" s="118"/>
      <c r="B1141" s="63"/>
    </row>
    <row r="1142" spans="1:2">
      <c r="A1142" s="118"/>
      <c r="B1142" s="63"/>
    </row>
    <row r="1143" spans="1:2">
      <c r="A1143" s="118"/>
      <c r="B1143" s="63"/>
    </row>
    <row r="1144" spans="1:2">
      <c r="A1144" s="118"/>
      <c r="B1144" s="63"/>
    </row>
    <row r="1145" spans="1:2">
      <c r="A1145" s="118"/>
      <c r="B1145" s="63"/>
    </row>
    <row r="1146" spans="1:2">
      <c r="A1146" s="118"/>
      <c r="B1146" s="63"/>
    </row>
    <row r="1147" spans="1:2">
      <c r="A1147" s="118"/>
      <c r="B1147" s="63"/>
    </row>
    <row r="1148" spans="1:2">
      <c r="A1148" s="118"/>
      <c r="B1148" s="63"/>
    </row>
    <row r="1149" spans="1:2">
      <c r="A1149" s="118"/>
      <c r="B1149" s="63"/>
    </row>
    <row r="1150" spans="1:2">
      <c r="A1150" s="118"/>
      <c r="B1150" s="63"/>
    </row>
    <row r="1151" spans="1:2">
      <c r="A1151" s="118"/>
      <c r="B1151" s="63"/>
    </row>
    <row r="1152" spans="1:2">
      <c r="A1152" s="118"/>
      <c r="B1152" s="63"/>
    </row>
    <row r="1153" spans="1:2">
      <c r="A1153" s="118"/>
      <c r="B1153" s="63"/>
    </row>
    <row r="1154" spans="1:2">
      <c r="A1154" s="118"/>
      <c r="B1154" s="63"/>
    </row>
    <row r="1155" spans="1:2">
      <c r="A1155" s="118"/>
      <c r="B1155" s="63"/>
    </row>
    <row r="1156" spans="1:2">
      <c r="A1156" s="118"/>
      <c r="B1156" s="63"/>
    </row>
    <row r="1157" spans="1:2">
      <c r="A1157" s="118"/>
      <c r="B1157" s="63"/>
    </row>
    <row r="1158" spans="1:2">
      <c r="A1158" s="118"/>
      <c r="B1158" s="63"/>
    </row>
    <row r="1159" spans="1:2">
      <c r="A1159" s="118"/>
      <c r="B1159" s="63"/>
    </row>
    <row r="1160" spans="1:2">
      <c r="A1160" s="118"/>
      <c r="B1160" s="63"/>
    </row>
    <row r="1161" spans="1:2">
      <c r="A1161" s="118"/>
      <c r="B1161" s="63"/>
    </row>
    <row r="1162" spans="1:2">
      <c r="A1162" s="118"/>
      <c r="B1162" s="63"/>
    </row>
    <row r="1163" spans="1:2">
      <c r="A1163" s="118"/>
      <c r="B1163" s="63"/>
    </row>
    <row r="1164" spans="1:2">
      <c r="A1164" s="118"/>
      <c r="B1164" s="63"/>
    </row>
    <row r="1165" spans="1:2">
      <c r="A1165" s="118"/>
      <c r="B1165" s="63"/>
    </row>
    <row r="1166" spans="1:2">
      <c r="A1166" s="118"/>
      <c r="B1166" s="63"/>
    </row>
    <row r="1167" spans="1:2">
      <c r="A1167" s="118"/>
      <c r="B1167" s="63"/>
    </row>
    <row r="1168" spans="1:2">
      <c r="A1168" s="118"/>
      <c r="B1168" s="63"/>
    </row>
    <row r="1169" spans="1:2">
      <c r="A1169" s="118"/>
      <c r="B1169" s="63"/>
    </row>
    <row r="1170" spans="1:2">
      <c r="A1170" s="118"/>
      <c r="B1170" s="63"/>
    </row>
    <row r="1171" spans="1:2">
      <c r="A1171" s="118"/>
      <c r="B1171" s="63"/>
    </row>
    <row r="1172" spans="1:2">
      <c r="A1172" s="118"/>
      <c r="B1172" s="63"/>
    </row>
    <row r="1173" spans="1:2">
      <c r="A1173" s="118"/>
      <c r="B1173" s="63"/>
    </row>
    <row r="1174" spans="1:2">
      <c r="A1174" s="118"/>
      <c r="B1174" s="63"/>
    </row>
    <row r="1175" spans="1:2">
      <c r="A1175" s="118"/>
      <c r="B1175" s="63"/>
    </row>
    <row r="1176" spans="1:2">
      <c r="A1176" s="118"/>
      <c r="B1176" s="63"/>
    </row>
    <row r="1177" spans="1:2">
      <c r="A1177" s="118"/>
      <c r="B1177" s="63"/>
    </row>
    <row r="1178" spans="1:2">
      <c r="A1178" s="118"/>
      <c r="B1178" s="63"/>
    </row>
    <row r="1179" spans="1:2">
      <c r="A1179" s="118"/>
      <c r="B1179" s="63"/>
    </row>
    <row r="1180" spans="1:2">
      <c r="A1180" s="118"/>
      <c r="B1180" s="63"/>
    </row>
    <row r="1181" spans="1:2">
      <c r="A1181" s="118"/>
      <c r="B1181" s="63"/>
    </row>
    <row r="1182" spans="1:2">
      <c r="A1182" s="118"/>
      <c r="B1182" s="63"/>
    </row>
    <row r="1183" spans="1:2">
      <c r="A1183" s="118"/>
      <c r="B1183" s="63"/>
    </row>
    <row r="1184" spans="1:2">
      <c r="A1184" s="118"/>
      <c r="B1184" s="63"/>
    </row>
    <row r="1185" spans="1:2">
      <c r="A1185" s="118"/>
      <c r="B1185" s="63"/>
    </row>
    <row r="1186" spans="1:2">
      <c r="A1186" s="118"/>
      <c r="B1186" s="63"/>
    </row>
    <row r="1187" spans="1:2">
      <c r="A1187" s="118"/>
      <c r="B1187" s="63"/>
    </row>
    <row r="1188" spans="1:2">
      <c r="A1188" s="118"/>
      <c r="B1188" s="63"/>
    </row>
    <row r="1189" spans="1:2">
      <c r="A1189" s="118"/>
      <c r="B1189" s="63"/>
    </row>
    <row r="1190" spans="1:2">
      <c r="A1190" s="118"/>
      <c r="B1190" s="63"/>
    </row>
    <row r="1191" spans="1:2">
      <c r="A1191" s="118"/>
      <c r="B1191" s="63"/>
    </row>
    <row r="1192" spans="1:2">
      <c r="A1192" s="118"/>
      <c r="B1192" s="63"/>
    </row>
    <row r="1193" spans="1:2">
      <c r="A1193" s="118"/>
      <c r="B1193" s="63"/>
    </row>
    <row r="1194" spans="1:2">
      <c r="A1194" s="118"/>
      <c r="B1194" s="63"/>
    </row>
    <row r="1195" spans="1:2">
      <c r="A1195" s="118"/>
      <c r="B1195" s="63"/>
    </row>
    <row r="1196" spans="1:2">
      <c r="A1196" s="118"/>
      <c r="B1196" s="63"/>
    </row>
    <row r="1197" spans="1:2">
      <c r="A1197" s="118"/>
      <c r="B1197" s="63"/>
    </row>
    <row r="1198" spans="1:2">
      <c r="A1198" s="118"/>
      <c r="B1198" s="63"/>
    </row>
    <row r="1199" spans="1:2">
      <c r="A1199" s="118"/>
      <c r="B1199" s="63"/>
    </row>
    <row r="1200" spans="1:2">
      <c r="A1200" s="118"/>
      <c r="B1200" s="63"/>
    </row>
    <row r="1201" spans="1:2">
      <c r="A1201" s="118"/>
      <c r="B1201" s="63"/>
    </row>
    <row r="1202" spans="1:2">
      <c r="A1202" s="118"/>
      <c r="B1202" s="63"/>
    </row>
    <row r="1203" spans="1:2">
      <c r="A1203" s="118"/>
      <c r="B1203" s="63"/>
    </row>
    <row r="1204" spans="1:2">
      <c r="A1204" s="118"/>
      <c r="B1204" s="63"/>
    </row>
    <row r="1205" spans="1:2">
      <c r="A1205" s="118"/>
      <c r="B1205" s="63"/>
    </row>
    <row r="1206" spans="1:2">
      <c r="A1206" s="118"/>
      <c r="B1206" s="63"/>
    </row>
    <row r="1207" spans="1:2">
      <c r="A1207" s="118"/>
      <c r="B1207" s="63"/>
    </row>
    <row r="1208" spans="1:2">
      <c r="A1208" s="118"/>
      <c r="B1208" s="63"/>
    </row>
    <row r="1209" spans="1:2">
      <c r="A1209" s="118"/>
      <c r="B1209" s="63"/>
    </row>
    <row r="1210" spans="1:2">
      <c r="A1210" s="118"/>
      <c r="B1210" s="63"/>
    </row>
    <row r="1211" spans="1:2">
      <c r="A1211" s="118"/>
      <c r="B1211" s="63"/>
    </row>
    <row r="1212" spans="1:2">
      <c r="A1212" s="118"/>
      <c r="B1212" s="63"/>
    </row>
    <row r="1213" spans="1:2">
      <c r="A1213" s="118"/>
      <c r="B1213" s="63"/>
    </row>
    <row r="1214" spans="1:2">
      <c r="A1214" s="118"/>
      <c r="B1214" s="63"/>
    </row>
    <row r="1215" spans="1:2">
      <c r="A1215" s="118"/>
      <c r="B1215" s="63"/>
    </row>
    <row r="1216" spans="1:2">
      <c r="A1216" s="118"/>
      <c r="B1216" s="63"/>
    </row>
    <row r="1217" spans="1:2">
      <c r="A1217" s="118"/>
      <c r="B1217" s="63"/>
    </row>
    <row r="1218" spans="1:2">
      <c r="A1218" s="118"/>
      <c r="B1218" s="63"/>
    </row>
    <row r="1219" spans="1:2">
      <c r="A1219" s="118"/>
      <c r="B1219" s="63"/>
    </row>
    <row r="1220" spans="1:2">
      <c r="A1220" s="118"/>
      <c r="B1220" s="63"/>
    </row>
    <row r="1221" spans="1:2">
      <c r="A1221" s="118"/>
      <c r="B1221" s="63"/>
    </row>
    <row r="1222" spans="1:2">
      <c r="A1222" s="118"/>
      <c r="B1222" s="63"/>
    </row>
    <row r="1223" spans="1:2">
      <c r="A1223" s="118"/>
      <c r="B1223" s="63"/>
    </row>
    <row r="1224" spans="1:2">
      <c r="A1224" s="118"/>
      <c r="B1224" s="63"/>
    </row>
    <row r="1225" spans="1:2">
      <c r="A1225" s="118"/>
      <c r="B1225" s="63"/>
    </row>
    <row r="1226" spans="1:2">
      <c r="A1226" s="118"/>
      <c r="B1226" s="63"/>
    </row>
    <row r="1227" spans="1:2">
      <c r="A1227" s="118"/>
      <c r="B1227" s="63"/>
    </row>
    <row r="1228" spans="1:2">
      <c r="A1228" s="118"/>
      <c r="B1228" s="63"/>
    </row>
    <row r="1229" spans="1:2">
      <c r="A1229" s="118"/>
      <c r="B1229" s="63"/>
    </row>
    <row r="1230" spans="1:2">
      <c r="A1230" s="118"/>
      <c r="B1230" s="63"/>
    </row>
    <row r="1231" spans="1:2">
      <c r="A1231" s="118"/>
      <c r="B1231" s="63"/>
    </row>
    <row r="1232" spans="1:2">
      <c r="A1232" s="118"/>
      <c r="B1232" s="63"/>
    </row>
    <row r="1233" spans="1:2">
      <c r="A1233" s="118"/>
      <c r="B1233" s="63"/>
    </row>
    <row r="1234" spans="1:2">
      <c r="A1234" s="118"/>
      <c r="B1234" s="63"/>
    </row>
    <row r="1235" spans="1:2">
      <c r="A1235" s="118"/>
      <c r="B1235" s="63"/>
    </row>
    <row r="1236" spans="1:2">
      <c r="A1236" s="118"/>
      <c r="B1236" s="63"/>
    </row>
    <row r="1237" spans="1:2">
      <c r="A1237" s="118"/>
      <c r="B1237" s="63"/>
    </row>
    <row r="1238" spans="1:2">
      <c r="A1238" s="118"/>
      <c r="B1238" s="63"/>
    </row>
    <row r="1239" spans="1:2">
      <c r="A1239" s="118"/>
      <c r="B1239" s="63"/>
    </row>
    <row r="1240" spans="1:2">
      <c r="A1240" s="118"/>
      <c r="B1240" s="63"/>
    </row>
    <row r="1241" spans="1:2">
      <c r="A1241" s="118"/>
      <c r="B1241" s="63"/>
    </row>
    <row r="1242" spans="1:2">
      <c r="A1242" s="118"/>
      <c r="B1242" s="63"/>
    </row>
    <row r="1243" spans="1:2">
      <c r="A1243" s="118"/>
      <c r="B1243" s="63"/>
    </row>
    <row r="1244" spans="1:2">
      <c r="A1244" s="118"/>
      <c r="B1244" s="63"/>
    </row>
    <row r="1245" spans="1:2">
      <c r="A1245" s="118"/>
      <c r="B1245" s="63"/>
    </row>
    <row r="1246" spans="1:2">
      <c r="A1246" s="118"/>
      <c r="B1246" s="63"/>
    </row>
    <row r="1247" spans="1:2">
      <c r="A1247" s="118"/>
      <c r="B1247" s="63"/>
    </row>
    <row r="1248" spans="1:2">
      <c r="A1248" s="118"/>
      <c r="B1248" s="63"/>
    </row>
    <row r="1249" spans="1:2">
      <c r="A1249" s="118"/>
      <c r="B1249" s="63"/>
    </row>
    <row r="1250" spans="1:2">
      <c r="A1250" s="118"/>
      <c r="B1250" s="63"/>
    </row>
    <row r="1251" spans="1:2">
      <c r="A1251" s="118"/>
      <c r="B1251" s="63"/>
    </row>
    <row r="1252" spans="1:2">
      <c r="A1252" s="118"/>
      <c r="B1252" s="63"/>
    </row>
    <row r="1253" spans="1:2">
      <c r="A1253" s="118"/>
      <c r="B1253" s="63"/>
    </row>
    <row r="1254" spans="1:2">
      <c r="A1254" s="118"/>
      <c r="B1254" s="63"/>
    </row>
    <row r="1255" spans="1:2">
      <c r="A1255" s="118"/>
      <c r="B1255" s="63"/>
    </row>
    <row r="1256" spans="1:2">
      <c r="A1256" s="118"/>
      <c r="B1256" s="63"/>
    </row>
    <row r="1257" spans="1:2">
      <c r="A1257" s="118"/>
      <c r="B1257" s="63"/>
    </row>
    <row r="1258" spans="1:2">
      <c r="A1258" s="118"/>
      <c r="B1258" s="63"/>
    </row>
    <row r="1259" spans="1:2">
      <c r="A1259" s="118"/>
      <c r="B1259" s="63"/>
    </row>
    <row r="1260" spans="1:2">
      <c r="A1260" s="118"/>
      <c r="B1260" s="63"/>
    </row>
    <row r="1261" spans="1:2">
      <c r="A1261" s="118"/>
      <c r="B1261" s="63"/>
    </row>
    <row r="1262" spans="1:2">
      <c r="A1262" s="118"/>
      <c r="B1262" s="63"/>
    </row>
    <row r="1263" spans="1:2">
      <c r="A1263" s="118"/>
      <c r="B1263" s="63"/>
    </row>
    <row r="1264" spans="1:2">
      <c r="A1264" s="118"/>
      <c r="B1264" s="63"/>
    </row>
    <row r="1265" spans="1:2">
      <c r="A1265" s="118"/>
      <c r="B1265" s="63"/>
    </row>
    <row r="1266" spans="1:2">
      <c r="A1266" s="118"/>
      <c r="B1266" s="63"/>
    </row>
    <row r="1267" spans="1:2">
      <c r="A1267" s="118"/>
      <c r="B1267" s="63"/>
    </row>
    <row r="1268" spans="1:2">
      <c r="A1268" s="118"/>
      <c r="B1268" s="63"/>
    </row>
    <row r="1269" spans="1:2">
      <c r="A1269" s="118"/>
      <c r="B1269" s="63"/>
    </row>
    <row r="1270" spans="1:2">
      <c r="A1270" s="118"/>
      <c r="B1270" s="63"/>
    </row>
    <row r="1271" spans="1:2">
      <c r="A1271" s="118"/>
      <c r="B1271" s="63"/>
    </row>
    <row r="1272" spans="1:2">
      <c r="A1272" s="118"/>
      <c r="B1272" s="63"/>
    </row>
    <row r="1273" spans="1:2">
      <c r="A1273" s="118"/>
      <c r="B1273" s="63"/>
    </row>
    <row r="1274" spans="1:2">
      <c r="A1274" s="118"/>
      <c r="B1274" s="63"/>
    </row>
    <row r="1275" spans="1:2">
      <c r="A1275" s="118"/>
      <c r="B1275" s="63"/>
    </row>
    <row r="1276" spans="1:2">
      <c r="A1276" s="118"/>
      <c r="B1276" s="63"/>
    </row>
    <row r="1277" spans="1:2">
      <c r="A1277" s="118"/>
      <c r="B1277" s="63"/>
    </row>
    <row r="1278" spans="1:2">
      <c r="A1278" s="118"/>
      <c r="B1278" s="63"/>
    </row>
    <row r="1279" spans="1:2">
      <c r="A1279" s="118"/>
      <c r="B1279" s="63"/>
    </row>
    <row r="1280" spans="1:2">
      <c r="A1280" s="118"/>
      <c r="B1280" s="63"/>
    </row>
    <row r="1281" spans="1:2">
      <c r="A1281" s="118"/>
      <c r="B1281" s="63"/>
    </row>
    <row r="1282" spans="1:2">
      <c r="A1282" s="118"/>
      <c r="B1282" s="63"/>
    </row>
    <row r="1283" spans="1:2">
      <c r="A1283" s="118"/>
      <c r="B1283" s="63"/>
    </row>
    <row r="1284" spans="1:2">
      <c r="A1284" s="118"/>
      <c r="B1284" s="63"/>
    </row>
    <row r="1285" spans="1:2">
      <c r="A1285" s="118"/>
      <c r="B1285" s="63"/>
    </row>
    <row r="1286" spans="1:2">
      <c r="A1286" s="118"/>
      <c r="B1286" s="63"/>
    </row>
    <row r="1287" spans="1:2">
      <c r="A1287" s="118"/>
      <c r="B1287" s="63"/>
    </row>
    <row r="1288" spans="1:2">
      <c r="A1288" s="118"/>
      <c r="B1288" s="63"/>
    </row>
    <row r="1289" spans="1:2">
      <c r="A1289" s="118"/>
      <c r="B1289" s="63"/>
    </row>
    <row r="1290" spans="1:2">
      <c r="A1290" s="118"/>
      <c r="B1290" s="63"/>
    </row>
    <row r="1291" spans="1:2">
      <c r="A1291" s="118"/>
      <c r="B1291" s="63"/>
    </row>
    <row r="1292" spans="1:2">
      <c r="A1292" s="118"/>
      <c r="B1292" s="63"/>
    </row>
    <row r="1293" spans="1:2">
      <c r="A1293" s="118"/>
      <c r="B1293" s="63"/>
    </row>
    <row r="1294" spans="1:2">
      <c r="A1294" s="118"/>
      <c r="B1294" s="63"/>
    </row>
    <row r="1295" spans="1:2">
      <c r="A1295" s="118"/>
      <c r="B1295" s="63"/>
    </row>
    <row r="1296" spans="1:2">
      <c r="A1296" s="118"/>
      <c r="B1296" s="63"/>
    </row>
    <row r="1297" spans="1:2">
      <c r="A1297" s="118"/>
      <c r="B1297" s="63"/>
    </row>
    <row r="1298" spans="1:2">
      <c r="A1298" s="118"/>
      <c r="B1298" s="63"/>
    </row>
    <row r="1299" spans="1:2">
      <c r="A1299" s="118"/>
      <c r="B1299" s="63"/>
    </row>
    <row r="1300" spans="1:2">
      <c r="A1300" s="118"/>
      <c r="B1300" s="63"/>
    </row>
    <row r="1301" spans="1:2">
      <c r="A1301" s="118"/>
      <c r="B1301" s="63"/>
    </row>
    <row r="1302" spans="1:2">
      <c r="A1302" s="118"/>
      <c r="B1302" s="63"/>
    </row>
    <row r="1303" spans="1:2">
      <c r="A1303" s="118"/>
      <c r="B1303" s="63"/>
    </row>
    <row r="1304" spans="1:2">
      <c r="A1304" s="118"/>
      <c r="B1304" s="63"/>
    </row>
    <row r="1305" spans="1:2">
      <c r="A1305" s="118"/>
      <c r="B1305" s="63"/>
    </row>
    <row r="1306" spans="1:2">
      <c r="A1306" s="118"/>
      <c r="B1306" s="63"/>
    </row>
    <row r="1307" spans="1:2">
      <c r="A1307" s="118"/>
      <c r="B1307" s="63"/>
    </row>
    <row r="1308" spans="1:2">
      <c r="A1308" s="118"/>
      <c r="B1308" s="63"/>
    </row>
    <row r="1309" spans="1:2">
      <c r="A1309" s="118"/>
      <c r="B1309" s="63"/>
    </row>
    <row r="1310" spans="1:2">
      <c r="A1310" s="118"/>
      <c r="B1310" s="63"/>
    </row>
    <row r="1311" spans="1:2">
      <c r="A1311" s="118"/>
      <c r="B1311" s="63"/>
    </row>
    <row r="1312" spans="1:2">
      <c r="A1312" s="118"/>
      <c r="B1312" s="63"/>
    </row>
    <row r="1313" spans="1:2">
      <c r="A1313" s="118"/>
      <c r="B1313" s="63"/>
    </row>
    <row r="1314" spans="1:2">
      <c r="A1314" s="118"/>
      <c r="B1314" s="63"/>
    </row>
    <row r="1315" spans="1:2">
      <c r="A1315" s="118"/>
      <c r="B1315" s="63"/>
    </row>
    <row r="1316" spans="1:2">
      <c r="A1316" s="118"/>
      <c r="B1316" s="63"/>
    </row>
    <row r="1317" spans="1:2">
      <c r="A1317" s="118"/>
      <c r="B1317" s="63"/>
    </row>
    <row r="1318" spans="1:2">
      <c r="A1318" s="118"/>
      <c r="B1318" s="63"/>
    </row>
    <row r="1319" spans="1:2">
      <c r="A1319" s="118"/>
      <c r="B1319" s="63"/>
    </row>
    <row r="1320" spans="1:2">
      <c r="A1320" s="118"/>
      <c r="B1320" s="63"/>
    </row>
    <row r="1321" spans="1:2">
      <c r="A1321" s="118"/>
      <c r="B1321" s="63"/>
    </row>
    <row r="1322" spans="1:2">
      <c r="A1322" s="118"/>
      <c r="B1322" s="63"/>
    </row>
    <row r="1323" spans="1:2">
      <c r="A1323" s="118"/>
      <c r="B1323" s="63"/>
    </row>
    <row r="1324" spans="1:2">
      <c r="A1324" s="118"/>
      <c r="B1324" s="63"/>
    </row>
    <row r="1325" spans="1:2">
      <c r="A1325" s="118"/>
      <c r="B1325" s="63"/>
    </row>
    <row r="1326" spans="1:2">
      <c r="A1326" s="118"/>
      <c r="B1326" s="63"/>
    </row>
    <row r="1327" spans="1:2">
      <c r="A1327" s="118"/>
      <c r="B1327" s="63"/>
    </row>
    <row r="1328" spans="1:2">
      <c r="A1328" s="118"/>
      <c r="B1328" s="63"/>
    </row>
    <row r="1329" spans="1:2">
      <c r="A1329" s="118"/>
      <c r="B1329" s="63"/>
    </row>
    <row r="1330" spans="1:2">
      <c r="A1330" s="118"/>
      <c r="B1330" s="63"/>
    </row>
    <row r="1331" spans="1:2">
      <c r="A1331" s="118"/>
      <c r="B1331" s="63"/>
    </row>
    <row r="1332" spans="1:2">
      <c r="A1332" s="118"/>
      <c r="B1332" s="63"/>
    </row>
    <row r="1333" spans="1:2">
      <c r="A1333" s="118"/>
      <c r="B1333" s="63"/>
    </row>
    <row r="1334" spans="1:2">
      <c r="A1334" s="118"/>
      <c r="B1334" s="63"/>
    </row>
    <row r="1335" spans="1:2">
      <c r="A1335" s="118"/>
      <c r="B1335" s="63"/>
    </row>
    <row r="1336" spans="1:2">
      <c r="A1336" s="118"/>
      <c r="B1336" s="63"/>
    </row>
    <row r="1337" spans="1:2">
      <c r="A1337" s="118"/>
      <c r="B1337" s="63"/>
    </row>
    <row r="1338" spans="1:2">
      <c r="A1338" s="118"/>
      <c r="B1338" s="63"/>
    </row>
    <row r="1339" spans="1:2">
      <c r="A1339" s="118"/>
      <c r="B1339" s="63"/>
    </row>
    <row r="1340" spans="1:2">
      <c r="A1340" s="118"/>
      <c r="B1340" s="63"/>
    </row>
    <row r="1341" spans="1:2">
      <c r="A1341" s="118"/>
      <c r="B1341" s="63"/>
    </row>
    <row r="1342" spans="1:2">
      <c r="A1342" s="118"/>
      <c r="B1342" s="63"/>
    </row>
    <row r="1343" spans="1:2">
      <c r="A1343" s="118"/>
      <c r="B1343" s="63"/>
    </row>
    <row r="1344" spans="1:2">
      <c r="A1344" s="118"/>
      <c r="B1344" s="63"/>
    </row>
    <row r="1345" spans="1:2">
      <c r="A1345" s="118"/>
      <c r="B1345" s="63"/>
    </row>
    <row r="1346" spans="1:2">
      <c r="A1346" s="118"/>
      <c r="B1346" s="63"/>
    </row>
    <row r="1347" spans="1:2">
      <c r="A1347" s="118"/>
      <c r="B1347" s="63"/>
    </row>
    <row r="1348" spans="1:2">
      <c r="A1348" s="118"/>
      <c r="B1348" s="63"/>
    </row>
    <row r="1349" spans="1:2">
      <c r="A1349" s="118"/>
      <c r="B1349" s="63"/>
    </row>
    <row r="1350" spans="1:2">
      <c r="A1350" s="118"/>
      <c r="B1350" s="63"/>
    </row>
    <row r="1351" spans="1:2">
      <c r="A1351" s="118"/>
      <c r="B1351" s="63"/>
    </row>
    <row r="1352" spans="1:2">
      <c r="A1352" s="118"/>
      <c r="B1352" s="63"/>
    </row>
    <row r="1353" spans="1:2">
      <c r="A1353" s="118"/>
      <c r="B1353" s="63"/>
    </row>
    <row r="1354" spans="1:2">
      <c r="A1354" s="118"/>
      <c r="B1354" s="63"/>
    </row>
    <row r="1355" spans="1:2">
      <c r="A1355" s="118"/>
      <c r="B1355" s="63"/>
    </row>
    <row r="1356" spans="1:2">
      <c r="A1356" s="118"/>
      <c r="B1356" s="63"/>
    </row>
    <row r="1357" spans="1:2">
      <c r="A1357" s="118"/>
      <c r="B1357" s="63"/>
    </row>
    <row r="1358" spans="1:2">
      <c r="A1358" s="118"/>
      <c r="B1358" s="63"/>
    </row>
    <row r="1359" spans="1:2">
      <c r="A1359" s="118"/>
      <c r="B1359" s="63"/>
    </row>
    <row r="1360" spans="1:2">
      <c r="A1360" s="118"/>
      <c r="B1360" s="63"/>
    </row>
    <row r="1361" spans="1:2">
      <c r="A1361" s="118"/>
      <c r="B1361" s="63"/>
    </row>
    <row r="1362" spans="1:2">
      <c r="A1362" s="118"/>
      <c r="B1362" s="63"/>
    </row>
    <row r="1363" spans="1:2">
      <c r="A1363" s="118"/>
      <c r="B1363" s="63"/>
    </row>
    <row r="1364" spans="1:2">
      <c r="A1364" s="118"/>
      <c r="B1364" s="63"/>
    </row>
    <row r="1365" spans="1:2">
      <c r="A1365" s="118"/>
      <c r="B1365" s="63"/>
    </row>
    <row r="1366" spans="1:2">
      <c r="A1366" s="118"/>
      <c r="B1366" s="63"/>
    </row>
    <row r="1367" spans="1:2">
      <c r="A1367" s="118"/>
      <c r="B1367" s="63"/>
    </row>
    <row r="1368" spans="1:2">
      <c r="A1368" s="118"/>
      <c r="B1368" s="63"/>
    </row>
    <row r="1369" spans="1:2">
      <c r="A1369" s="118"/>
      <c r="B1369" s="63"/>
    </row>
    <row r="1370" spans="1:2">
      <c r="A1370" s="118"/>
      <c r="B1370" s="63"/>
    </row>
    <row r="1371" spans="1:2">
      <c r="A1371" s="118"/>
      <c r="B1371" s="63"/>
    </row>
    <row r="1372" spans="1:2">
      <c r="A1372" s="118"/>
      <c r="B1372" s="63"/>
    </row>
    <row r="1373" spans="1:2">
      <c r="A1373" s="118"/>
      <c r="B1373" s="63"/>
    </row>
    <row r="1374" spans="1:2">
      <c r="A1374" s="118"/>
      <c r="B1374" s="63"/>
    </row>
    <row r="1375" spans="1:2">
      <c r="A1375" s="118"/>
      <c r="B1375" s="63"/>
    </row>
    <row r="1376" spans="1:2">
      <c r="A1376" s="118"/>
      <c r="B1376" s="63"/>
    </row>
    <row r="1377" spans="1:2">
      <c r="A1377" s="118"/>
      <c r="B1377" s="63"/>
    </row>
    <row r="1378" spans="1:2">
      <c r="A1378" s="118"/>
      <c r="B1378" s="63"/>
    </row>
    <row r="1379" spans="1:2">
      <c r="A1379" s="118"/>
      <c r="B1379" s="63"/>
    </row>
    <row r="1380" spans="1:2">
      <c r="A1380" s="118"/>
      <c r="B1380" s="63"/>
    </row>
    <row r="1381" spans="1:2">
      <c r="A1381" s="118"/>
      <c r="B1381" s="63"/>
    </row>
    <row r="1382" spans="1:2">
      <c r="A1382" s="118"/>
      <c r="B1382" s="63"/>
    </row>
    <row r="1383" spans="1:2">
      <c r="A1383" s="118"/>
      <c r="B1383" s="63"/>
    </row>
    <row r="1384" spans="1:2">
      <c r="A1384" s="118"/>
      <c r="B1384" s="63"/>
    </row>
    <row r="1385" spans="1:2">
      <c r="A1385" s="118"/>
      <c r="B1385" s="63"/>
    </row>
    <row r="1386" spans="1:2">
      <c r="A1386" s="118"/>
      <c r="B1386" s="63"/>
    </row>
    <row r="1387" spans="1:2">
      <c r="A1387" s="118"/>
      <c r="B1387" s="63"/>
    </row>
    <row r="1388" spans="1:2">
      <c r="A1388" s="118"/>
      <c r="B1388" s="63"/>
    </row>
    <row r="1389" spans="1:2">
      <c r="A1389" s="118"/>
      <c r="B1389" s="63"/>
    </row>
    <row r="1390" spans="1:2">
      <c r="A1390" s="118"/>
      <c r="B1390" s="63"/>
    </row>
    <row r="1391" spans="1:2">
      <c r="A1391" s="118"/>
      <c r="B1391" s="63"/>
    </row>
    <row r="1392" spans="1:2">
      <c r="A1392" s="118"/>
      <c r="B1392" s="63"/>
    </row>
    <row r="1393" spans="1:2">
      <c r="A1393" s="118"/>
      <c r="B1393" s="63"/>
    </row>
    <row r="1394" spans="1:2">
      <c r="A1394" s="118"/>
      <c r="B1394" s="63"/>
    </row>
    <row r="1395" spans="1:2">
      <c r="A1395" s="118"/>
      <c r="B1395" s="63"/>
    </row>
    <row r="1396" spans="1:2">
      <c r="A1396" s="118"/>
      <c r="B1396" s="63"/>
    </row>
    <row r="1397" spans="1:2">
      <c r="A1397" s="118"/>
      <c r="B1397" s="63"/>
    </row>
    <row r="1398" spans="1:2">
      <c r="A1398" s="118"/>
      <c r="B1398" s="63"/>
    </row>
    <row r="1399" spans="1:2">
      <c r="A1399" s="118"/>
      <c r="B1399" s="63"/>
    </row>
    <row r="1400" spans="1:2">
      <c r="A1400" s="118"/>
      <c r="B1400" s="63"/>
    </row>
    <row r="1401" spans="1:2">
      <c r="A1401" s="118"/>
      <c r="B1401" s="63"/>
    </row>
    <row r="1402" spans="1:2">
      <c r="A1402" s="118"/>
      <c r="B1402" s="63"/>
    </row>
    <row r="1403" spans="1:2">
      <c r="A1403" s="118"/>
      <c r="B1403" s="63"/>
    </row>
    <row r="1404" spans="1:2">
      <c r="A1404" s="118"/>
      <c r="B1404" s="63"/>
    </row>
    <row r="1405" spans="1:2">
      <c r="A1405" s="118"/>
      <c r="B1405" s="63"/>
    </row>
    <row r="1406" spans="1:2">
      <c r="A1406" s="118"/>
      <c r="B1406" s="63"/>
    </row>
    <row r="1407" spans="1:2">
      <c r="A1407" s="118"/>
      <c r="B1407" s="63"/>
    </row>
    <row r="1408" spans="1:2">
      <c r="A1408" s="118"/>
      <c r="B1408" s="63"/>
    </row>
    <row r="1409" spans="1:2">
      <c r="A1409" s="118"/>
      <c r="B1409" s="63"/>
    </row>
    <row r="1410" spans="1:2">
      <c r="A1410" s="118"/>
      <c r="B1410" s="63"/>
    </row>
    <row r="1411" spans="1:2">
      <c r="A1411" s="118"/>
      <c r="B1411" s="63"/>
    </row>
    <row r="1412" spans="1:2">
      <c r="A1412" s="118"/>
      <c r="B1412" s="63"/>
    </row>
    <row r="1413" spans="1:2">
      <c r="A1413" s="118"/>
      <c r="B1413" s="63"/>
    </row>
    <row r="1414" spans="1:2">
      <c r="A1414" s="118"/>
      <c r="B1414" s="63"/>
    </row>
    <row r="1415" spans="1:2">
      <c r="A1415" s="118"/>
      <c r="B1415" s="63"/>
    </row>
    <row r="1416" spans="1:2">
      <c r="A1416" s="118"/>
      <c r="B1416" s="63"/>
    </row>
    <row r="1417" spans="1:2">
      <c r="A1417" s="118"/>
      <c r="B1417" s="63"/>
    </row>
    <row r="1418" spans="1:2">
      <c r="A1418" s="118"/>
      <c r="B1418" s="63"/>
    </row>
    <row r="1419" spans="1:2">
      <c r="A1419" s="118"/>
      <c r="B1419" s="63"/>
    </row>
    <row r="1420" spans="1:2">
      <c r="A1420" s="118"/>
      <c r="B1420" s="63"/>
    </row>
    <row r="1421" spans="1:2">
      <c r="A1421" s="118"/>
      <c r="B1421" s="63"/>
    </row>
    <row r="1422" spans="1:2">
      <c r="A1422" s="118"/>
      <c r="B1422" s="63"/>
    </row>
    <row r="1423" spans="1:2">
      <c r="A1423" s="118"/>
      <c r="B1423" s="63"/>
    </row>
    <row r="1424" spans="1:2">
      <c r="A1424" s="118"/>
      <c r="B1424" s="63"/>
    </row>
    <row r="1425" spans="1:2">
      <c r="A1425" s="118"/>
      <c r="B1425" s="63"/>
    </row>
    <row r="1426" spans="1:2">
      <c r="A1426" s="118"/>
      <c r="B1426" s="63"/>
    </row>
    <row r="1427" spans="1:2">
      <c r="A1427" s="118"/>
      <c r="B1427" s="63"/>
    </row>
    <row r="1428" spans="1:2">
      <c r="A1428" s="118"/>
      <c r="B1428" s="63"/>
    </row>
    <row r="1429" spans="1:2">
      <c r="A1429" s="118"/>
      <c r="B1429" s="63"/>
    </row>
    <row r="1430" spans="1:2">
      <c r="A1430" s="118"/>
      <c r="B1430" s="63"/>
    </row>
    <row r="1431" spans="1:2">
      <c r="A1431" s="118"/>
      <c r="B1431" s="63"/>
    </row>
    <row r="1432" spans="1:2">
      <c r="A1432" s="118"/>
      <c r="B1432" s="63"/>
    </row>
    <row r="1433" spans="1:2">
      <c r="A1433" s="118"/>
      <c r="B1433" s="63"/>
    </row>
    <row r="1434" spans="1:2">
      <c r="A1434" s="118"/>
      <c r="B1434" s="63"/>
    </row>
    <row r="1435" spans="1:2">
      <c r="A1435" s="118"/>
      <c r="B1435" s="63"/>
    </row>
    <row r="1436" spans="1:2">
      <c r="A1436" s="118"/>
      <c r="B1436" s="63"/>
    </row>
    <row r="1437" spans="1:2">
      <c r="A1437" s="118"/>
      <c r="B1437" s="63"/>
    </row>
    <row r="1438" spans="1:2">
      <c r="A1438" s="118"/>
      <c r="B1438" s="63"/>
    </row>
    <row r="1439" spans="1:2">
      <c r="A1439" s="118"/>
      <c r="B1439" s="63"/>
    </row>
    <row r="1440" spans="1:2">
      <c r="A1440" s="118"/>
      <c r="B1440" s="63"/>
    </row>
    <row r="1441" spans="1:2">
      <c r="A1441" s="118"/>
      <c r="B1441" s="63"/>
    </row>
    <row r="1442" spans="1:2">
      <c r="A1442" s="118"/>
      <c r="B1442" s="63"/>
    </row>
    <row r="1443" spans="1:2">
      <c r="A1443" s="118"/>
      <c r="B1443" s="63"/>
    </row>
    <row r="1444" spans="1:2">
      <c r="A1444" s="118"/>
      <c r="B1444" s="63"/>
    </row>
    <row r="1445" spans="1:2">
      <c r="A1445" s="118"/>
      <c r="B1445" s="63"/>
    </row>
    <row r="1446" spans="1:2">
      <c r="A1446" s="118"/>
      <c r="B1446" s="63"/>
    </row>
    <row r="1447" spans="1:2">
      <c r="A1447" s="118"/>
      <c r="B1447" s="63"/>
    </row>
    <row r="1448" spans="1:2">
      <c r="A1448" s="118"/>
      <c r="B1448" s="63"/>
    </row>
    <row r="1449" spans="1:2">
      <c r="A1449" s="118"/>
      <c r="B1449" s="63"/>
    </row>
    <row r="1450" spans="1:2">
      <c r="A1450" s="118"/>
      <c r="B1450" s="63"/>
    </row>
    <row r="1451" spans="1:2">
      <c r="A1451" s="118"/>
      <c r="B1451" s="63"/>
    </row>
    <row r="1452" spans="1:2">
      <c r="A1452" s="118"/>
      <c r="B1452" s="63"/>
    </row>
    <row r="1453" spans="1:2">
      <c r="A1453" s="118"/>
      <c r="B1453" s="63"/>
    </row>
    <row r="1454" spans="1:2">
      <c r="A1454" s="118"/>
      <c r="B1454" s="63"/>
    </row>
    <row r="1455" spans="1:2">
      <c r="A1455" s="118"/>
      <c r="B1455" s="63"/>
    </row>
    <row r="1456" spans="1:2">
      <c r="A1456" s="118"/>
      <c r="B1456" s="63"/>
    </row>
    <row r="1457" spans="1:2">
      <c r="A1457" s="118"/>
      <c r="B1457" s="63"/>
    </row>
    <row r="1458" spans="1:2">
      <c r="A1458" s="118"/>
      <c r="B1458" s="63"/>
    </row>
    <row r="1459" spans="1:2">
      <c r="A1459" s="118"/>
      <c r="B1459" s="63"/>
    </row>
    <row r="1460" spans="1:2">
      <c r="A1460" s="118"/>
      <c r="B1460" s="63"/>
    </row>
    <row r="1461" spans="1:2">
      <c r="A1461" s="118"/>
      <c r="B1461" s="63"/>
    </row>
    <row r="1462" spans="1:2">
      <c r="A1462" s="118"/>
      <c r="B1462" s="63"/>
    </row>
    <row r="1463" spans="1:2">
      <c r="A1463" s="118"/>
      <c r="B1463" s="63"/>
    </row>
    <row r="1464" spans="1:2">
      <c r="A1464" s="118"/>
      <c r="B1464" s="63"/>
    </row>
    <row r="1465" spans="1:2">
      <c r="A1465" s="118"/>
      <c r="B1465" s="63"/>
    </row>
    <row r="1466" spans="1:2">
      <c r="A1466" s="118"/>
      <c r="B1466" s="63"/>
    </row>
    <row r="1467" spans="1:2">
      <c r="A1467" s="118"/>
      <c r="B1467" s="63"/>
    </row>
    <row r="1468" spans="1:2">
      <c r="A1468" s="118"/>
      <c r="B1468" s="63"/>
    </row>
    <row r="1469" spans="1:2">
      <c r="A1469" s="118"/>
      <c r="B1469" s="63"/>
    </row>
    <row r="1470" spans="1:2">
      <c r="A1470" s="118"/>
      <c r="B1470" s="63"/>
    </row>
    <row r="1471" spans="1:2">
      <c r="A1471" s="118"/>
      <c r="B1471" s="63"/>
    </row>
    <row r="1472" spans="1:2">
      <c r="A1472" s="118"/>
      <c r="B1472" s="63"/>
    </row>
    <row r="1473" spans="1:2">
      <c r="A1473" s="118"/>
      <c r="B1473" s="63"/>
    </row>
    <row r="1474" spans="1:2">
      <c r="A1474" s="118"/>
      <c r="B1474" s="63"/>
    </row>
    <row r="1475" spans="1:2">
      <c r="A1475" s="118"/>
      <c r="B1475" s="63"/>
    </row>
    <row r="1476" spans="1:2">
      <c r="A1476" s="118"/>
      <c r="B1476" s="63"/>
    </row>
    <row r="1477" spans="1:2">
      <c r="A1477" s="118"/>
      <c r="B1477" s="63"/>
    </row>
    <row r="1478" spans="1:2">
      <c r="A1478" s="118"/>
      <c r="B1478" s="63"/>
    </row>
    <row r="1479" spans="1:2">
      <c r="A1479" s="118"/>
      <c r="B1479" s="63"/>
    </row>
    <row r="1480" spans="1:2">
      <c r="A1480" s="118"/>
      <c r="B1480" s="63"/>
    </row>
    <row r="1481" spans="1:2">
      <c r="A1481" s="118"/>
      <c r="B1481" s="63"/>
    </row>
    <row r="1482" spans="1:2">
      <c r="A1482" s="118"/>
      <c r="B1482" s="63"/>
    </row>
    <row r="1483" spans="1:2">
      <c r="A1483" s="118"/>
      <c r="B1483" s="63"/>
    </row>
    <row r="1484" spans="1:2">
      <c r="A1484" s="118"/>
      <c r="B1484" s="63"/>
    </row>
    <row r="1485" spans="1:2">
      <c r="A1485" s="118"/>
      <c r="B1485" s="63"/>
    </row>
    <row r="1486" spans="1:2">
      <c r="A1486" s="118"/>
      <c r="B1486" s="63"/>
    </row>
    <row r="1487" spans="1:2">
      <c r="A1487" s="118"/>
      <c r="B1487" s="63"/>
    </row>
    <row r="1488" spans="1:2">
      <c r="A1488" s="118"/>
      <c r="B1488" s="63"/>
    </row>
    <row r="1489" spans="1:2">
      <c r="A1489" s="118"/>
      <c r="B1489" s="63"/>
    </row>
    <row r="1490" spans="1:2">
      <c r="A1490" s="118"/>
      <c r="B1490" s="63"/>
    </row>
    <row r="1491" spans="1:2">
      <c r="A1491" s="118"/>
      <c r="B1491" s="63"/>
    </row>
    <row r="1492" spans="1:2">
      <c r="A1492" s="118"/>
      <c r="B1492" s="63"/>
    </row>
    <row r="1493" spans="1:2">
      <c r="A1493" s="118"/>
      <c r="B1493" s="63"/>
    </row>
    <row r="1494" spans="1:2">
      <c r="A1494" s="118"/>
      <c r="B1494" s="63"/>
    </row>
    <row r="1495" spans="1:2">
      <c r="A1495" s="118"/>
      <c r="B1495" s="63"/>
    </row>
    <row r="1496" spans="1:2">
      <c r="A1496" s="118"/>
      <c r="B1496" s="63"/>
    </row>
    <row r="1497" spans="1:2">
      <c r="A1497" s="118"/>
      <c r="B1497" s="63"/>
    </row>
    <row r="1498" spans="1:2">
      <c r="A1498" s="118"/>
      <c r="B1498" s="63"/>
    </row>
    <row r="1499" spans="1:2">
      <c r="A1499" s="118"/>
      <c r="B1499" s="63"/>
    </row>
    <row r="1500" spans="1:2">
      <c r="A1500" s="118"/>
      <c r="B1500" s="63"/>
    </row>
    <row r="1501" spans="1:2">
      <c r="A1501" s="118"/>
      <c r="B1501" s="63"/>
    </row>
    <row r="1502" spans="1:2">
      <c r="A1502" s="118"/>
      <c r="B1502" s="63"/>
    </row>
    <row r="1503" spans="1:2">
      <c r="B1503" s="63"/>
    </row>
    <row r="1504" spans="1:2">
      <c r="B1504" s="63"/>
    </row>
    <row r="1505" spans="2:2">
      <c r="B1505" s="63"/>
    </row>
    <row r="1506" spans="2:2">
      <c r="B1506" s="63"/>
    </row>
    <row r="1507" spans="2:2">
      <c r="B1507" s="63"/>
    </row>
    <row r="1508" spans="2:2">
      <c r="B1508" s="63"/>
    </row>
    <row r="1509" spans="2:2">
      <c r="B1509" s="63"/>
    </row>
    <row r="1510" spans="2:2">
      <c r="B1510" s="63"/>
    </row>
    <row r="1511" spans="2:2">
      <c r="B1511" s="63"/>
    </row>
    <row r="1512" spans="2:2">
      <c r="B1512" s="63"/>
    </row>
    <row r="1513" spans="2:2">
      <c r="B1513" s="63"/>
    </row>
    <row r="1514" spans="2:2">
      <c r="B1514" s="63"/>
    </row>
    <row r="1515" spans="2:2">
      <c r="B1515" s="63"/>
    </row>
    <row r="1516" spans="2:2">
      <c r="B1516" s="63"/>
    </row>
    <row r="1517" spans="2:2">
      <c r="B1517" s="63"/>
    </row>
    <row r="1518" spans="2:2">
      <c r="B1518" s="63"/>
    </row>
    <row r="1519" spans="2:2">
      <c r="B1519" s="63"/>
    </row>
    <row r="1520" spans="2:2">
      <c r="B1520" s="63"/>
    </row>
    <row r="1521" spans="2:2">
      <c r="B1521" s="63"/>
    </row>
    <row r="1522" spans="2:2">
      <c r="B1522" s="63"/>
    </row>
    <row r="1523" spans="2:2">
      <c r="B1523" s="63"/>
    </row>
    <row r="1524" spans="2:2">
      <c r="B1524" s="63"/>
    </row>
    <row r="1525" spans="2:2">
      <c r="B1525" s="63"/>
    </row>
    <row r="1526" spans="2:2">
      <c r="B1526" s="63"/>
    </row>
    <row r="1527" spans="2:2">
      <c r="B1527" s="63"/>
    </row>
    <row r="1528" spans="2:2">
      <c r="B1528" s="63"/>
    </row>
    <row r="1529" spans="2:2">
      <c r="B1529" s="63"/>
    </row>
    <row r="1530" spans="2:2">
      <c r="B1530" s="63"/>
    </row>
    <row r="1531" spans="2:2">
      <c r="B1531" s="63"/>
    </row>
    <row r="1532" spans="2:2">
      <c r="B1532" s="63"/>
    </row>
    <row r="1533" spans="2:2">
      <c r="B1533" s="63"/>
    </row>
    <row r="1534" spans="2:2">
      <c r="B1534" s="63"/>
    </row>
    <row r="1535" spans="2:2">
      <c r="B1535" s="63"/>
    </row>
    <row r="1536" spans="2:2">
      <c r="B1536" s="63"/>
    </row>
    <row r="1537" spans="2:2">
      <c r="B1537" s="63"/>
    </row>
    <row r="1538" spans="2:2">
      <c r="B1538" s="63"/>
    </row>
    <row r="1539" spans="2:2">
      <c r="B1539" s="63"/>
    </row>
    <row r="1540" spans="2:2">
      <c r="B1540" s="63"/>
    </row>
    <row r="1541" spans="2:2">
      <c r="B1541" s="63"/>
    </row>
    <row r="1542" spans="2:2">
      <c r="B1542" s="63"/>
    </row>
    <row r="1543" spans="2:2">
      <c r="B1543" s="63"/>
    </row>
    <row r="1544" spans="2:2">
      <c r="B1544" s="63"/>
    </row>
    <row r="1545" spans="2:2">
      <c r="B1545" s="63"/>
    </row>
    <row r="1546" spans="2:2">
      <c r="B1546" s="63"/>
    </row>
    <row r="1547" spans="2:2">
      <c r="B1547" s="63"/>
    </row>
    <row r="1548" spans="2:2">
      <c r="B1548" s="63"/>
    </row>
    <row r="1549" spans="2:2">
      <c r="B1549" s="63"/>
    </row>
    <row r="1550" spans="2:2">
      <c r="B1550" s="63"/>
    </row>
    <row r="1551" spans="2:2">
      <c r="B1551" s="63"/>
    </row>
    <row r="1552" spans="2:2">
      <c r="B1552" s="63"/>
    </row>
    <row r="1553" spans="2:2">
      <c r="B1553" s="63"/>
    </row>
    <row r="1554" spans="2:2">
      <c r="B1554" s="63"/>
    </row>
    <row r="1555" spans="2:2">
      <c r="B1555" s="63"/>
    </row>
    <row r="1556" spans="2:2">
      <c r="B1556" s="63"/>
    </row>
    <row r="1557" spans="2:2">
      <c r="B1557" s="63"/>
    </row>
    <row r="1558" spans="2:2">
      <c r="B1558" s="63"/>
    </row>
    <row r="1559" spans="2:2">
      <c r="B1559" s="63"/>
    </row>
    <row r="1560" spans="2:2">
      <c r="B1560" s="63"/>
    </row>
    <row r="1561" spans="2:2">
      <c r="B1561" s="63"/>
    </row>
    <row r="1562" spans="2:2">
      <c r="B1562" s="63"/>
    </row>
    <row r="1563" spans="2:2">
      <c r="B1563" s="63"/>
    </row>
    <row r="1564" spans="2:2">
      <c r="B1564" s="63"/>
    </row>
    <row r="1565" spans="2:2">
      <c r="B1565" s="63"/>
    </row>
    <row r="1566" spans="2:2">
      <c r="B1566" s="63"/>
    </row>
    <row r="1567" spans="2:2">
      <c r="B1567" s="63"/>
    </row>
    <row r="1568" spans="2:2">
      <c r="B1568" s="63"/>
    </row>
    <row r="1569" spans="2:2">
      <c r="B1569" s="63"/>
    </row>
    <row r="1570" spans="2:2">
      <c r="B1570" s="63"/>
    </row>
    <row r="1571" spans="2:2">
      <c r="B1571" s="63"/>
    </row>
    <row r="1572" spans="2:2">
      <c r="B1572" s="63"/>
    </row>
    <row r="1573" spans="2:2">
      <c r="B1573" s="63"/>
    </row>
    <row r="1574" spans="2:2">
      <c r="B1574" s="63"/>
    </row>
    <row r="1575" spans="2:2">
      <c r="B1575" s="63"/>
    </row>
    <row r="1576" spans="2:2">
      <c r="B1576" s="63"/>
    </row>
    <row r="1577" spans="2:2">
      <c r="B1577" s="63"/>
    </row>
    <row r="1578" spans="2:2">
      <c r="B1578" s="63"/>
    </row>
    <row r="1579" spans="2:2">
      <c r="B1579" s="63"/>
    </row>
    <row r="1580" spans="2:2">
      <c r="B1580" s="63"/>
    </row>
    <row r="1581" spans="2:2">
      <c r="B1581" s="63"/>
    </row>
    <row r="1582" spans="2:2">
      <c r="B1582" s="63"/>
    </row>
    <row r="1583" spans="2:2">
      <c r="B1583" s="63"/>
    </row>
    <row r="1584" spans="2:2">
      <c r="B1584" s="63"/>
    </row>
    <row r="1585" spans="2:2">
      <c r="B1585" s="63"/>
    </row>
    <row r="1586" spans="2:2">
      <c r="B1586" s="63"/>
    </row>
    <row r="1587" spans="2:2">
      <c r="B1587" s="63"/>
    </row>
    <row r="1588" spans="2:2">
      <c r="B1588" s="63"/>
    </row>
    <row r="1589" spans="2:2">
      <c r="B1589" s="63"/>
    </row>
    <row r="1590" spans="2:2">
      <c r="B1590" s="63"/>
    </row>
    <row r="1591" spans="2:2">
      <c r="B1591" s="63"/>
    </row>
    <row r="1592" spans="2:2">
      <c r="B1592" s="63"/>
    </row>
    <row r="1593" spans="2:2">
      <c r="B1593" s="63"/>
    </row>
    <row r="1594" spans="2:2">
      <c r="B1594" s="63"/>
    </row>
    <row r="1595" spans="2:2">
      <c r="B1595" s="63"/>
    </row>
    <row r="1596" spans="2:2">
      <c r="B1596" s="63"/>
    </row>
    <row r="1597" spans="2:2">
      <c r="B1597" s="63"/>
    </row>
    <row r="1598" spans="2:2">
      <c r="B1598" s="63"/>
    </row>
    <row r="1599" spans="2:2">
      <c r="B1599" s="63"/>
    </row>
    <row r="1600" spans="2:2">
      <c r="B1600" s="63"/>
    </row>
    <row r="1601" spans="2:2">
      <c r="B1601" s="63"/>
    </row>
    <row r="1602" spans="2:2">
      <c r="B1602" s="63"/>
    </row>
    <row r="1603" spans="2:2">
      <c r="B1603" s="63"/>
    </row>
    <row r="1604" spans="2:2">
      <c r="B1604" s="63"/>
    </row>
    <row r="1605" spans="2:2">
      <c r="B1605" s="63"/>
    </row>
    <row r="1606" spans="2:2">
      <c r="B1606" s="63"/>
    </row>
    <row r="1607" spans="2:2">
      <c r="B1607" s="63"/>
    </row>
    <row r="1608" spans="2:2">
      <c r="B1608" s="63"/>
    </row>
    <row r="1609" spans="2:2">
      <c r="B1609" s="63"/>
    </row>
    <row r="1610" spans="2:2">
      <c r="B1610" s="63"/>
    </row>
    <row r="1611" spans="2:2">
      <c r="B1611" s="63"/>
    </row>
    <row r="1612" spans="2:2">
      <c r="B1612" s="63"/>
    </row>
    <row r="1613" spans="2:2">
      <c r="B1613" s="63"/>
    </row>
    <row r="1614" spans="2:2">
      <c r="B1614" s="63"/>
    </row>
    <row r="1615" spans="2:2">
      <c r="B1615" s="63"/>
    </row>
    <row r="1616" spans="2:2">
      <c r="B1616" s="63"/>
    </row>
    <row r="1617" spans="2:2">
      <c r="B1617" s="63"/>
    </row>
    <row r="1618" spans="2:2">
      <c r="B1618" s="63"/>
    </row>
    <row r="1619" spans="2:2">
      <c r="B1619" s="63"/>
    </row>
    <row r="1620" spans="2:2">
      <c r="B1620" s="63"/>
    </row>
    <row r="1621" spans="2:2">
      <c r="B1621" s="63"/>
    </row>
    <row r="1622" spans="2:2">
      <c r="B1622" s="63"/>
    </row>
    <row r="1623" spans="2:2">
      <c r="B1623" s="63"/>
    </row>
    <row r="1624" spans="2:2">
      <c r="B1624" s="63"/>
    </row>
    <row r="1625" spans="2:2">
      <c r="B1625" s="63"/>
    </row>
    <row r="1626" spans="2:2">
      <c r="B1626" s="63"/>
    </row>
    <row r="1627" spans="2:2">
      <c r="B1627" s="63"/>
    </row>
    <row r="1628" spans="2:2">
      <c r="B1628" s="63"/>
    </row>
    <row r="1629" spans="2:2">
      <c r="B1629" s="63"/>
    </row>
    <row r="1630" spans="2:2">
      <c r="B1630" s="63"/>
    </row>
    <row r="1631" spans="2:2">
      <c r="B1631" s="63"/>
    </row>
    <row r="1632" spans="2:2">
      <c r="B1632" s="63"/>
    </row>
    <row r="1633" spans="2:2">
      <c r="B1633" s="63"/>
    </row>
    <row r="1634" spans="2:2">
      <c r="B1634" s="63"/>
    </row>
    <row r="1635" spans="2:2">
      <c r="B1635" s="63"/>
    </row>
    <row r="1636" spans="2:2">
      <c r="B1636" s="63"/>
    </row>
    <row r="1637" spans="2:2">
      <c r="B1637" s="63"/>
    </row>
    <row r="1638" spans="2:2">
      <c r="B1638" s="63"/>
    </row>
    <row r="1639" spans="2:2">
      <c r="B1639" s="63"/>
    </row>
    <row r="1640" spans="2:2">
      <c r="B1640" s="63"/>
    </row>
    <row r="1641" spans="2:2">
      <c r="B1641" s="63"/>
    </row>
    <row r="1642" spans="2:2">
      <c r="B1642" s="63"/>
    </row>
    <row r="1643" spans="2:2">
      <c r="B1643" s="63"/>
    </row>
    <row r="1644" spans="2:2">
      <c r="B1644" s="63"/>
    </row>
    <row r="1645" spans="2:2">
      <c r="B1645" s="63"/>
    </row>
    <row r="1646" spans="2:2">
      <c r="B1646" s="63"/>
    </row>
    <row r="1647" spans="2:2">
      <c r="B1647" s="63"/>
    </row>
    <row r="1648" spans="2:2">
      <c r="B1648" s="63"/>
    </row>
    <row r="1649" spans="2:2">
      <c r="B1649" s="63"/>
    </row>
    <row r="1650" spans="2:2">
      <c r="B1650" s="63"/>
    </row>
    <row r="1651" spans="2:2">
      <c r="B1651" s="63"/>
    </row>
    <row r="1652" spans="2:2">
      <c r="B1652" s="63"/>
    </row>
    <row r="1653" spans="2:2">
      <c r="B1653" s="63"/>
    </row>
    <row r="1654" spans="2:2">
      <c r="B1654" s="63"/>
    </row>
    <row r="1655" spans="2:2">
      <c r="B1655" s="63"/>
    </row>
    <row r="1656" spans="2:2">
      <c r="B1656" s="63"/>
    </row>
    <row r="1657" spans="2:2">
      <c r="B1657" s="63"/>
    </row>
    <row r="1658" spans="2:2">
      <c r="B1658" s="63"/>
    </row>
    <row r="1659" spans="2:2">
      <c r="B1659" s="63"/>
    </row>
    <row r="1660" spans="2:2">
      <c r="B1660" s="63"/>
    </row>
    <row r="1661" spans="2:2">
      <c r="B1661" s="63"/>
    </row>
    <row r="1662" spans="2:2">
      <c r="B1662" s="63"/>
    </row>
    <row r="1663" spans="2:2">
      <c r="B1663" s="63"/>
    </row>
    <row r="1664" spans="2:2">
      <c r="B1664" s="63"/>
    </row>
    <row r="1665" spans="2:2">
      <c r="B1665" s="63"/>
    </row>
    <row r="1666" spans="2:2">
      <c r="B1666" s="63"/>
    </row>
    <row r="1667" spans="2:2">
      <c r="B1667" s="63"/>
    </row>
    <row r="1668" spans="2:2">
      <c r="B1668" s="63"/>
    </row>
    <row r="1669" spans="2:2">
      <c r="B1669" s="63"/>
    </row>
    <row r="1670" spans="2:2">
      <c r="B1670" s="63"/>
    </row>
    <row r="1671" spans="2:2">
      <c r="B1671" s="63"/>
    </row>
    <row r="1672" spans="2:2">
      <c r="B1672" s="63"/>
    </row>
    <row r="1673" spans="2:2">
      <c r="B1673" s="63"/>
    </row>
    <row r="1674" spans="2:2">
      <c r="B1674" s="63"/>
    </row>
    <row r="1675" spans="2:2">
      <c r="B1675" s="63"/>
    </row>
    <row r="1676" spans="2:2">
      <c r="B1676" s="63"/>
    </row>
    <row r="1677" spans="2:2">
      <c r="B1677" s="63"/>
    </row>
    <row r="1678" spans="2:2">
      <c r="B1678" s="63"/>
    </row>
    <row r="1679" spans="2:2">
      <c r="B1679" s="63"/>
    </row>
    <row r="1680" spans="2:2">
      <c r="B1680" s="63"/>
    </row>
    <row r="1681" spans="2:2">
      <c r="B1681" s="63"/>
    </row>
    <row r="1682" spans="2:2">
      <c r="B1682" s="63"/>
    </row>
    <row r="1683" spans="2:2">
      <c r="B1683" s="63"/>
    </row>
    <row r="1684" spans="2:2">
      <c r="B1684" s="63"/>
    </row>
    <row r="1685" spans="2:2">
      <c r="B1685" s="63"/>
    </row>
    <row r="1686" spans="2:2">
      <c r="B1686" s="63"/>
    </row>
    <row r="1687" spans="2:2">
      <c r="B1687" s="63"/>
    </row>
    <row r="1688" spans="2:2">
      <c r="B1688" s="63"/>
    </row>
    <row r="1689" spans="2:2">
      <c r="B1689" s="63"/>
    </row>
    <row r="1690" spans="2:2">
      <c r="B1690" s="63"/>
    </row>
    <row r="1691" spans="2:2">
      <c r="B1691" s="63"/>
    </row>
    <row r="1692" spans="2:2">
      <c r="B1692" s="63"/>
    </row>
    <row r="1693" spans="2:2">
      <c r="B1693" s="63"/>
    </row>
    <row r="1694" spans="2:2">
      <c r="B1694" s="63"/>
    </row>
    <row r="1695" spans="2:2">
      <c r="B1695" s="63"/>
    </row>
    <row r="1696" spans="2:2">
      <c r="B1696" s="63"/>
    </row>
    <row r="1697" spans="2:2">
      <c r="B1697" s="63"/>
    </row>
    <row r="1698" spans="2:2">
      <c r="B1698" s="63"/>
    </row>
    <row r="1699" spans="2:2">
      <c r="B1699" s="63"/>
    </row>
    <row r="1700" spans="2:2">
      <c r="B1700" s="63"/>
    </row>
    <row r="1701" spans="2:2">
      <c r="B1701" s="63"/>
    </row>
    <row r="1702" spans="2:2">
      <c r="B1702" s="63"/>
    </row>
    <row r="1703" spans="2:2">
      <c r="B1703" s="63"/>
    </row>
    <row r="1704" spans="2:2">
      <c r="B1704" s="63"/>
    </row>
    <row r="1705" spans="2:2">
      <c r="B1705" s="63"/>
    </row>
    <row r="1706" spans="2:2">
      <c r="B1706" s="63"/>
    </row>
    <row r="1707" spans="2:2">
      <c r="B1707" s="63"/>
    </row>
    <row r="1708" spans="2:2">
      <c r="B1708" s="63"/>
    </row>
    <row r="1709" spans="2:2">
      <c r="B1709" s="63"/>
    </row>
    <row r="1710" spans="2:2">
      <c r="B1710" s="63"/>
    </row>
    <row r="1711" spans="2:2">
      <c r="B1711" s="63"/>
    </row>
    <row r="1712" spans="2:2">
      <c r="B1712" s="63"/>
    </row>
    <row r="1713" spans="2:2">
      <c r="B1713" s="63"/>
    </row>
    <row r="1714" spans="2:2">
      <c r="B1714" s="63"/>
    </row>
    <row r="1715" spans="2:2">
      <c r="B1715" s="63"/>
    </row>
    <row r="1716" spans="2:2">
      <c r="B1716" s="63"/>
    </row>
    <row r="1717" spans="2:2">
      <c r="B1717" s="63"/>
    </row>
    <row r="1718" spans="2:2">
      <c r="B1718" s="63"/>
    </row>
    <row r="1719" spans="2:2">
      <c r="B1719" s="63"/>
    </row>
    <row r="1720" spans="2:2">
      <c r="B1720" s="63"/>
    </row>
    <row r="1721" spans="2:2">
      <c r="B1721" s="63"/>
    </row>
    <row r="1722" spans="2:2">
      <c r="B1722" s="63"/>
    </row>
    <row r="1723" spans="2:2">
      <c r="B1723" s="63"/>
    </row>
    <row r="1724" spans="2:2">
      <c r="B1724" s="63"/>
    </row>
    <row r="1725" spans="2:2">
      <c r="B1725" s="63"/>
    </row>
    <row r="1726" spans="2:2">
      <c r="B1726" s="63"/>
    </row>
    <row r="1727" spans="2:2">
      <c r="B1727" s="63"/>
    </row>
    <row r="1728" spans="2:2">
      <c r="B1728" s="63"/>
    </row>
    <row r="1729" spans="2:2">
      <c r="B1729" s="63"/>
    </row>
    <row r="1730" spans="2:2">
      <c r="B1730" s="63"/>
    </row>
    <row r="1731" spans="2:2">
      <c r="B1731" s="63"/>
    </row>
    <row r="1732" spans="2:2">
      <c r="B1732" s="63"/>
    </row>
    <row r="1733" spans="2:2">
      <c r="B1733" s="63"/>
    </row>
    <row r="1734" spans="2:2">
      <c r="B1734" s="63"/>
    </row>
    <row r="1735" spans="2:2">
      <c r="B1735" s="63"/>
    </row>
    <row r="1736" spans="2:2">
      <c r="B1736" s="63"/>
    </row>
    <row r="1737" spans="2:2">
      <c r="B1737" s="63"/>
    </row>
    <row r="1738" spans="2:2">
      <c r="B1738" s="63"/>
    </row>
    <row r="1739" spans="2:2">
      <c r="B1739" s="63"/>
    </row>
    <row r="1740" spans="2:2">
      <c r="B1740" s="63"/>
    </row>
    <row r="1741" spans="2:2">
      <c r="B1741" s="63"/>
    </row>
    <row r="1742" spans="2:2">
      <c r="B1742" s="63"/>
    </row>
    <row r="1743" spans="2:2">
      <c r="B1743" s="63"/>
    </row>
    <row r="1744" spans="2:2">
      <c r="B1744" s="63"/>
    </row>
    <row r="1745" spans="2:2">
      <c r="B1745" s="63"/>
    </row>
    <row r="1746" spans="2:2">
      <c r="B1746" s="63"/>
    </row>
    <row r="1747" spans="2:2">
      <c r="B1747" s="63"/>
    </row>
    <row r="1748" spans="2:2">
      <c r="B1748" s="63"/>
    </row>
    <row r="1749" spans="2:2">
      <c r="B1749" s="63"/>
    </row>
    <row r="1750" spans="2:2">
      <c r="B1750" s="63"/>
    </row>
    <row r="1751" spans="2:2">
      <c r="B1751" s="63"/>
    </row>
    <row r="1752" spans="2:2">
      <c r="B1752" s="63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8">
    <mergeCell ref="A11:B11"/>
    <mergeCell ref="F11:F12"/>
    <mergeCell ref="D11:D12"/>
    <mergeCell ref="G11:I11"/>
    <mergeCell ref="E11:E12"/>
    <mergeCell ref="C11:C12"/>
    <mergeCell ref="C170:C171"/>
    <mergeCell ref="C175:C176"/>
  </mergeCells>
  <phoneticPr fontId="0" type="noConversion"/>
  <printOptions horizontalCentered="1"/>
  <pageMargins left="0.39370078740157483" right="0.39370078740157483" top="0.39370078740157483" bottom="0" header="0" footer="0"/>
  <pageSetup paperSize="9" scale="49" fitToHeight="5" orientation="landscape" blackAndWhite="1" r:id="rId8"/>
  <headerFooter alignWithMargins="0"/>
  <rowBreaks count="1" manualBreakCount="1">
    <brk id="175" max="8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antonova</cp:lastModifiedBy>
  <cp:lastPrinted>2017-11-15T09:05:55Z</cp:lastPrinted>
  <dcterms:created xsi:type="dcterms:W3CDTF">2004-12-15T14:47:08Z</dcterms:created>
  <dcterms:modified xsi:type="dcterms:W3CDTF">2017-11-15T12:19:54Z</dcterms:modified>
</cp:coreProperties>
</file>