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1355" windowHeight="7875" activeTab="5"/>
  </bookViews>
  <sheets>
    <sheet name="таблица 1 дотация на вырав." sheetId="4" r:id="rId1"/>
    <sheet name="таблица 2 дотация на сбалан." sheetId="5" r:id="rId2"/>
    <sheet name="таблица 3 военкомат" sheetId="6" r:id="rId3"/>
    <sheet name="таблица 4 ЗАГС" sheetId="7" r:id="rId4"/>
    <sheet name="Таб.5 ч.3,4 ст3, ст. 4,6,7,8" sheetId="8" r:id="rId5"/>
    <sheet name="Таб.6 дороги " sheetId="13" r:id="rId6"/>
  </sheets>
  <definedNames>
    <definedName name="_xlnm.Print_Area" localSheetId="4">'Таб.5 ч.3,4 ст3, ст. 4,6,7,8'!$A$1:$C$23</definedName>
    <definedName name="_xlnm.Print_Area" localSheetId="5">'Таб.6 дороги '!$A$1:$C$13</definedName>
    <definedName name="_xlnm.Print_Area" localSheetId="0">'таблица 1 дотация на вырав.'!$A$1:$G$23</definedName>
    <definedName name="_xlnm.Print_Area" localSheetId="1">'таблица 2 дотация на сбалан.'!$A$1:$C$13</definedName>
  </definedNames>
  <calcPr calcId="125725" calcMode="manual"/>
</workbook>
</file>

<file path=xl/calcChain.xml><?xml version="1.0" encoding="utf-8"?>
<calcChain xmlns="http://schemas.openxmlformats.org/spreadsheetml/2006/main">
  <c r="C14" i="8"/>
  <c r="B14"/>
  <c r="C13"/>
  <c r="B13"/>
  <c r="C12"/>
  <c r="B12"/>
  <c r="C11"/>
  <c r="B11"/>
  <c r="C10"/>
  <c r="B10"/>
  <c r="C9"/>
  <c r="B9"/>
  <c r="C15" l="1"/>
  <c r="B15"/>
  <c r="C17" i="4" l="1"/>
  <c r="C18"/>
  <c r="C19"/>
  <c r="C20"/>
  <c r="C21"/>
  <c r="C22"/>
  <c r="C16"/>
  <c r="C13" i="5"/>
  <c r="B13"/>
  <c r="E31" i="4"/>
  <c r="B31"/>
  <c r="C13" i="13"/>
  <c r="E30" i="4" s="1"/>
  <c r="B13" i="13"/>
  <c r="B30" i="4" s="1"/>
  <c r="C15" i="6" l="1"/>
  <c r="B15"/>
  <c r="C15" i="7"/>
  <c r="B15"/>
  <c r="F17" i="4"/>
  <c r="F18"/>
  <c r="F19"/>
  <c r="F20"/>
  <c r="F21"/>
  <c r="F22"/>
  <c r="F16"/>
  <c r="I23"/>
  <c r="B29" l="1"/>
  <c r="E29"/>
  <c r="H23"/>
  <c r="G23"/>
  <c r="D23"/>
  <c r="B22"/>
  <c r="B21"/>
  <c r="B20"/>
  <c r="B19"/>
  <c r="B18"/>
  <c r="B17"/>
  <c r="B16"/>
  <c r="B23" l="1"/>
  <c r="E17"/>
  <c r="E18"/>
  <c r="E22"/>
  <c r="C23"/>
  <c r="E19"/>
  <c r="E20"/>
  <c r="E21"/>
  <c r="B28" l="1"/>
  <c r="B32" s="1"/>
  <c r="B27"/>
  <c r="F23"/>
  <c r="E16"/>
  <c r="E23" s="1"/>
  <c r="E28" l="1"/>
  <c r="E32" s="1"/>
  <c r="E27"/>
</calcChain>
</file>

<file path=xl/sharedStrings.xml><?xml version="1.0" encoding="utf-8"?>
<sst xmlns="http://schemas.openxmlformats.org/spreadsheetml/2006/main" count="101" uniqueCount="46">
  <si>
    <t>Сельское поселение "Приуральское"</t>
  </si>
  <si>
    <t xml:space="preserve">ВСЕГО </t>
  </si>
  <si>
    <t>Наименование поселений</t>
  </si>
  <si>
    <t>к решению Совета муниципального района "Печора"</t>
  </si>
  <si>
    <t>РАСПРЕДЕЛЕНИЕ</t>
  </si>
  <si>
    <t>Сельское поселение "Озерный "</t>
  </si>
  <si>
    <t>Сумма (тыс.руб.)</t>
  </si>
  <si>
    <t>Приложение 17</t>
  </si>
  <si>
    <t>в том числе</t>
  </si>
  <si>
    <t>за счет субвенции на реализацию государственных полномочий по расчету и предоставлению дотаций на выравнивание бюджетной обеспеченности поселений в Республике Коми</t>
  </si>
  <si>
    <t>за счет собственных доходов бюджета МО МР "Печора"</t>
  </si>
  <si>
    <t>Городское поселение "Печора"</t>
  </si>
  <si>
    <t>Городское поселение  "Кожва"</t>
  </si>
  <si>
    <t>Городское поселение  "Путеец "</t>
  </si>
  <si>
    <t>Сельское поселение  "Каджером"</t>
  </si>
  <si>
    <t>Сельское поселение " Чикшино "</t>
  </si>
  <si>
    <t>Таблица 1</t>
  </si>
  <si>
    <t>приложения 17</t>
  </si>
  <si>
    <t>2017 год</t>
  </si>
  <si>
    <t>Таблица 2</t>
  </si>
  <si>
    <t>Таблица 3</t>
  </si>
  <si>
    <t>Таблица 4</t>
  </si>
  <si>
    <t>Таблица 5</t>
  </si>
  <si>
    <t>Таблица 6</t>
  </si>
  <si>
    <t>межбюджетные трансферты</t>
  </si>
  <si>
    <t>дотации</t>
  </si>
  <si>
    <t>субвенции</t>
  </si>
  <si>
    <t>субсидии</t>
  </si>
  <si>
    <t>Наименование муниципальных образований</t>
  </si>
  <si>
    <t>Городское поселение "Кожва"</t>
  </si>
  <si>
    <t>Городское поселение "Путеец"</t>
  </si>
  <si>
    <t>ИТОГО</t>
  </si>
  <si>
    <t>иные</t>
  </si>
  <si>
    <t>Приложение  17</t>
  </si>
  <si>
    <t>Сельское поселение "Каджером"</t>
  </si>
  <si>
    <t>Сельское поселение "Озёрный"</t>
  </si>
  <si>
    <t>дотаций на плановый период 2017 и 2018 годов на выравнивание  бюджетной обеспеченности  поселений муниципального района "Печора"</t>
  </si>
  <si>
    <t>2018 год</t>
  </si>
  <si>
    <t>Распределение межбюджетных трансфертов местным бюджетам в муниципальном районе "Печора" на плановый период 2017 и 2018 годов</t>
  </si>
  <si>
    <t>дотаций на плановый период 2017 и 2018 годов на поддержку мер по обеспечению сбалансированности местных бюджетов муниципального района "Печора"</t>
  </si>
  <si>
    <t>Субвенций на плановый период 2017 и 2018 годов на осуществление первичного воинского учета на территориях, где отсутствуют военные комиссариаты</t>
  </si>
  <si>
    <t>Субвенций  на плановый период 2017 и 2018  годов на осуществление полномочий Российской Федерации по государственной регистрации актов гражданского состояния органами местного самоуправления в Республике Коми</t>
  </si>
  <si>
    <t>Сумма ( тыс.руб.)</t>
  </si>
  <si>
    <t xml:space="preserve">субсидий бюджетам поселений на содержание автомобильных дорог общего пользования местного значения на плановый  период 2017 и 2018 годов за счет средств, поступающих из республиканского бюджета Республики Коми </t>
  </si>
  <si>
    <t>Субвенций на плановый период 2017 и 2018  годов 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</si>
  <si>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от 14 декабря 2015 года № 6-4/43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</si>
</sst>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10" fillId="0" borderId="0" xfId="0" applyFont="1"/>
    <xf numFmtId="0" fontId="2" fillId="0" borderId="0" xfId="0" applyFont="1"/>
    <xf numFmtId="0" fontId="2" fillId="0" borderId="3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64" fontId="1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  <xf numFmtId="165" fontId="6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/>
    <xf numFmtId="0" fontId="2" fillId="0" borderId="2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/>
    <xf numFmtId="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view="pageBreakPreview" topLeftCell="A10" zoomScaleSheetLayoutView="100" workbookViewId="0">
      <selection activeCell="G4" sqref="G4"/>
    </sheetView>
  </sheetViews>
  <sheetFormatPr defaultRowHeight="12.75"/>
  <cols>
    <col min="1" max="1" width="39.5703125" customWidth="1"/>
    <col min="2" max="2" width="10.5703125" customWidth="1"/>
    <col min="3" max="3" width="11" customWidth="1"/>
    <col min="5" max="5" width="10.140625" customWidth="1"/>
    <col min="6" max="6" width="12.85546875" customWidth="1"/>
  </cols>
  <sheetData>
    <row r="1" spans="1:9" ht="15.75">
      <c r="A1" s="1"/>
      <c r="B1" s="4"/>
      <c r="C1" s="4"/>
      <c r="D1" s="4"/>
      <c r="E1" s="4"/>
      <c r="F1" s="4"/>
      <c r="G1" s="3" t="s">
        <v>7</v>
      </c>
    </row>
    <row r="2" spans="1:9" ht="15.75">
      <c r="A2" s="12"/>
      <c r="B2" s="4"/>
      <c r="C2" s="4"/>
      <c r="D2" s="4"/>
      <c r="E2" s="4"/>
      <c r="F2" s="4"/>
      <c r="G2" s="3" t="s">
        <v>3</v>
      </c>
    </row>
    <row r="3" spans="1:9" ht="15.75">
      <c r="A3" s="12"/>
      <c r="B3" s="4"/>
      <c r="C3" s="4"/>
      <c r="D3" s="4"/>
      <c r="E3" s="4"/>
      <c r="F3" s="4"/>
      <c r="G3" s="43" t="s">
        <v>45</v>
      </c>
    </row>
    <row r="4" spans="1:9" ht="15">
      <c r="A4" s="1"/>
      <c r="B4" s="2"/>
      <c r="C4" s="4"/>
      <c r="D4" s="4"/>
      <c r="E4" s="4"/>
      <c r="F4" s="4"/>
      <c r="G4" s="4"/>
    </row>
    <row r="5" spans="1:9" ht="39.75" customHeight="1">
      <c r="A5" s="44" t="s">
        <v>38</v>
      </c>
      <c r="B5" s="44"/>
      <c r="C5" s="44"/>
      <c r="D5" s="45"/>
      <c r="E5" s="46"/>
      <c r="F5" s="46"/>
      <c r="G5" s="46"/>
    </row>
    <row r="6" spans="1:9" ht="15">
      <c r="A6" s="1"/>
      <c r="B6" s="2"/>
      <c r="C6" s="4"/>
      <c r="D6" s="4"/>
      <c r="E6" s="4"/>
      <c r="F6" s="4"/>
      <c r="G6" s="4"/>
    </row>
    <row r="7" spans="1:9" ht="15.75">
      <c r="A7" s="1"/>
      <c r="B7" s="2"/>
      <c r="C7" s="4"/>
      <c r="D7" s="4"/>
      <c r="E7" s="4"/>
      <c r="F7" s="4"/>
      <c r="G7" s="3" t="s">
        <v>16</v>
      </c>
    </row>
    <row r="8" spans="1:9" ht="15">
      <c r="A8" s="1"/>
      <c r="B8" s="2"/>
      <c r="C8" s="4"/>
      <c r="D8" s="4"/>
      <c r="E8" s="4"/>
      <c r="F8" s="4"/>
      <c r="G8" s="13" t="s">
        <v>17</v>
      </c>
    </row>
    <row r="9" spans="1:9" ht="15">
      <c r="A9" s="1"/>
      <c r="B9" s="2"/>
      <c r="C9" s="4"/>
      <c r="D9" s="4"/>
      <c r="E9" s="4"/>
      <c r="F9" s="4"/>
      <c r="G9" s="4"/>
    </row>
    <row r="10" spans="1:9" ht="16.5">
      <c r="A10" s="44" t="s">
        <v>4</v>
      </c>
      <c r="B10" s="47"/>
      <c r="C10" s="47"/>
      <c r="D10" s="47"/>
      <c r="E10" s="46"/>
      <c r="F10" s="46"/>
      <c r="G10" s="46"/>
    </row>
    <row r="11" spans="1:9" ht="42" customHeight="1">
      <c r="A11" s="48" t="s">
        <v>36</v>
      </c>
      <c r="B11" s="48"/>
      <c r="C11" s="48"/>
      <c r="D11" s="45"/>
      <c r="E11" s="46"/>
      <c r="F11" s="46"/>
      <c r="G11" s="46"/>
    </row>
    <row r="12" spans="1:9" ht="24" customHeight="1">
      <c r="A12" s="12"/>
      <c r="B12" s="12"/>
      <c r="C12" s="12"/>
      <c r="D12" s="5"/>
      <c r="E12" s="4"/>
      <c r="F12" s="4"/>
      <c r="G12" s="4"/>
    </row>
    <row r="13" spans="1:9" ht="15">
      <c r="A13" s="49" t="s">
        <v>2</v>
      </c>
      <c r="B13" s="52" t="s">
        <v>6</v>
      </c>
      <c r="C13" s="53"/>
      <c r="D13" s="53"/>
      <c r="E13" s="53"/>
      <c r="F13" s="53"/>
      <c r="G13" s="53"/>
    </row>
    <row r="14" spans="1:9" ht="12.75" customHeight="1">
      <c r="A14" s="50"/>
      <c r="B14" s="54" t="s">
        <v>18</v>
      </c>
      <c r="C14" s="56" t="s">
        <v>8</v>
      </c>
      <c r="D14" s="57"/>
      <c r="E14" s="54" t="s">
        <v>37</v>
      </c>
      <c r="F14" s="56" t="s">
        <v>8</v>
      </c>
      <c r="G14" s="57"/>
    </row>
    <row r="15" spans="1:9" ht="160.5" customHeight="1">
      <c r="A15" s="51"/>
      <c r="B15" s="55"/>
      <c r="C15" s="14" t="s">
        <v>9</v>
      </c>
      <c r="D15" s="15" t="s">
        <v>10</v>
      </c>
      <c r="E15" s="55"/>
      <c r="F15" s="14" t="s">
        <v>9</v>
      </c>
      <c r="G15" s="15" t="s">
        <v>10</v>
      </c>
      <c r="H15" s="18">
        <v>2017</v>
      </c>
      <c r="I15" s="18">
        <v>2018</v>
      </c>
    </row>
    <row r="16" spans="1:9" ht="21.75" customHeight="1">
      <c r="A16" s="8" t="s">
        <v>11</v>
      </c>
      <c r="B16" s="16">
        <f t="shared" ref="B16:B22" si="0">C16+D16</f>
        <v>1233.9000000000001</v>
      </c>
      <c r="C16" s="9">
        <f>ROUND((H16*30/1000),1)</f>
        <v>1233.9000000000001</v>
      </c>
      <c r="D16" s="9"/>
      <c r="E16" s="16">
        <f t="shared" ref="E16:E22" si="1">F16+G16</f>
        <v>1226.7</v>
      </c>
      <c r="F16" s="9">
        <f>ROUND((I16*30/1000),1)</f>
        <v>1226.7</v>
      </c>
      <c r="G16" s="9"/>
      <c r="H16" s="34">
        <v>41130</v>
      </c>
      <c r="I16" s="34">
        <v>40890</v>
      </c>
    </row>
    <row r="17" spans="1:9" ht="22.5" customHeight="1">
      <c r="A17" s="8" t="s">
        <v>12</v>
      </c>
      <c r="B17" s="16">
        <f t="shared" si="0"/>
        <v>149.1</v>
      </c>
      <c r="C17" s="9">
        <f t="shared" ref="C17:C22" si="2">ROUND((H17*30/1000),1)</f>
        <v>149.1</v>
      </c>
      <c r="D17" s="9"/>
      <c r="E17" s="16">
        <f t="shared" si="1"/>
        <v>145.19999999999999</v>
      </c>
      <c r="F17" s="9">
        <f t="shared" ref="F17:F22" si="3">ROUND((I17*30/1000),1)</f>
        <v>145.19999999999999</v>
      </c>
      <c r="G17" s="9"/>
      <c r="H17" s="34">
        <v>4970</v>
      </c>
      <c r="I17" s="34">
        <v>4840</v>
      </c>
    </row>
    <row r="18" spans="1:9" ht="30.75" customHeight="1">
      <c r="A18" s="8" t="s">
        <v>13</v>
      </c>
      <c r="B18" s="16">
        <f t="shared" si="0"/>
        <v>79.900000000000006</v>
      </c>
      <c r="C18" s="9">
        <f t="shared" si="2"/>
        <v>79.900000000000006</v>
      </c>
      <c r="D18" s="9"/>
      <c r="E18" s="16">
        <f t="shared" si="1"/>
        <v>76.900000000000006</v>
      </c>
      <c r="F18" s="9">
        <f t="shared" si="3"/>
        <v>76.900000000000006</v>
      </c>
      <c r="G18" s="9"/>
      <c r="H18" s="34">
        <v>2663</v>
      </c>
      <c r="I18" s="34">
        <v>2562</v>
      </c>
    </row>
    <row r="19" spans="1:9" ht="24" customHeight="1">
      <c r="A19" s="8" t="s">
        <v>14</v>
      </c>
      <c r="B19" s="16">
        <f t="shared" si="0"/>
        <v>1200.2</v>
      </c>
      <c r="C19" s="9">
        <f t="shared" si="2"/>
        <v>76.900000000000006</v>
      </c>
      <c r="D19" s="9">
        <v>1123.3</v>
      </c>
      <c r="E19" s="16">
        <f t="shared" si="1"/>
        <v>1198.3</v>
      </c>
      <c r="F19" s="9">
        <f t="shared" si="3"/>
        <v>74.599999999999994</v>
      </c>
      <c r="G19" s="9">
        <v>1123.7</v>
      </c>
      <c r="H19" s="34">
        <v>2563</v>
      </c>
      <c r="I19" s="34">
        <v>2488</v>
      </c>
    </row>
    <row r="20" spans="1:9" ht="24" customHeight="1">
      <c r="A20" s="8" t="s">
        <v>5</v>
      </c>
      <c r="B20" s="16">
        <f t="shared" si="0"/>
        <v>1812.1</v>
      </c>
      <c r="C20" s="9">
        <f t="shared" si="2"/>
        <v>47.8</v>
      </c>
      <c r="D20" s="9">
        <v>1764.3</v>
      </c>
      <c r="E20" s="16">
        <f t="shared" si="1"/>
        <v>1880.2</v>
      </c>
      <c r="F20" s="9">
        <f t="shared" si="3"/>
        <v>46.4</v>
      </c>
      <c r="G20" s="9">
        <v>1833.8</v>
      </c>
      <c r="H20" s="34">
        <v>1593</v>
      </c>
      <c r="I20" s="34">
        <v>1545</v>
      </c>
    </row>
    <row r="21" spans="1:9" ht="24.75" customHeight="1">
      <c r="A21" s="8" t="s">
        <v>0</v>
      </c>
      <c r="B21" s="16">
        <f t="shared" si="0"/>
        <v>526.5</v>
      </c>
      <c r="C21" s="9">
        <f t="shared" si="2"/>
        <v>14</v>
      </c>
      <c r="D21" s="9">
        <v>512.5</v>
      </c>
      <c r="E21" s="16">
        <f t="shared" si="1"/>
        <v>556.29999999999995</v>
      </c>
      <c r="F21" s="9">
        <f t="shared" si="3"/>
        <v>13.8</v>
      </c>
      <c r="G21" s="9">
        <v>542.5</v>
      </c>
      <c r="H21" s="34">
        <v>467</v>
      </c>
      <c r="I21" s="34">
        <v>459</v>
      </c>
    </row>
    <row r="22" spans="1:9" ht="30" customHeight="1">
      <c r="A22" s="8" t="s">
        <v>15</v>
      </c>
      <c r="B22" s="16">
        <f t="shared" si="0"/>
        <v>20.100000000000001</v>
      </c>
      <c r="C22" s="9">
        <f t="shared" si="2"/>
        <v>20.100000000000001</v>
      </c>
      <c r="D22" s="9"/>
      <c r="E22" s="16">
        <f t="shared" si="1"/>
        <v>16.7</v>
      </c>
      <c r="F22" s="9">
        <f t="shared" si="3"/>
        <v>16.7</v>
      </c>
      <c r="G22" s="9"/>
      <c r="H22" s="34">
        <v>670</v>
      </c>
      <c r="I22" s="34">
        <v>558</v>
      </c>
    </row>
    <row r="23" spans="1:9" ht="26.25" customHeight="1">
      <c r="A23" s="10" t="s">
        <v>1</v>
      </c>
      <c r="B23" s="16">
        <f t="shared" ref="B23:G23" si="4">SUM(B16:B22)</f>
        <v>5021.8000000000011</v>
      </c>
      <c r="C23" s="16">
        <f t="shared" si="4"/>
        <v>1621.7</v>
      </c>
      <c r="D23" s="16">
        <f t="shared" si="4"/>
        <v>3400.1</v>
      </c>
      <c r="E23" s="16">
        <f t="shared" si="4"/>
        <v>5100.3</v>
      </c>
      <c r="F23" s="16">
        <f t="shared" si="4"/>
        <v>1600.3000000000002</v>
      </c>
      <c r="G23" s="16">
        <f t="shared" si="4"/>
        <v>3500</v>
      </c>
      <c r="H23" s="19">
        <f>SUM(H16:H22)</f>
        <v>54056</v>
      </c>
      <c r="I23" s="19">
        <f>SUM(I16:I22)</f>
        <v>53342</v>
      </c>
    </row>
    <row r="27" spans="1:9">
      <c r="A27" t="s">
        <v>24</v>
      </c>
      <c r="B27" s="21" t="e">
        <f>B23+'таблица 2 дотация на сбалан.'!B13+'таблица 3 военкомат'!B15+'таблица 4 ЗАГС'!B15+'Таб.5 ч.3,4 ст3, ст. 4,6,7,8'!B15+#REF!+#REF!+'Таб.6 дороги '!B13+#REF!</f>
        <v>#REF!</v>
      </c>
      <c r="E27" s="21" t="e">
        <f>E23+'таблица 2 дотация на сбалан.'!C13+'таблица 3 военкомат'!C15+'таблица 4 ЗАГС'!C15+'Таб.5 ч.3,4 ст3, ст. 4,6,7,8'!C15+#REF!+#REF!+'Таб.6 дороги '!C13+#REF!</f>
        <v>#REF!</v>
      </c>
    </row>
    <row r="28" spans="1:9">
      <c r="A28" t="s">
        <v>25</v>
      </c>
      <c r="B28" s="21">
        <f>B23+'таблица 2 дотация на сбалан.'!B13</f>
        <v>18042.800000000003</v>
      </c>
      <c r="E28" s="21">
        <f>E23+'таблица 2 дотация на сбалан.'!C13</f>
        <v>18330.3</v>
      </c>
    </row>
    <row r="29" spans="1:9">
      <c r="A29" t="s">
        <v>26</v>
      </c>
      <c r="B29" s="21" t="e">
        <f>'таблица 3 военкомат'!B15+'таблица 4 ЗАГС'!B15+'Таб.5 ч.3,4 ст3, ст. 4,6,7,8'!B15+#REF!+#REF!</f>
        <v>#REF!</v>
      </c>
      <c r="C29" s="21"/>
      <c r="D29" s="21"/>
      <c r="E29" s="21" t="e">
        <f>'таблица 3 военкомат'!C15+'таблица 4 ЗАГС'!C15+'Таб.5 ч.3,4 ст3, ст. 4,6,7,8'!C15+#REF!+#REF!</f>
        <v>#REF!</v>
      </c>
    </row>
    <row r="30" spans="1:9">
      <c r="A30" t="s">
        <v>27</v>
      </c>
      <c r="B30" s="21">
        <f>'Таб.6 дороги '!B13</f>
        <v>1864.5</v>
      </c>
      <c r="C30" s="21"/>
      <c r="D30" s="21"/>
      <c r="E30" s="21">
        <f>'Таб.6 дороги '!C13</f>
        <v>1864.5</v>
      </c>
    </row>
    <row r="31" spans="1:9">
      <c r="A31" t="s">
        <v>32</v>
      </c>
      <c r="B31" s="21" t="e">
        <f>#REF!</f>
        <v>#REF!</v>
      </c>
      <c r="C31" s="21"/>
      <c r="D31" s="21"/>
      <c r="E31" s="21" t="e">
        <f>#REF!</f>
        <v>#REF!</v>
      </c>
    </row>
    <row r="32" spans="1:9">
      <c r="B32" s="21" t="e">
        <f>B28+B29+B30+B31</f>
        <v>#REF!</v>
      </c>
      <c r="C32" s="21"/>
      <c r="D32" s="21"/>
      <c r="E32" s="21" t="e">
        <f>E28+E29+E30+E31</f>
        <v>#REF!</v>
      </c>
    </row>
    <row r="33" spans="2:5">
      <c r="B33" s="21"/>
      <c r="C33" s="21"/>
      <c r="D33" s="21"/>
      <c r="E33" s="21"/>
    </row>
  </sheetData>
  <mergeCells count="9">
    <mergeCell ref="A5:G5"/>
    <mergeCell ref="A10:G10"/>
    <mergeCell ref="A11:G11"/>
    <mergeCell ref="A13:A15"/>
    <mergeCell ref="B13:G13"/>
    <mergeCell ref="B14:B15"/>
    <mergeCell ref="C14:D14"/>
    <mergeCell ref="E14:E15"/>
    <mergeCell ref="F14:G14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3"/>
  <sheetViews>
    <sheetView view="pageBreakPreview" zoomScale="60" zoomScaleNormal="100" workbookViewId="0">
      <selection activeCell="G4" sqref="G4"/>
    </sheetView>
  </sheetViews>
  <sheetFormatPr defaultRowHeight="12.75"/>
  <cols>
    <col min="1" max="1" width="46.85546875" customWidth="1"/>
    <col min="2" max="2" width="17.85546875" customWidth="1"/>
    <col min="3" max="3" width="16.85546875" customWidth="1"/>
  </cols>
  <sheetData>
    <row r="1" spans="1:3" ht="15.75">
      <c r="C1" s="3" t="s">
        <v>19</v>
      </c>
    </row>
    <row r="2" spans="1:3" ht="15.75">
      <c r="C2" s="3" t="s">
        <v>17</v>
      </c>
    </row>
    <row r="4" spans="1:3" ht="16.5" customHeight="1">
      <c r="A4" s="44" t="s">
        <v>4</v>
      </c>
      <c r="B4" s="47"/>
      <c r="C4" s="4"/>
    </row>
    <row r="5" spans="1:3" ht="57.75" customHeight="1">
      <c r="A5" s="58" t="s">
        <v>39</v>
      </c>
      <c r="B5" s="58"/>
      <c r="C5" s="59"/>
    </row>
    <row r="6" spans="1:3">
      <c r="A6" s="5"/>
      <c r="B6" s="6"/>
      <c r="C6" s="4"/>
    </row>
    <row r="7" spans="1:3" ht="15.75">
      <c r="A7" s="60" t="s">
        <v>2</v>
      </c>
      <c r="B7" s="61" t="s">
        <v>6</v>
      </c>
      <c r="C7" s="62"/>
    </row>
    <row r="8" spans="1:3" ht="20.25" customHeight="1">
      <c r="A8" s="60"/>
      <c r="B8" s="7" t="s">
        <v>18</v>
      </c>
      <c r="C8" s="7" t="s">
        <v>37</v>
      </c>
    </row>
    <row r="9" spans="1:3" ht="20.25" customHeight="1">
      <c r="A9" s="32" t="s">
        <v>34</v>
      </c>
      <c r="B9" s="38">
        <v>1500</v>
      </c>
      <c r="C9" s="38">
        <v>1640</v>
      </c>
    </row>
    <row r="10" spans="1:3" ht="20.25" customHeight="1">
      <c r="A10" s="32" t="s">
        <v>35</v>
      </c>
      <c r="B10" s="40">
        <v>4760</v>
      </c>
      <c r="C10" s="40">
        <v>4610</v>
      </c>
    </row>
    <row r="11" spans="1:3" ht="28.5" customHeight="1">
      <c r="A11" s="32" t="s">
        <v>0</v>
      </c>
      <c r="B11" s="40">
        <v>3350</v>
      </c>
      <c r="C11" s="40">
        <v>3440</v>
      </c>
    </row>
    <row r="12" spans="1:3" ht="24.75" customHeight="1">
      <c r="A12" s="8" t="s">
        <v>15</v>
      </c>
      <c r="B12" s="40">
        <v>3411</v>
      </c>
      <c r="C12" s="40">
        <v>3540</v>
      </c>
    </row>
    <row r="13" spans="1:3" ht="30" customHeight="1">
      <c r="A13" s="10" t="s">
        <v>1</v>
      </c>
      <c r="B13" s="39">
        <f>SUM(B9:B12)</f>
        <v>13021</v>
      </c>
      <c r="C13" s="39">
        <f>SUM(C9:C12)</f>
        <v>13230</v>
      </c>
    </row>
  </sheetData>
  <mergeCells count="4">
    <mergeCell ref="A4:B4"/>
    <mergeCell ref="A5:C5"/>
    <mergeCell ref="A7:A8"/>
    <mergeCell ref="B7:C7"/>
  </mergeCells>
  <pageMargins left="1.21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J8" sqref="J8"/>
    </sheetView>
  </sheetViews>
  <sheetFormatPr defaultRowHeight="12.75"/>
  <cols>
    <col min="1" max="1" width="51.140625" customWidth="1"/>
    <col min="2" max="2" width="15.85546875" customWidth="1"/>
    <col min="3" max="3" width="16.140625" customWidth="1"/>
    <col min="4" max="4" width="19.7109375" customWidth="1"/>
  </cols>
  <sheetData>
    <row r="1" spans="1:4" ht="15.75">
      <c r="C1" s="3" t="s">
        <v>20</v>
      </c>
    </row>
    <row r="2" spans="1:4" ht="15.75">
      <c r="C2" s="3" t="s">
        <v>17</v>
      </c>
    </row>
    <row r="4" spans="1:4" ht="16.5">
      <c r="A4" s="44" t="s">
        <v>4</v>
      </c>
      <c r="B4" s="47"/>
      <c r="C4" s="4"/>
    </row>
    <row r="5" spans="1:4" ht="71.25" customHeight="1">
      <c r="A5" s="63" t="s">
        <v>40</v>
      </c>
      <c r="B5" s="63"/>
      <c r="C5" s="64"/>
      <c r="D5" s="42"/>
    </row>
    <row r="6" spans="1:4">
      <c r="A6" s="5"/>
      <c r="B6" s="6"/>
      <c r="C6" s="4"/>
    </row>
    <row r="7" spans="1:4" ht="15.75">
      <c r="A7" s="60" t="s">
        <v>2</v>
      </c>
      <c r="B7" s="61" t="s">
        <v>6</v>
      </c>
      <c r="C7" s="62"/>
    </row>
    <row r="8" spans="1:4" ht="15.75">
      <c r="A8" s="60"/>
      <c r="B8" s="33" t="s">
        <v>18</v>
      </c>
      <c r="C8" s="33" t="s">
        <v>37</v>
      </c>
    </row>
    <row r="9" spans="1:4" ht="31.5" customHeight="1">
      <c r="A9" s="8" t="s">
        <v>12</v>
      </c>
      <c r="B9" s="7">
        <v>454.2</v>
      </c>
      <c r="C9" s="20">
        <v>454.2</v>
      </c>
    </row>
    <row r="10" spans="1:4" ht="26.25" customHeight="1">
      <c r="A10" s="8" t="s">
        <v>13</v>
      </c>
      <c r="B10" s="7">
        <v>189.2</v>
      </c>
      <c r="C10" s="7">
        <v>189.2</v>
      </c>
    </row>
    <row r="11" spans="1:4" ht="25.5" customHeight="1">
      <c r="A11" s="8" t="s">
        <v>14</v>
      </c>
      <c r="B11" s="9">
        <v>227.1</v>
      </c>
      <c r="C11" s="9">
        <v>227.1</v>
      </c>
    </row>
    <row r="12" spans="1:4" ht="28.5" customHeight="1">
      <c r="A12" s="8" t="s">
        <v>5</v>
      </c>
      <c r="B12" s="9">
        <v>170.3</v>
      </c>
      <c r="C12" s="9">
        <v>170.3</v>
      </c>
    </row>
    <row r="13" spans="1:4" ht="24" customHeight="1">
      <c r="A13" s="8" t="s">
        <v>0</v>
      </c>
      <c r="B13" s="9">
        <v>56.8</v>
      </c>
      <c r="C13" s="9">
        <v>56.8</v>
      </c>
    </row>
    <row r="14" spans="1:4" ht="30.75" customHeight="1">
      <c r="A14" s="8" t="s">
        <v>15</v>
      </c>
      <c r="B14" s="9">
        <v>56.8</v>
      </c>
      <c r="C14" s="9">
        <v>56.8</v>
      </c>
    </row>
    <row r="15" spans="1:4" ht="34.5" customHeight="1">
      <c r="A15" s="10" t="s">
        <v>1</v>
      </c>
      <c r="B15" s="11">
        <f>SUM(B11:B14)+B10+B9</f>
        <v>1154.4000000000001</v>
      </c>
      <c r="C15" s="11">
        <f>SUM(C11:C14)+C10+C9</f>
        <v>1154.4000000000001</v>
      </c>
    </row>
  </sheetData>
  <mergeCells count="4">
    <mergeCell ref="A4:B4"/>
    <mergeCell ref="A5:C5"/>
    <mergeCell ref="A7:A8"/>
    <mergeCell ref="B7:C7"/>
  </mergeCells>
  <pageMargins left="1.0900000000000001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G4" sqref="G4"/>
    </sheetView>
  </sheetViews>
  <sheetFormatPr defaultRowHeight="12.75"/>
  <cols>
    <col min="1" max="1" width="47.85546875" customWidth="1"/>
    <col min="2" max="2" width="16.42578125" customWidth="1"/>
    <col min="3" max="3" width="16" customWidth="1"/>
  </cols>
  <sheetData>
    <row r="1" spans="1:3" ht="15.75">
      <c r="C1" s="3" t="s">
        <v>21</v>
      </c>
    </row>
    <row r="2" spans="1:3" ht="15.75">
      <c r="C2" s="3" t="s">
        <v>17</v>
      </c>
    </row>
    <row r="4" spans="1:3" ht="16.5">
      <c r="A4" s="44" t="s">
        <v>4</v>
      </c>
      <c r="B4" s="47"/>
      <c r="C4" s="4"/>
    </row>
    <row r="5" spans="1:3" ht="96" customHeight="1">
      <c r="A5" s="58" t="s">
        <v>41</v>
      </c>
      <c r="B5" s="58"/>
      <c r="C5" s="64"/>
    </row>
    <row r="6" spans="1:3">
      <c r="A6" s="5"/>
      <c r="B6" s="6"/>
      <c r="C6" s="4"/>
    </row>
    <row r="7" spans="1:3" ht="15.75">
      <c r="A7" s="60" t="s">
        <v>2</v>
      </c>
      <c r="B7" s="61" t="s">
        <v>6</v>
      </c>
      <c r="C7" s="62"/>
    </row>
    <row r="8" spans="1:3" ht="15.75">
      <c r="A8" s="60"/>
      <c r="B8" s="33" t="s">
        <v>18</v>
      </c>
      <c r="C8" s="33" t="s">
        <v>37</v>
      </c>
    </row>
    <row r="9" spans="1:3" ht="16.5">
      <c r="A9" s="8" t="s">
        <v>12</v>
      </c>
      <c r="B9" s="20">
        <v>53.2</v>
      </c>
      <c r="C9" s="20">
        <v>53.2</v>
      </c>
    </row>
    <row r="10" spans="1:3" ht="16.5">
      <c r="A10" s="8" t="s">
        <v>13</v>
      </c>
      <c r="B10" s="20">
        <v>28</v>
      </c>
      <c r="C10" s="20">
        <v>28</v>
      </c>
    </row>
    <row r="11" spans="1:3" ht="16.5">
      <c r="A11" s="8" t="s">
        <v>14</v>
      </c>
      <c r="B11" s="37">
        <v>27.2</v>
      </c>
      <c r="C11" s="37">
        <v>27.2</v>
      </c>
    </row>
    <row r="12" spans="1:3" ht="16.5">
      <c r="A12" s="8" t="s">
        <v>5</v>
      </c>
      <c r="B12" s="37">
        <v>17</v>
      </c>
      <c r="C12" s="37">
        <v>17</v>
      </c>
    </row>
    <row r="13" spans="1:3" ht="16.5">
      <c r="A13" s="8" t="s">
        <v>0</v>
      </c>
      <c r="B13" s="37">
        <v>5</v>
      </c>
      <c r="C13" s="37">
        <v>5</v>
      </c>
    </row>
    <row r="14" spans="1:3" ht="16.5">
      <c r="A14" s="8" t="s">
        <v>15</v>
      </c>
      <c r="B14" s="37">
        <v>6.5</v>
      </c>
      <c r="C14" s="37">
        <v>6.5</v>
      </c>
    </row>
    <row r="15" spans="1:3" ht="16.5">
      <c r="A15" s="10" t="s">
        <v>1</v>
      </c>
      <c r="B15" s="11">
        <f>SUM(B11:B14)+B10+B9</f>
        <v>136.9</v>
      </c>
      <c r="C15" s="11">
        <f>SUM(C11:C14)+C10+C9</f>
        <v>136.9</v>
      </c>
    </row>
    <row r="21" spans="1:2" ht="16.5">
      <c r="A21" s="17"/>
      <c r="B21" s="17"/>
    </row>
  </sheetData>
  <mergeCells count="4">
    <mergeCell ref="A4:B4"/>
    <mergeCell ref="A5:C5"/>
    <mergeCell ref="A7:A8"/>
    <mergeCell ref="B7:C7"/>
  </mergeCells>
  <pageMargins left="1.19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5"/>
  <sheetViews>
    <sheetView view="pageBreakPreview" zoomScaleNormal="100" zoomScaleSheetLayoutView="100" workbookViewId="0">
      <selection activeCell="E15" sqref="E15"/>
    </sheetView>
  </sheetViews>
  <sheetFormatPr defaultRowHeight="12.75"/>
  <cols>
    <col min="1" max="1" width="59.42578125" customWidth="1"/>
    <col min="2" max="2" width="17.5703125" customWidth="1"/>
    <col min="3" max="3" width="14.7109375" customWidth="1"/>
  </cols>
  <sheetData>
    <row r="1" spans="1:3" ht="15.75">
      <c r="C1" s="3" t="s">
        <v>22</v>
      </c>
    </row>
    <row r="2" spans="1:3" ht="15.75">
      <c r="C2" s="3" t="s">
        <v>17</v>
      </c>
    </row>
    <row r="4" spans="1:3" ht="16.5">
      <c r="A4" s="44" t="s">
        <v>4</v>
      </c>
      <c r="B4" s="47"/>
      <c r="C4" s="4"/>
    </row>
    <row r="5" spans="1:3" ht="141" customHeight="1">
      <c r="A5" s="58" t="s">
        <v>44</v>
      </c>
      <c r="B5" s="58"/>
      <c r="C5" s="64"/>
    </row>
    <row r="6" spans="1:3">
      <c r="A6" s="5"/>
      <c r="B6" s="6"/>
      <c r="C6" s="4"/>
    </row>
    <row r="7" spans="1:3" ht="15.75">
      <c r="A7" s="60" t="s">
        <v>2</v>
      </c>
      <c r="B7" s="61" t="s">
        <v>6</v>
      </c>
      <c r="C7" s="62"/>
    </row>
    <row r="8" spans="1:3" ht="15.75">
      <c r="A8" s="60"/>
      <c r="B8" s="33" t="s">
        <v>18</v>
      </c>
      <c r="C8" s="33" t="s">
        <v>37</v>
      </c>
    </row>
    <row r="9" spans="1:3" ht="16.5">
      <c r="A9" s="8" t="s">
        <v>12</v>
      </c>
      <c r="B9" s="20">
        <f t="shared" ref="B9:C12" si="0">8.6+16.2</f>
        <v>24.799999999999997</v>
      </c>
      <c r="C9" s="20">
        <f t="shared" si="0"/>
        <v>24.799999999999997</v>
      </c>
    </row>
    <row r="10" spans="1:3" ht="16.5">
      <c r="A10" s="8" t="s">
        <v>13</v>
      </c>
      <c r="B10" s="20">
        <f t="shared" si="0"/>
        <v>24.799999999999997</v>
      </c>
      <c r="C10" s="20">
        <f t="shared" si="0"/>
        <v>24.799999999999997</v>
      </c>
    </row>
    <row r="11" spans="1:3" ht="16.5">
      <c r="A11" s="8" t="s">
        <v>14</v>
      </c>
      <c r="B11" s="36">
        <f t="shared" si="0"/>
        <v>24.799999999999997</v>
      </c>
      <c r="C11" s="35">
        <f t="shared" si="0"/>
        <v>24.799999999999997</v>
      </c>
    </row>
    <row r="12" spans="1:3" ht="16.5">
      <c r="A12" s="8" t="s">
        <v>5</v>
      </c>
      <c r="B12" s="36">
        <f t="shared" si="0"/>
        <v>24.799999999999997</v>
      </c>
      <c r="C12" s="35">
        <f t="shared" si="0"/>
        <v>24.799999999999997</v>
      </c>
    </row>
    <row r="13" spans="1:3" ht="16.5">
      <c r="A13" s="8" t="s">
        <v>0</v>
      </c>
      <c r="B13" s="36">
        <f>8.6+16.1</f>
        <v>24.700000000000003</v>
      </c>
      <c r="C13" s="35">
        <f>8.6+16.1</f>
        <v>24.700000000000003</v>
      </c>
    </row>
    <row r="14" spans="1:3" ht="16.5">
      <c r="A14" s="8" t="s">
        <v>15</v>
      </c>
      <c r="B14" s="36">
        <f>8.5+16.2</f>
        <v>24.7</v>
      </c>
      <c r="C14" s="35">
        <f>8.5+16.2</f>
        <v>24.7</v>
      </c>
    </row>
    <row r="15" spans="1:3" ht="30" customHeight="1">
      <c r="A15" s="10" t="s">
        <v>1</v>
      </c>
      <c r="B15" s="11">
        <f>SUM(B11:B14)+B9+B10</f>
        <v>148.6</v>
      </c>
      <c r="C15" s="11">
        <f>SUM(C11:C14)+C9+C10</f>
        <v>148.6</v>
      </c>
    </row>
  </sheetData>
  <mergeCells count="4">
    <mergeCell ref="A4:B4"/>
    <mergeCell ref="A5:C5"/>
    <mergeCell ref="A7:A8"/>
    <mergeCell ref="B7:C7"/>
  </mergeCells>
  <pageMargins left="1.23" right="0.70866141732283472" top="0.98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3"/>
  <sheetViews>
    <sheetView tabSelected="1" view="pageBreakPreview" zoomScaleNormal="100" zoomScaleSheetLayoutView="100" workbookViewId="0">
      <selection activeCell="G4" sqref="G4"/>
    </sheetView>
  </sheetViews>
  <sheetFormatPr defaultRowHeight="12.75"/>
  <cols>
    <col min="1" max="1" width="44.28515625" customWidth="1"/>
    <col min="2" max="2" width="15" customWidth="1"/>
    <col min="3" max="3" width="15.28515625" customWidth="1"/>
  </cols>
  <sheetData>
    <row r="1" spans="1:6" ht="15.75">
      <c r="B1" s="67" t="s">
        <v>23</v>
      </c>
      <c r="C1" s="67"/>
    </row>
    <row r="2" spans="1:6" ht="15.75">
      <c r="A2" s="23"/>
      <c r="B2" s="67" t="s">
        <v>33</v>
      </c>
      <c r="C2" s="67"/>
    </row>
    <row r="3" spans="1:6" ht="15">
      <c r="A3" s="23"/>
      <c r="B3" s="30"/>
    </row>
    <row r="4" spans="1:6">
      <c r="B4" s="29"/>
    </row>
    <row r="5" spans="1:6" ht="16.5">
      <c r="A5" s="44" t="s">
        <v>4</v>
      </c>
      <c r="B5" s="44"/>
      <c r="C5" s="44"/>
    </row>
    <row r="6" spans="1:6" ht="78.75" customHeight="1">
      <c r="A6" s="58" t="s">
        <v>43</v>
      </c>
      <c r="B6" s="58"/>
      <c r="C6" s="64"/>
      <c r="D6" s="58"/>
      <c r="E6" s="58"/>
      <c r="F6" s="64"/>
    </row>
    <row r="7" spans="1:6" ht="15.75">
      <c r="A7" s="24"/>
      <c r="B7" s="3"/>
    </row>
    <row r="8" spans="1:6" ht="31.5" customHeight="1">
      <c r="A8" s="49" t="s">
        <v>28</v>
      </c>
      <c r="B8" s="61" t="s">
        <v>42</v>
      </c>
      <c r="C8" s="66"/>
    </row>
    <row r="9" spans="1:6" ht="15.75">
      <c r="A9" s="65"/>
      <c r="B9" s="33" t="s">
        <v>18</v>
      </c>
      <c r="C9" s="33" t="s">
        <v>37</v>
      </c>
    </row>
    <row r="10" spans="1:6" ht="15.75">
      <c r="A10" s="25" t="s">
        <v>11</v>
      </c>
      <c r="B10" s="26">
        <v>1242.5999999999999</v>
      </c>
      <c r="C10" s="26">
        <v>1242.5999999999999</v>
      </c>
    </row>
    <row r="11" spans="1:6" ht="15.75">
      <c r="A11" s="25" t="s">
        <v>29</v>
      </c>
      <c r="B11" s="22">
        <v>394.2</v>
      </c>
      <c r="C11" s="41">
        <v>394.2</v>
      </c>
    </row>
    <row r="12" spans="1:6" ht="15.75">
      <c r="A12" s="25" t="s">
        <v>30</v>
      </c>
      <c r="B12" s="27">
        <v>227.7</v>
      </c>
      <c r="C12" s="27">
        <v>227.7</v>
      </c>
    </row>
    <row r="13" spans="1:6" ht="36.75" customHeight="1">
      <c r="A13" s="28" t="s">
        <v>31</v>
      </c>
      <c r="B13" s="31">
        <f>B10+B11+B12</f>
        <v>1864.5</v>
      </c>
      <c r="C13" s="31">
        <f>C10+C11+C12</f>
        <v>1864.5</v>
      </c>
    </row>
  </sheetData>
  <mergeCells count="7">
    <mergeCell ref="D6:F6"/>
    <mergeCell ref="A8:A9"/>
    <mergeCell ref="B8:C8"/>
    <mergeCell ref="B1:C1"/>
    <mergeCell ref="B2:C2"/>
    <mergeCell ref="A5:C5"/>
    <mergeCell ref="A6:C6"/>
  </mergeCells>
  <pageMargins left="1.1417322834645669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таблица 1 дотация на вырав.</vt:lpstr>
      <vt:lpstr>таблица 2 дотация на сбалан.</vt:lpstr>
      <vt:lpstr>таблица 3 военкомат</vt:lpstr>
      <vt:lpstr>таблица 4 ЗАГС</vt:lpstr>
      <vt:lpstr>Таб.5 ч.3,4 ст3, ст. 4,6,7,8</vt:lpstr>
      <vt:lpstr>Таб.6 дороги </vt:lpstr>
      <vt:lpstr>'Таб.5 ч.3,4 ст3, ст. 4,6,7,8'!Область_печати</vt:lpstr>
      <vt:lpstr>'Таб.6 дороги '!Область_печати</vt:lpstr>
      <vt:lpstr>'таблица 1 дотация на вырав.'!Область_печати</vt:lpstr>
      <vt:lpstr>'таблица 2 дотация на сбалан.'!Область_печати</vt:lpstr>
    </vt:vector>
  </TitlesOfParts>
  <Company>Finance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Chuprov</dc:creator>
  <cp:lastModifiedBy>Администратор</cp:lastModifiedBy>
  <cp:lastPrinted>2015-12-08T11:17:41Z</cp:lastPrinted>
  <dcterms:created xsi:type="dcterms:W3CDTF">2005-11-29T08:00:13Z</dcterms:created>
  <dcterms:modified xsi:type="dcterms:W3CDTF">2015-12-17T10:41:30Z</dcterms:modified>
</cp:coreProperties>
</file>