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таб 1" sheetId="1" r:id="rId1"/>
  </sheets>
  <definedNames>
    <definedName name="_xlnm.Print_Area" localSheetId="0">'таб 1'!$A$1:$G$43</definedName>
  </definedNames>
  <calcPr calcId="144525"/>
</workbook>
</file>

<file path=xl/calcChain.xml><?xml version="1.0" encoding="utf-8"?>
<calcChain xmlns="http://schemas.openxmlformats.org/spreadsheetml/2006/main">
  <c r="G43" i="1" l="1"/>
  <c r="F43" i="1"/>
  <c r="D19" i="1"/>
  <c r="F19" i="1"/>
  <c r="G19" i="1"/>
  <c r="C19" i="1"/>
  <c r="E18" i="1"/>
  <c r="E19" i="1" s="1"/>
  <c r="D26" i="1" l="1"/>
  <c r="D32" i="1"/>
  <c r="D37" i="1"/>
  <c r="D43" i="1" s="1"/>
  <c r="D42" i="1"/>
  <c r="E21" i="1"/>
  <c r="E22" i="1"/>
  <c r="E23" i="1"/>
  <c r="E24" i="1"/>
  <c r="E25" i="1"/>
  <c r="E29" i="1"/>
  <c r="E30" i="1"/>
  <c r="E33" i="1"/>
  <c r="E35" i="1"/>
  <c r="E36" i="1"/>
  <c r="E39" i="1"/>
  <c r="E41" i="1"/>
  <c r="E20" i="1"/>
  <c r="G27" i="1" l="1"/>
  <c r="F27" i="1"/>
  <c r="E27" i="1"/>
  <c r="G31" i="1"/>
  <c r="F31" i="1"/>
  <c r="E31" i="1"/>
  <c r="C40" i="1" l="1"/>
  <c r="E40" i="1" s="1"/>
  <c r="C38" i="1"/>
  <c r="E38" i="1" s="1"/>
  <c r="G40" i="1" l="1"/>
  <c r="F40" i="1"/>
  <c r="G38" i="1"/>
  <c r="F38" i="1"/>
  <c r="C34" i="1"/>
  <c r="E34" i="1" s="1"/>
  <c r="C28" i="1"/>
  <c r="E28" i="1" s="1"/>
  <c r="G37" i="1" l="1"/>
  <c r="F42" i="1" l="1"/>
  <c r="G42" i="1"/>
  <c r="C42" i="1"/>
  <c r="F37" i="1"/>
  <c r="C37" i="1"/>
  <c r="G32" i="1"/>
  <c r="F32" i="1"/>
  <c r="C32" i="1"/>
  <c r="E32" i="1" s="1"/>
  <c r="F26" i="1"/>
  <c r="G26" i="1"/>
  <c r="C26" i="1"/>
  <c r="E26" i="1" s="1"/>
  <c r="E37" i="1" l="1"/>
  <c r="E43" i="1" s="1"/>
  <c r="C43" i="1"/>
  <c r="E42" i="1"/>
</calcChain>
</file>

<file path=xl/sharedStrings.xml><?xml version="1.0" encoding="utf-8"?>
<sst xmlns="http://schemas.openxmlformats.org/spreadsheetml/2006/main" count="64" uniqueCount="33">
  <si>
    <t>к решению Совета муниципального района "Печора"</t>
  </si>
  <si>
    <t>РАСПРЕДЕЛЕНИЕ</t>
  </si>
  <si>
    <t>Наименование муниципальных образований</t>
  </si>
  <si>
    <t>Сельское поселение "Каджером"</t>
  </si>
  <si>
    <t>Сельское поселение "Приуральское"</t>
  </si>
  <si>
    <t>Сельское поселение "Чикшино"</t>
  </si>
  <si>
    <t>Мероприятие по решению вопросов местного значения поселений</t>
  </si>
  <si>
    <t>Таблица 1</t>
  </si>
  <si>
    <t>Сельское поселение "Озерный"</t>
  </si>
  <si>
    <t>Доплаты к пенсиям, дополнительное пенсионное обеспечение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</si>
  <si>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</si>
  <si>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>Прочие мероприятия по благоустройству поселений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</si>
  <si>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</si>
  <si>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Укрепление материально-технической базы в сфере физической культуры и спорта</t>
  </si>
  <si>
    <t>Социальная поддержка населения</t>
  </si>
  <si>
    <t>Мероприятия в области коммунального хозяйства</t>
  </si>
  <si>
    <t>ВСЕГО</t>
  </si>
  <si>
    <t>Итого</t>
  </si>
  <si>
    <t>2024 год (тыс.руб.)</t>
  </si>
  <si>
    <t>2025 год (тыс.руб.)</t>
  </si>
  <si>
    <t>2026 год (тыс.руб.)</t>
  </si>
  <si>
    <t>Содержание органов местного самоуправления, решение других общегосударственных вопросов</t>
  </si>
  <si>
    <t>Приложение  15</t>
  </si>
  <si>
    <t>Приложение 15</t>
  </si>
  <si>
    <t xml:space="preserve">Распределение иных межбюджетных трансфертов бюджетам поселений из бюджета муниципального образования муниципального района "Печора" на 2024 год и плановый период 2025 и 2026 годов </t>
  </si>
  <si>
    <t>Иных межбюджетных трансфертов, предоставляемых на реализацию мероприятий по решению вопросов местного значения поселений</t>
  </si>
  <si>
    <t>от 20 декабря 2023 года № 7-28/357</t>
  </si>
  <si>
    <t>Приложение 7</t>
  </si>
  <si>
    <t>2024 год (тыс.руб)</t>
  </si>
  <si>
    <t>2024 год изменения</t>
  </si>
  <si>
    <t>Городское поселения "Печора"</t>
  </si>
  <si>
    <t>Осуществление деятельности по обращению с животными без владельцев, обитающими на территории поселения</t>
  </si>
  <si>
    <t>от 26 июня 2024 года № 7-33/399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</si>
</sst>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5" fillId="0" borderId="2" xfId="0" quotePrefix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5" fontId="6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zoomScaleNormal="90" zoomScaleSheetLayoutView="100" workbookViewId="0">
      <selection activeCell="E43" sqref="E43"/>
    </sheetView>
  </sheetViews>
  <sheetFormatPr defaultRowHeight="15" x14ac:dyDescent="0.25"/>
  <cols>
    <col min="1" max="1" width="38.85546875" customWidth="1"/>
    <col min="2" max="2" width="57.85546875" customWidth="1"/>
    <col min="3" max="3" width="16.5703125" hidden="1" customWidth="1"/>
    <col min="4" max="4" width="12.7109375" hidden="1" customWidth="1"/>
    <col min="5" max="5" width="16.5703125" customWidth="1"/>
    <col min="6" max="6" width="15" customWidth="1"/>
    <col min="7" max="8" width="15.28515625" customWidth="1"/>
  </cols>
  <sheetData>
    <row r="1" spans="1:12" ht="15.75" x14ac:dyDescent="0.25">
      <c r="A1" s="20"/>
      <c r="B1" s="20"/>
      <c r="C1" s="27" t="s">
        <v>27</v>
      </c>
      <c r="D1" s="27"/>
      <c r="E1" s="27"/>
      <c r="F1" s="27"/>
      <c r="G1" s="27"/>
    </row>
    <row r="2" spans="1:12" ht="15.75" x14ac:dyDescent="0.25">
      <c r="A2" s="27" t="s">
        <v>0</v>
      </c>
      <c r="B2" s="27"/>
      <c r="C2" s="27"/>
      <c r="D2" s="27"/>
      <c r="E2" s="27"/>
      <c r="F2" s="27"/>
      <c r="G2" s="27"/>
    </row>
    <row r="3" spans="1:12" ht="15.75" x14ac:dyDescent="0.25">
      <c r="A3" s="20"/>
      <c r="B3" s="20"/>
      <c r="C3" s="27" t="s">
        <v>32</v>
      </c>
      <c r="D3" s="27"/>
      <c r="E3" s="27"/>
      <c r="F3" s="27"/>
      <c r="G3" s="27"/>
    </row>
    <row r="4" spans="1:12" ht="15.75" x14ac:dyDescent="0.25">
      <c r="A4" s="22"/>
      <c r="B4" s="22"/>
      <c r="C4" s="22"/>
      <c r="D4" s="22"/>
      <c r="E4" s="22"/>
      <c r="F4" s="22"/>
      <c r="G4" s="22"/>
    </row>
    <row r="5" spans="1:12" ht="15.75" x14ac:dyDescent="0.25">
      <c r="F5" s="26" t="s">
        <v>23</v>
      </c>
      <c r="G5" s="26"/>
      <c r="I5" s="1"/>
      <c r="J5" s="26"/>
      <c r="K5" s="26"/>
      <c r="L5" s="26"/>
    </row>
    <row r="6" spans="1:12" ht="15.75" x14ac:dyDescent="0.25">
      <c r="A6" s="26" t="s">
        <v>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15.75" x14ac:dyDescent="0.25">
      <c r="C7" s="26" t="s">
        <v>26</v>
      </c>
      <c r="D7" s="26"/>
      <c r="E7" s="26"/>
      <c r="F7" s="26"/>
      <c r="G7" s="26"/>
      <c r="H7" s="4"/>
      <c r="I7" s="26"/>
      <c r="J7" s="26"/>
      <c r="K7" s="26"/>
      <c r="L7" s="26"/>
    </row>
    <row r="9" spans="1:12" ht="15.75" x14ac:dyDescent="0.25">
      <c r="G9" s="7" t="s">
        <v>7</v>
      </c>
      <c r="J9" s="2"/>
      <c r="L9" s="2"/>
    </row>
    <row r="10" spans="1:12" ht="15.75" x14ac:dyDescent="0.25">
      <c r="G10" s="7" t="s">
        <v>22</v>
      </c>
      <c r="J10" s="7"/>
      <c r="L10" s="7"/>
    </row>
    <row r="11" spans="1:12" ht="15.75" x14ac:dyDescent="0.25">
      <c r="G11" s="18"/>
      <c r="J11" s="18"/>
      <c r="L11" s="18"/>
    </row>
    <row r="12" spans="1:12" ht="37.5" customHeight="1" x14ac:dyDescent="0.3">
      <c r="A12" s="30" t="s">
        <v>24</v>
      </c>
      <c r="B12" s="30"/>
      <c r="C12" s="30"/>
      <c r="D12" s="30"/>
      <c r="E12" s="30"/>
      <c r="F12" s="30"/>
      <c r="G12" s="30"/>
      <c r="J12" s="7"/>
      <c r="L12" s="7"/>
    </row>
    <row r="13" spans="1:12" ht="15.75" x14ac:dyDescent="0.25">
      <c r="I13" s="3"/>
      <c r="J13" s="2"/>
      <c r="L13" s="2"/>
    </row>
    <row r="14" spans="1:12" ht="16.5" x14ac:dyDescent="0.25">
      <c r="A14" s="28" t="s">
        <v>1</v>
      </c>
      <c r="B14" s="28"/>
      <c r="C14" s="28"/>
      <c r="D14" s="28"/>
      <c r="E14" s="28"/>
      <c r="F14" s="28"/>
      <c r="G14" s="28"/>
    </row>
    <row r="15" spans="1:12" ht="33" customHeight="1" x14ac:dyDescent="0.25">
      <c r="A15" s="29" t="s">
        <v>25</v>
      </c>
      <c r="B15" s="29"/>
      <c r="C15" s="29"/>
      <c r="D15" s="29"/>
      <c r="E15" s="29"/>
      <c r="F15" s="29"/>
      <c r="G15" s="29"/>
    </row>
    <row r="16" spans="1:12" ht="15.75" x14ac:dyDescent="0.25">
      <c r="A16" s="1"/>
      <c r="B16" s="1"/>
      <c r="C16" s="2"/>
      <c r="D16" s="19"/>
      <c r="E16" s="19"/>
    </row>
    <row r="17" spans="1:8" ht="33" x14ac:dyDescent="0.25">
      <c r="A17" s="24" t="s">
        <v>2</v>
      </c>
      <c r="B17" s="24" t="s">
        <v>6</v>
      </c>
      <c r="C17" s="25" t="s">
        <v>18</v>
      </c>
      <c r="D17" s="25" t="s">
        <v>29</v>
      </c>
      <c r="E17" s="25" t="s">
        <v>28</v>
      </c>
      <c r="F17" s="25" t="s">
        <v>19</v>
      </c>
      <c r="G17" s="25" t="s">
        <v>20</v>
      </c>
    </row>
    <row r="18" spans="1:8" ht="49.5" x14ac:dyDescent="0.25">
      <c r="A18" s="23" t="s">
        <v>30</v>
      </c>
      <c r="B18" s="5" t="s">
        <v>31</v>
      </c>
      <c r="C18" s="13">
        <v>707.86900000000003</v>
      </c>
      <c r="D18" s="13"/>
      <c r="E18" s="13">
        <f>C18+D18</f>
        <v>707.86900000000003</v>
      </c>
      <c r="F18" s="13">
        <v>0</v>
      </c>
      <c r="G18" s="13">
        <v>0</v>
      </c>
    </row>
    <row r="19" spans="1:8" ht="16.5" x14ac:dyDescent="0.25">
      <c r="A19" s="10" t="s">
        <v>17</v>
      </c>
      <c r="B19" s="10"/>
      <c r="C19" s="21">
        <f>C18</f>
        <v>707.86900000000003</v>
      </c>
      <c r="D19" s="21">
        <f t="shared" ref="D19:G19" si="0">D18</f>
        <v>0</v>
      </c>
      <c r="E19" s="21">
        <f t="shared" si="0"/>
        <v>707.86900000000003</v>
      </c>
      <c r="F19" s="21">
        <f t="shared" si="0"/>
        <v>0</v>
      </c>
      <c r="G19" s="21">
        <f t="shared" si="0"/>
        <v>0</v>
      </c>
    </row>
    <row r="20" spans="1:8" ht="33" x14ac:dyDescent="0.25">
      <c r="A20" s="5" t="s">
        <v>3</v>
      </c>
      <c r="B20" s="5" t="s">
        <v>21</v>
      </c>
      <c r="C20" s="13">
        <v>6641.8620000000001</v>
      </c>
      <c r="D20" s="13">
        <v>980.49901</v>
      </c>
      <c r="E20" s="13">
        <f>C20+D20</f>
        <v>7622.3610100000005</v>
      </c>
      <c r="F20" s="14">
        <v>6248.5999999999995</v>
      </c>
      <c r="G20" s="14">
        <v>6248.5999999999995</v>
      </c>
      <c r="H20" s="8"/>
    </row>
    <row r="21" spans="1:8" ht="16.5" x14ac:dyDescent="0.25">
      <c r="A21" s="5" t="s">
        <v>3</v>
      </c>
      <c r="B21" s="5" t="s">
        <v>15</v>
      </c>
      <c r="C21" s="13">
        <v>890.5</v>
      </c>
      <c r="D21" s="13"/>
      <c r="E21" s="13">
        <f t="shared" ref="E21:E42" si="1">C21+D21</f>
        <v>890.5</v>
      </c>
      <c r="F21" s="14">
        <v>907.3</v>
      </c>
      <c r="G21" s="14">
        <v>919.5</v>
      </c>
      <c r="H21" s="8"/>
    </row>
    <row r="22" spans="1:8" ht="16.5" x14ac:dyDescent="0.25">
      <c r="A22" s="5" t="s">
        <v>3</v>
      </c>
      <c r="B22" s="5" t="s">
        <v>11</v>
      </c>
      <c r="C22" s="13">
        <v>1370.318</v>
      </c>
      <c r="D22" s="13">
        <v>-143.43049999999999</v>
      </c>
      <c r="E22" s="13">
        <f t="shared" si="1"/>
        <v>1226.8875</v>
      </c>
      <c r="F22" s="14">
        <v>1278.7</v>
      </c>
      <c r="G22" s="14">
        <v>1229.5</v>
      </c>
    </row>
    <row r="23" spans="1:8" ht="33" x14ac:dyDescent="0.25">
      <c r="A23" s="5" t="s">
        <v>3</v>
      </c>
      <c r="B23" s="5" t="s">
        <v>9</v>
      </c>
      <c r="C23" s="13">
        <v>1008.682</v>
      </c>
      <c r="D23" s="13"/>
      <c r="E23" s="13">
        <f t="shared" si="1"/>
        <v>1008.682</v>
      </c>
      <c r="F23" s="13">
        <v>994.3</v>
      </c>
      <c r="G23" s="13">
        <v>994.3</v>
      </c>
    </row>
    <row r="24" spans="1:8" ht="33" x14ac:dyDescent="0.25">
      <c r="A24" s="5" t="s">
        <v>3</v>
      </c>
      <c r="B24" s="9" t="s">
        <v>13</v>
      </c>
      <c r="C24" s="13">
        <v>20</v>
      </c>
      <c r="D24" s="13"/>
      <c r="E24" s="13">
        <f t="shared" si="1"/>
        <v>20</v>
      </c>
      <c r="F24" s="15">
        <v>0</v>
      </c>
      <c r="G24" s="15">
        <v>0</v>
      </c>
    </row>
    <row r="25" spans="1:8" ht="16.5" x14ac:dyDescent="0.25">
      <c r="A25" s="5" t="s">
        <v>3</v>
      </c>
      <c r="B25" s="5" t="s">
        <v>14</v>
      </c>
      <c r="C25" s="13">
        <v>50</v>
      </c>
      <c r="D25" s="13"/>
      <c r="E25" s="13">
        <f t="shared" si="1"/>
        <v>50</v>
      </c>
      <c r="F25" s="13">
        <v>50</v>
      </c>
      <c r="G25" s="13">
        <v>50</v>
      </c>
    </row>
    <row r="26" spans="1:8" ht="16.5" x14ac:dyDescent="0.25">
      <c r="A26" s="10" t="s">
        <v>17</v>
      </c>
      <c r="B26" s="10"/>
      <c r="C26" s="16">
        <f>C20+C21+C22+C24+C23+C25</f>
        <v>9981.362000000001</v>
      </c>
      <c r="D26" s="16">
        <f>D20+D21+D22+D24+D23+D25</f>
        <v>837.06851000000006</v>
      </c>
      <c r="E26" s="16">
        <f t="shared" si="1"/>
        <v>10818.430510000002</v>
      </c>
      <c r="F26" s="16">
        <f t="shared" ref="F26:G26" si="2">F20+F21+F22+F24+F23+F25</f>
        <v>9478.9</v>
      </c>
      <c r="G26" s="16">
        <f t="shared" si="2"/>
        <v>9441.8999999999978</v>
      </c>
    </row>
    <row r="27" spans="1:8" ht="33" x14ac:dyDescent="0.25">
      <c r="A27" s="5" t="s">
        <v>8</v>
      </c>
      <c r="B27" s="5" t="s">
        <v>21</v>
      </c>
      <c r="C27" s="13">
        <v>5785.8829999999998</v>
      </c>
      <c r="D27" s="13">
        <v>730</v>
      </c>
      <c r="E27" s="13">
        <f t="shared" si="1"/>
        <v>6515.8829999999998</v>
      </c>
      <c r="F27" s="14">
        <f>5494.5+225</f>
        <v>5719.5</v>
      </c>
      <c r="G27" s="14">
        <f>5494.5+225</f>
        <v>5719.5</v>
      </c>
      <c r="H27" s="8"/>
    </row>
    <row r="28" spans="1:8" ht="66" x14ac:dyDescent="0.25">
      <c r="A28" s="5" t="s">
        <v>8</v>
      </c>
      <c r="B28" s="12" t="s">
        <v>10</v>
      </c>
      <c r="C28" s="13">
        <f>760+2030</f>
        <v>2790</v>
      </c>
      <c r="D28" s="13">
        <v>-730</v>
      </c>
      <c r="E28" s="13">
        <f t="shared" si="1"/>
        <v>2060</v>
      </c>
      <c r="F28" s="14">
        <v>760</v>
      </c>
      <c r="G28" s="14">
        <v>760</v>
      </c>
    </row>
    <row r="29" spans="1:8" ht="16.5" x14ac:dyDescent="0.25">
      <c r="A29" s="5" t="s">
        <v>8</v>
      </c>
      <c r="B29" s="5" t="s">
        <v>11</v>
      </c>
      <c r="C29" s="13">
        <v>707.1</v>
      </c>
      <c r="D29" s="13"/>
      <c r="E29" s="13">
        <f t="shared" si="1"/>
        <v>707.1</v>
      </c>
      <c r="F29" s="13">
        <v>707.1</v>
      </c>
      <c r="G29" s="13">
        <v>707.1</v>
      </c>
    </row>
    <row r="30" spans="1:8" ht="33" x14ac:dyDescent="0.25">
      <c r="A30" s="5" t="s">
        <v>8</v>
      </c>
      <c r="B30" s="5" t="s">
        <v>9</v>
      </c>
      <c r="C30" s="13">
        <v>1926.7170000000001</v>
      </c>
      <c r="D30" s="13"/>
      <c r="E30" s="13">
        <f t="shared" si="1"/>
        <v>1926.7170000000001</v>
      </c>
      <c r="F30" s="13">
        <v>1899.4</v>
      </c>
      <c r="G30" s="13">
        <v>1899.4</v>
      </c>
    </row>
    <row r="31" spans="1:8" ht="82.5" x14ac:dyDescent="0.25">
      <c r="A31" s="5" t="s">
        <v>8</v>
      </c>
      <c r="B31" s="5" t="s">
        <v>12</v>
      </c>
      <c r="C31" s="13">
        <v>636.1</v>
      </c>
      <c r="D31" s="13"/>
      <c r="E31" s="13">
        <f t="shared" si="1"/>
        <v>636.1</v>
      </c>
      <c r="F31" s="13">
        <f>860.3-225</f>
        <v>635.29999999999995</v>
      </c>
      <c r="G31" s="13">
        <f>876.8-225</f>
        <v>651.79999999999995</v>
      </c>
    </row>
    <row r="32" spans="1:8" ht="16.5" x14ac:dyDescent="0.25">
      <c r="A32" s="10" t="s">
        <v>17</v>
      </c>
      <c r="B32" s="10"/>
      <c r="C32" s="16">
        <f>C27+C28+C29+C30+C31</f>
        <v>11845.800000000001</v>
      </c>
      <c r="D32" s="16">
        <f>D27+D28+D29+D30+D31</f>
        <v>0</v>
      </c>
      <c r="E32" s="16">
        <f t="shared" si="1"/>
        <v>11845.800000000001</v>
      </c>
      <c r="F32" s="16">
        <f>F27+F28+F29+F30+F31</f>
        <v>9721.2999999999993</v>
      </c>
      <c r="G32" s="16">
        <f>G27+G28+G29+G30+G31</f>
        <v>9737.7999999999993</v>
      </c>
    </row>
    <row r="33" spans="1:8" ht="33" x14ac:dyDescent="0.25">
      <c r="A33" s="5" t="s">
        <v>4</v>
      </c>
      <c r="B33" s="5" t="s">
        <v>21</v>
      </c>
      <c r="C33" s="13">
        <v>4176.1000000000004</v>
      </c>
      <c r="D33" s="13"/>
      <c r="E33" s="13">
        <f t="shared" si="1"/>
        <v>4176.1000000000004</v>
      </c>
      <c r="F33" s="14">
        <v>4035.1</v>
      </c>
      <c r="G33" s="14">
        <v>4047.7</v>
      </c>
      <c r="H33" s="8"/>
    </row>
    <row r="34" spans="1:8" ht="66" x14ac:dyDescent="0.25">
      <c r="A34" s="5" t="s">
        <v>4</v>
      </c>
      <c r="B34" s="12" t="s">
        <v>10</v>
      </c>
      <c r="C34" s="13">
        <f>429.5+2850</f>
        <v>3279.5</v>
      </c>
      <c r="D34" s="13"/>
      <c r="E34" s="13">
        <f t="shared" si="1"/>
        <v>3279.5</v>
      </c>
      <c r="F34" s="13">
        <v>233.7</v>
      </c>
      <c r="G34" s="13">
        <v>233.7</v>
      </c>
    </row>
    <row r="35" spans="1:8" ht="33" x14ac:dyDescent="0.25">
      <c r="A35" s="5" t="s">
        <v>4</v>
      </c>
      <c r="B35" s="5" t="s">
        <v>11</v>
      </c>
      <c r="C35" s="13">
        <v>346.6</v>
      </c>
      <c r="D35" s="13"/>
      <c r="E35" s="13">
        <f t="shared" si="1"/>
        <v>346.6</v>
      </c>
      <c r="F35" s="13">
        <v>346.6</v>
      </c>
      <c r="G35" s="13">
        <v>346.6</v>
      </c>
    </row>
    <row r="36" spans="1:8" ht="33" x14ac:dyDescent="0.25">
      <c r="A36" s="5" t="s">
        <v>4</v>
      </c>
      <c r="B36" s="5" t="s">
        <v>9</v>
      </c>
      <c r="C36" s="13">
        <v>343.52</v>
      </c>
      <c r="D36" s="13"/>
      <c r="E36" s="13">
        <f t="shared" si="1"/>
        <v>343.52</v>
      </c>
      <c r="F36" s="13">
        <v>338.6</v>
      </c>
      <c r="G36" s="13">
        <v>338.6</v>
      </c>
    </row>
    <row r="37" spans="1:8" ht="16.5" x14ac:dyDescent="0.25">
      <c r="A37" s="10" t="s">
        <v>17</v>
      </c>
      <c r="B37" s="10"/>
      <c r="C37" s="16">
        <f>C33+C34+C35+C36</f>
        <v>8145.7200000000012</v>
      </c>
      <c r="D37" s="16">
        <f>D33+D34+D35+D36</f>
        <v>0</v>
      </c>
      <c r="E37" s="16">
        <f t="shared" si="1"/>
        <v>8145.7200000000012</v>
      </c>
      <c r="F37" s="16">
        <f t="shared" ref="F37" si="3">F33+F34+F35+F36</f>
        <v>4954.0000000000009</v>
      </c>
      <c r="G37" s="16">
        <f>G33+G34+G35+G36</f>
        <v>4966.6000000000004</v>
      </c>
    </row>
    <row r="38" spans="1:8" ht="33" x14ac:dyDescent="0.25">
      <c r="A38" s="5" t="s">
        <v>5</v>
      </c>
      <c r="B38" s="5" t="s">
        <v>21</v>
      </c>
      <c r="C38" s="13">
        <f>4258.4+200+210.6</f>
        <v>4669</v>
      </c>
      <c r="D38" s="13"/>
      <c r="E38" s="13">
        <f t="shared" si="1"/>
        <v>4669</v>
      </c>
      <c r="F38" s="14">
        <f>4309.5+200</f>
        <v>4509.5</v>
      </c>
      <c r="G38" s="14">
        <f>4053.8+200</f>
        <v>4253.8</v>
      </c>
      <c r="H38" s="8"/>
    </row>
    <row r="39" spans="1:8" ht="66" x14ac:dyDescent="0.25">
      <c r="A39" s="5" t="s">
        <v>5</v>
      </c>
      <c r="B39" s="5" t="s">
        <v>10</v>
      </c>
      <c r="C39" s="13">
        <v>163.4</v>
      </c>
      <c r="D39" s="13"/>
      <c r="E39" s="13">
        <f t="shared" si="1"/>
        <v>163.4</v>
      </c>
      <c r="F39" s="14">
        <v>156.80000000000001</v>
      </c>
      <c r="G39" s="14">
        <v>159.9</v>
      </c>
    </row>
    <row r="40" spans="1:8" ht="16.5" x14ac:dyDescent="0.25">
      <c r="A40" s="5" t="s">
        <v>5</v>
      </c>
      <c r="B40" s="5" t="s">
        <v>11</v>
      </c>
      <c r="C40" s="13">
        <f>1202.2+300-210.6</f>
        <v>1291.6000000000001</v>
      </c>
      <c r="D40" s="13"/>
      <c r="E40" s="13">
        <f t="shared" si="1"/>
        <v>1291.6000000000001</v>
      </c>
      <c r="F40" s="14">
        <f>1140.4+300</f>
        <v>1440.4</v>
      </c>
      <c r="G40" s="14">
        <f>1140.4+300</f>
        <v>1440.4</v>
      </c>
    </row>
    <row r="41" spans="1:8" ht="33" x14ac:dyDescent="0.25">
      <c r="A41" s="5" t="s">
        <v>5</v>
      </c>
      <c r="B41" s="5" t="s">
        <v>9</v>
      </c>
      <c r="C41" s="13">
        <v>93.8</v>
      </c>
      <c r="D41" s="13"/>
      <c r="E41" s="13">
        <f t="shared" si="1"/>
        <v>93.8</v>
      </c>
      <c r="F41" s="13">
        <v>96.6</v>
      </c>
      <c r="G41" s="13">
        <v>96.6</v>
      </c>
    </row>
    <row r="42" spans="1:8" ht="16.5" x14ac:dyDescent="0.25">
      <c r="A42" s="10" t="s">
        <v>17</v>
      </c>
      <c r="B42" s="10"/>
      <c r="C42" s="16">
        <f>C38+C39+C40+C41</f>
        <v>6217.8</v>
      </c>
      <c r="D42" s="16">
        <f>D38+D39+D40+D41</f>
        <v>0</v>
      </c>
      <c r="E42" s="16">
        <f t="shared" si="1"/>
        <v>6217.8</v>
      </c>
      <c r="F42" s="16">
        <f t="shared" ref="F42:G42" si="4">F38+F39+F40+F41</f>
        <v>6203.3000000000011</v>
      </c>
      <c r="G42" s="16">
        <f t="shared" si="4"/>
        <v>5950.7000000000007</v>
      </c>
    </row>
    <row r="43" spans="1:8" ht="16.5" x14ac:dyDescent="0.25">
      <c r="A43" s="11" t="s">
        <v>16</v>
      </c>
      <c r="B43" s="6"/>
      <c r="C43" s="17">
        <f>C42+C37+C32+C26+C19</f>
        <v>36898.550999999999</v>
      </c>
      <c r="D43" s="17">
        <f t="shared" ref="D43:G43" si="5">D42+D37+D32+D26+D19</f>
        <v>837.06851000000006</v>
      </c>
      <c r="E43" s="17">
        <f t="shared" si="5"/>
        <v>37735.619509999997</v>
      </c>
      <c r="F43" s="17">
        <f t="shared" si="5"/>
        <v>30357.5</v>
      </c>
      <c r="G43" s="17">
        <f t="shared" si="5"/>
        <v>30096.999999999996</v>
      </c>
      <c r="H43" s="8"/>
    </row>
    <row r="46" spans="1:8" x14ac:dyDescent="0.25">
      <c r="C46" s="8"/>
      <c r="D46" s="8"/>
      <c r="E46" s="8"/>
      <c r="F46" s="8"/>
      <c r="G46" s="8"/>
    </row>
    <row r="47" spans="1:8" x14ac:dyDescent="0.25">
      <c r="C47" s="8"/>
      <c r="D47" s="8"/>
      <c r="E47" s="8"/>
      <c r="F47" s="8"/>
      <c r="G47" s="8"/>
    </row>
    <row r="49" spans="3:7" x14ac:dyDescent="0.25">
      <c r="C49" s="8"/>
      <c r="D49" s="8"/>
      <c r="E49" s="8"/>
      <c r="F49" s="8"/>
      <c r="G49" s="8"/>
    </row>
    <row r="50" spans="3:7" x14ac:dyDescent="0.25">
      <c r="C50" s="8"/>
      <c r="D50" s="8"/>
      <c r="E50" s="8"/>
      <c r="F50" s="8"/>
      <c r="G50" s="8"/>
    </row>
    <row r="52" spans="3:7" x14ac:dyDescent="0.25">
      <c r="C52" s="8"/>
      <c r="D52" s="8"/>
      <c r="E52" s="8"/>
      <c r="F52" s="8"/>
      <c r="G52" s="8"/>
    </row>
    <row r="53" spans="3:7" x14ac:dyDescent="0.25">
      <c r="C53" s="8"/>
      <c r="D53" s="8"/>
      <c r="E53" s="8"/>
      <c r="F53" s="8"/>
      <c r="G53" s="8"/>
    </row>
    <row r="54" spans="3:7" x14ac:dyDescent="0.25">
      <c r="C54" s="8"/>
      <c r="D54" s="8"/>
      <c r="E54" s="8"/>
      <c r="F54" s="8"/>
      <c r="G54" s="8"/>
    </row>
  </sheetData>
  <mergeCells count="12">
    <mergeCell ref="C3:G3"/>
    <mergeCell ref="A2:G2"/>
    <mergeCell ref="C1:G1"/>
    <mergeCell ref="A14:G14"/>
    <mergeCell ref="A15:G15"/>
    <mergeCell ref="F5:G5"/>
    <mergeCell ref="A12:G12"/>
    <mergeCell ref="J5:L5"/>
    <mergeCell ref="I7:L7"/>
    <mergeCell ref="H6:L6"/>
    <mergeCell ref="C7:G7"/>
    <mergeCell ref="A6:G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 1</vt:lpstr>
      <vt:lpstr>'таб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2024-06-26T14:52:33Z</dcterms:modified>
</cp:coreProperties>
</file>