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таб 1" sheetId="1" r:id="rId1"/>
    <sheet name="таб 2" sheetId="2" r:id="rId2"/>
    <sheet name="Табл 3" sheetId="3" r:id="rId3"/>
  </sheets>
  <definedNames>
    <definedName name="_xlnm.Print_Area" localSheetId="0">'таб 1'!$A$1:$G$43</definedName>
    <definedName name="_xlnm.Print_Area" localSheetId="1">'таб 2'!$A$1:$D$13</definedName>
    <definedName name="_xlnm.Print_Area" localSheetId="2">'Табл 3'!$A$1:$D$13</definedName>
  </definedNames>
  <calcPr calcId="144525"/>
</workbook>
</file>

<file path=xl/calcChain.xml><?xml version="1.0" encoding="utf-8"?>
<calcChain xmlns="http://schemas.openxmlformats.org/spreadsheetml/2006/main">
  <c r="G43" i="1"/>
  <c r="F43"/>
  <c r="E43"/>
  <c r="D43"/>
  <c r="C43"/>
  <c r="D19"/>
  <c r="F19"/>
  <c r="G19"/>
  <c r="C19"/>
  <c r="E18"/>
  <c r="E19" s="1"/>
  <c r="C9" i="3" l="1"/>
  <c r="D9"/>
  <c r="B9"/>
  <c r="B12" i="2" l="1"/>
  <c r="C12"/>
  <c r="D12"/>
  <c r="D26" i="1" l="1"/>
  <c r="D32"/>
  <c r="D37"/>
  <c r="D42"/>
  <c r="E21"/>
  <c r="E22"/>
  <c r="E23"/>
  <c r="E24"/>
  <c r="E25"/>
  <c r="E29"/>
  <c r="E30"/>
  <c r="E33"/>
  <c r="E35"/>
  <c r="E36"/>
  <c r="E39"/>
  <c r="E41"/>
  <c r="E20"/>
  <c r="G27" l="1"/>
  <c r="F27"/>
  <c r="C27"/>
  <c r="E27" s="1"/>
  <c r="G31"/>
  <c r="F31"/>
  <c r="C31"/>
  <c r="E31" s="1"/>
  <c r="C40" l="1"/>
  <c r="E40" s="1"/>
  <c r="C38"/>
  <c r="E38" s="1"/>
  <c r="G40" l="1"/>
  <c r="F40"/>
  <c r="G38"/>
  <c r="F38"/>
  <c r="C34"/>
  <c r="E34" s="1"/>
  <c r="C28"/>
  <c r="E28" s="1"/>
  <c r="G37" l="1"/>
  <c r="F42" l="1"/>
  <c r="G42"/>
  <c r="C42"/>
  <c r="F37"/>
  <c r="C37"/>
  <c r="E37" s="1"/>
  <c r="G32"/>
  <c r="F32"/>
  <c r="C32"/>
  <c r="E32" s="1"/>
  <c r="F26"/>
  <c r="G26"/>
  <c r="C26"/>
  <c r="E26" s="1"/>
  <c r="E42" l="1"/>
</calcChain>
</file>

<file path=xl/sharedStrings.xml><?xml version="1.0" encoding="utf-8"?>
<sst xmlns="http://schemas.openxmlformats.org/spreadsheetml/2006/main" count="85" uniqueCount="39">
  <si>
    <t>к решению Совета муниципального района "Печора"</t>
  </si>
  <si>
    <t>РАСПРЕДЕЛЕНИЕ</t>
  </si>
  <si>
    <t>Наименование муниципальных образований</t>
  </si>
  <si>
    <t>Сельское поселение "Каджером"</t>
  </si>
  <si>
    <t>Сельское поселение "Приуральское"</t>
  </si>
  <si>
    <t>Сельское поселение "Чикшино"</t>
  </si>
  <si>
    <t>Мероприятие по решению вопросов местного значения поселений</t>
  </si>
  <si>
    <t>Таблица 1</t>
  </si>
  <si>
    <t>Сельское поселение "Озерный"</t>
  </si>
  <si>
    <t>Доплаты к пенсиям, дополнительное пенсионное обеспечение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</si>
  <si>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</si>
  <si>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Прочие мероприятия по благоустройству поселений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</si>
  <si>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</si>
  <si>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Укрепление материально-технической базы в сфере физической культуры и спорта</t>
  </si>
  <si>
    <t>Социальная поддержка населения</t>
  </si>
  <si>
    <t>Мероприятия в области коммунального хозяйства</t>
  </si>
  <si>
    <t>ВСЕГО</t>
  </si>
  <si>
    <t>Итого</t>
  </si>
  <si>
    <t>2024 год (тыс.руб.)</t>
  </si>
  <si>
    <t>2025 год (тыс.руб.)</t>
  </si>
  <si>
    <t>2026 год (тыс.руб.)</t>
  </si>
  <si>
    <t>Содержание органов местного самоуправления, решение других общегосударственных вопросов</t>
  </si>
  <si>
    <t>Приложение  15</t>
  </si>
  <si>
    <t>Приложение 15</t>
  </si>
  <si>
    <t xml:space="preserve">Распределение иных межбюджетных трансфертов бюджетам поселений из бюджета муниципального образования муниципального района "Печора" на 2024 год и плановый период 2025 и 2026 годов </t>
  </si>
  <si>
    <t>Иных межбюджетных трансфертов, предоставляемых на реализацию мероприятий по решению вопросов местного значения поселений</t>
  </si>
  <si>
    <t>от 20 декабря 2023 года № 7-28/357</t>
  </si>
  <si>
    <t>Приложение 7</t>
  </si>
  <si>
    <t>2024 год (тыс.руб)</t>
  </si>
  <si>
    <t xml:space="preserve">от  февраля 2024 года № </t>
  </si>
  <si>
    <t>ИТОГО</t>
  </si>
  <si>
    <t>Городское поселение "Кожва"</t>
  </si>
  <si>
    <t xml:space="preserve">Иных межбюджетных трансфертов городским и сельским поселениям, входящим в состав муниципального района «Печора», предоставляемых на реализацию народных инициатив </t>
  </si>
  <si>
    <t>Таблица 2</t>
  </si>
  <si>
    <t>Таблица 3</t>
  </si>
  <si>
    <t>Иных межбюджетных трансфертов на  осуществление переданных органами местного самоуправления части полномочий по решению вопросов местного значения по созданию условий для предоставления транспортных услуг населению и организации транспортного обслуживания населения в границах поселения</t>
  </si>
  <si>
    <t>2024 год изменения</t>
  </si>
  <si>
    <t>Городское поселения "Печора"</t>
  </si>
  <si>
    <t>Осуществление деятельности по обращению с животными без владельцев, обитающими на территории поселения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</si>
</sst>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#,##0.000"/>
    <numFmt numFmtId="167" formatCode="0.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5" fontId="0" fillId="0" borderId="0" xfId="0" applyNumberFormat="1"/>
    <xf numFmtId="0" fontId="5" fillId="0" borderId="2" xfId="0" quotePrefix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166" fontId="5" fillId="0" borderId="2" xfId="1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5" fontId="6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right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tabSelected="1" view="pageBreakPreview" topLeftCell="A10" zoomScaleNormal="90" zoomScaleSheetLayoutView="100" workbookViewId="0">
      <selection activeCell="B22" sqref="B22"/>
    </sheetView>
  </sheetViews>
  <sheetFormatPr defaultRowHeight="15"/>
  <cols>
    <col min="1" max="1" width="38.85546875" customWidth="1"/>
    <col min="2" max="2" width="57.5703125" customWidth="1"/>
    <col min="3" max="4" width="16.5703125" hidden="1" customWidth="1"/>
    <col min="5" max="5" width="16.5703125" customWidth="1"/>
    <col min="6" max="6" width="15" customWidth="1"/>
    <col min="7" max="8" width="15.28515625" customWidth="1"/>
  </cols>
  <sheetData>
    <row r="1" spans="1:12" ht="15.75">
      <c r="A1" s="23"/>
      <c r="B1" s="23"/>
      <c r="C1" s="41" t="s">
        <v>27</v>
      </c>
      <c r="D1" s="41"/>
      <c r="E1" s="41"/>
      <c r="F1" s="41"/>
      <c r="G1" s="41"/>
    </row>
    <row r="2" spans="1:12" ht="15.75">
      <c r="A2" s="41" t="s">
        <v>0</v>
      </c>
      <c r="B2" s="41"/>
      <c r="C2" s="41"/>
      <c r="D2" s="41"/>
      <c r="E2" s="41"/>
      <c r="F2" s="41"/>
      <c r="G2" s="41"/>
    </row>
    <row r="3" spans="1:12" ht="15.75">
      <c r="A3" s="23"/>
      <c r="B3" s="23"/>
      <c r="C3" s="41" t="s">
        <v>29</v>
      </c>
      <c r="D3" s="41"/>
      <c r="E3" s="41"/>
      <c r="F3" s="41"/>
      <c r="G3" s="41"/>
    </row>
    <row r="4" spans="1:12" ht="15.75">
      <c r="A4" s="36"/>
      <c r="B4" s="36"/>
      <c r="C4" s="36"/>
      <c r="D4" s="36"/>
      <c r="E4" s="36"/>
      <c r="F4" s="36"/>
      <c r="G4" s="36"/>
    </row>
    <row r="5" spans="1:12" ht="15.75">
      <c r="F5" s="40" t="s">
        <v>23</v>
      </c>
      <c r="G5" s="40"/>
      <c r="I5" s="1"/>
      <c r="J5" s="40"/>
      <c r="K5" s="40"/>
      <c r="L5" s="40"/>
    </row>
    <row r="6" spans="1:12" ht="15.7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5.75">
      <c r="C7" s="40" t="s">
        <v>26</v>
      </c>
      <c r="D7" s="40"/>
      <c r="E7" s="40"/>
      <c r="F7" s="40"/>
      <c r="G7" s="40"/>
      <c r="H7" s="4"/>
      <c r="I7" s="40"/>
      <c r="J7" s="40"/>
      <c r="K7" s="40"/>
      <c r="L7" s="40"/>
    </row>
    <row r="9" spans="1:12" ht="15.75">
      <c r="G9" s="9" t="s">
        <v>7</v>
      </c>
      <c r="J9" s="2"/>
      <c r="L9" s="2"/>
    </row>
    <row r="10" spans="1:12" ht="15.75">
      <c r="G10" s="9" t="s">
        <v>22</v>
      </c>
      <c r="J10" s="9"/>
      <c r="L10" s="9"/>
    </row>
    <row r="11" spans="1:12" ht="15.75">
      <c r="G11" s="20"/>
      <c r="J11" s="20"/>
      <c r="L11" s="20"/>
    </row>
    <row r="12" spans="1:12" ht="37.5" customHeight="1">
      <c r="A12" s="44" t="s">
        <v>24</v>
      </c>
      <c r="B12" s="44"/>
      <c r="C12" s="44"/>
      <c r="D12" s="44"/>
      <c r="E12" s="44"/>
      <c r="F12" s="44"/>
      <c r="G12" s="44"/>
      <c r="J12" s="9"/>
      <c r="L12" s="9"/>
    </row>
    <row r="13" spans="1:12" ht="15.75">
      <c r="I13" s="3"/>
      <c r="J13" s="2"/>
      <c r="L13" s="2"/>
    </row>
    <row r="14" spans="1:12" ht="16.5">
      <c r="A14" s="42" t="s">
        <v>1</v>
      </c>
      <c r="B14" s="42"/>
      <c r="C14" s="42"/>
      <c r="D14" s="42"/>
      <c r="E14" s="42"/>
      <c r="F14" s="42"/>
      <c r="G14" s="42"/>
    </row>
    <row r="15" spans="1:12" ht="33" customHeight="1">
      <c r="A15" s="43" t="s">
        <v>25</v>
      </c>
      <c r="B15" s="43"/>
      <c r="C15" s="43"/>
      <c r="D15" s="43"/>
      <c r="E15" s="43"/>
      <c r="F15" s="43"/>
      <c r="G15" s="43"/>
    </row>
    <row r="16" spans="1:12" ht="15.75">
      <c r="A16" s="1"/>
      <c r="B16" s="1"/>
      <c r="C16" s="2"/>
      <c r="D16" s="21"/>
      <c r="E16" s="21"/>
    </row>
    <row r="17" spans="1:8" ht="33">
      <c r="A17" s="38" t="s">
        <v>2</v>
      </c>
      <c r="B17" s="38" t="s">
        <v>6</v>
      </c>
      <c r="C17" s="39" t="s">
        <v>18</v>
      </c>
      <c r="D17" s="39" t="s">
        <v>36</v>
      </c>
      <c r="E17" s="39" t="s">
        <v>28</v>
      </c>
      <c r="F17" s="39" t="s">
        <v>19</v>
      </c>
      <c r="G17" s="39" t="s">
        <v>20</v>
      </c>
    </row>
    <row r="18" spans="1:8" ht="49.5">
      <c r="A18" s="37" t="s">
        <v>37</v>
      </c>
      <c r="B18" s="7" t="s">
        <v>38</v>
      </c>
      <c r="C18" s="15">
        <v>0</v>
      </c>
      <c r="D18" s="15">
        <v>707.86900000000003</v>
      </c>
      <c r="E18" s="15">
        <f>C18+D18</f>
        <v>707.86900000000003</v>
      </c>
      <c r="F18" s="15">
        <v>0</v>
      </c>
      <c r="G18" s="15">
        <v>0</v>
      </c>
    </row>
    <row r="19" spans="1:8" ht="16.5">
      <c r="A19" s="12" t="s">
        <v>17</v>
      </c>
      <c r="B19" s="12"/>
      <c r="C19" s="27">
        <f>C18</f>
        <v>0</v>
      </c>
      <c r="D19" s="27">
        <f t="shared" ref="D19:G19" si="0">D18</f>
        <v>707.86900000000003</v>
      </c>
      <c r="E19" s="27">
        <f t="shared" si="0"/>
        <v>707.86900000000003</v>
      </c>
      <c r="F19" s="27">
        <f t="shared" si="0"/>
        <v>0</v>
      </c>
      <c r="G19" s="27">
        <f t="shared" si="0"/>
        <v>0</v>
      </c>
    </row>
    <row r="20" spans="1:8" ht="33">
      <c r="A20" s="7" t="s">
        <v>3</v>
      </c>
      <c r="B20" s="7" t="s">
        <v>21</v>
      </c>
      <c r="C20" s="15">
        <v>6100.0999999999995</v>
      </c>
      <c r="D20" s="15">
        <v>541.76199999999994</v>
      </c>
      <c r="E20" s="15">
        <f>C20+D20</f>
        <v>6641.8619999999992</v>
      </c>
      <c r="F20" s="16">
        <v>6248.5999999999995</v>
      </c>
      <c r="G20" s="16">
        <v>6248.5999999999995</v>
      </c>
      <c r="H20" s="10"/>
    </row>
    <row r="21" spans="1:8" ht="16.5">
      <c r="A21" s="7" t="s">
        <v>3</v>
      </c>
      <c r="B21" s="7" t="s">
        <v>15</v>
      </c>
      <c r="C21" s="15">
        <v>890.5</v>
      </c>
      <c r="D21" s="15"/>
      <c r="E21" s="15">
        <f t="shared" ref="E21:E42" si="1">C21+D21</f>
        <v>890.5</v>
      </c>
      <c r="F21" s="16">
        <v>907.3</v>
      </c>
      <c r="G21" s="16">
        <v>919.5</v>
      </c>
      <c r="H21" s="10"/>
    </row>
    <row r="22" spans="1:8" ht="16.5">
      <c r="A22" s="7" t="s">
        <v>3</v>
      </c>
      <c r="B22" s="7" t="s">
        <v>11</v>
      </c>
      <c r="C22" s="15">
        <v>1305</v>
      </c>
      <c r="D22" s="15">
        <v>65.317999999999998</v>
      </c>
      <c r="E22" s="15">
        <f t="shared" si="1"/>
        <v>1370.318</v>
      </c>
      <c r="F22" s="16">
        <v>1278.7</v>
      </c>
      <c r="G22" s="16">
        <v>1229.5</v>
      </c>
    </row>
    <row r="23" spans="1:8" ht="33">
      <c r="A23" s="7" t="s">
        <v>3</v>
      </c>
      <c r="B23" s="7" t="s">
        <v>9</v>
      </c>
      <c r="C23" s="15">
        <v>965.7</v>
      </c>
      <c r="D23" s="15">
        <v>42.981999999999999</v>
      </c>
      <c r="E23" s="15">
        <f t="shared" si="1"/>
        <v>1008.682</v>
      </c>
      <c r="F23" s="15">
        <v>994.3</v>
      </c>
      <c r="G23" s="15">
        <v>994.3</v>
      </c>
    </row>
    <row r="24" spans="1:8" ht="33">
      <c r="A24" s="7" t="s">
        <v>3</v>
      </c>
      <c r="B24" s="11" t="s">
        <v>13</v>
      </c>
      <c r="C24" s="15">
        <v>20</v>
      </c>
      <c r="D24" s="15"/>
      <c r="E24" s="15">
        <f t="shared" si="1"/>
        <v>20</v>
      </c>
      <c r="F24" s="17">
        <v>0</v>
      </c>
      <c r="G24" s="17">
        <v>0</v>
      </c>
    </row>
    <row r="25" spans="1:8" ht="16.5">
      <c r="A25" s="7" t="s">
        <v>3</v>
      </c>
      <c r="B25" s="7" t="s">
        <v>14</v>
      </c>
      <c r="C25" s="15">
        <v>50</v>
      </c>
      <c r="D25" s="15"/>
      <c r="E25" s="15">
        <f t="shared" si="1"/>
        <v>50</v>
      </c>
      <c r="F25" s="15">
        <v>50</v>
      </c>
      <c r="G25" s="15">
        <v>50</v>
      </c>
    </row>
    <row r="26" spans="1:8" ht="16.5">
      <c r="A26" s="12" t="s">
        <v>17</v>
      </c>
      <c r="B26" s="12"/>
      <c r="C26" s="18">
        <f>C20+C21+C22+C24+C23+C25</f>
        <v>9331.2999999999993</v>
      </c>
      <c r="D26" s="18">
        <f>D20+D21+D22+D24+D23+D25</f>
        <v>650.0619999999999</v>
      </c>
      <c r="E26" s="18">
        <f t="shared" si="1"/>
        <v>9981.3619999999992</v>
      </c>
      <c r="F26" s="18">
        <f t="shared" ref="F26:G26" si="2">F20+F21+F22+F24+F23+F25</f>
        <v>9478.9</v>
      </c>
      <c r="G26" s="18">
        <f t="shared" si="2"/>
        <v>9441.8999999999978</v>
      </c>
    </row>
    <row r="27" spans="1:8" ht="33">
      <c r="A27" s="7" t="s">
        <v>8</v>
      </c>
      <c r="B27" s="7" t="s">
        <v>21</v>
      </c>
      <c r="C27" s="15">
        <f>5367.2+225</f>
        <v>5592.2</v>
      </c>
      <c r="D27" s="15">
        <v>193.68299999999999</v>
      </c>
      <c r="E27" s="15">
        <f t="shared" si="1"/>
        <v>5785.8829999999998</v>
      </c>
      <c r="F27" s="16">
        <f>5494.5+225</f>
        <v>5719.5</v>
      </c>
      <c r="G27" s="16">
        <f>5494.5+225</f>
        <v>5719.5</v>
      </c>
      <c r="H27" s="10"/>
    </row>
    <row r="28" spans="1:8" ht="66">
      <c r="A28" s="7" t="s">
        <v>8</v>
      </c>
      <c r="B28" s="14" t="s">
        <v>10</v>
      </c>
      <c r="C28" s="15">
        <f>760+2030</f>
        <v>2790</v>
      </c>
      <c r="D28" s="15"/>
      <c r="E28" s="15">
        <f t="shared" si="1"/>
        <v>2790</v>
      </c>
      <c r="F28" s="16">
        <v>760</v>
      </c>
      <c r="G28" s="16">
        <v>760</v>
      </c>
    </row>
    <row r="29" spans="1:8" ht="16.5">
      <c r="A29" s="7" t="s">
        <v>8</v>
      </c>
      <c r="B29" s="7" t="s">
        <v>11</v>
      </c>
      <c r="C29" s="15">
        <v>707.1</v>
      </c>
      <c r="D29" s="15"/>
      <c r="E29" s="15">
        <f t="shared" si="1"/>
        <v>707.1</v>
      </c>
      <c r="F29" s="15">
        <v>707.1</v>
      </c>
      <c r="G29" s="15">
        <v>707.1</v>
      </c>
    </row>
    <row r="30" spans="1:8" ht="33">
      <c r="A30" s="7" t="s">
        <v>8</v>
      </c>
      <c r="B30" s="7" t="s">
        <v>9</v>
      </c>
      <c r="C30" s="15">
        <v>1844.6</v>
      </c>
      <c r="D30" s="15">
        <v>82.117000000000004</v>
      </c>
      <c r="E30" s="15">
        <f t="shared" si="1"/>
        <v>1926.7169999999999</v>
      </c>
      <c r="F30" s="15">
        <v>1899.4</v>
      </c>
      <c r="G30" s="15">
        <v>1899.4</v>
      </c>
    </row>
    <row r="31" spans="1:8" ht="82.5">
      <c r="A31" s="7" t="s">
        <v>8</v>
      </c>
      <c r="B31" s="7" t="s">
        <v>12</v>
      </c>
      <c r="C31" s="15">
        <f>837.5-225</f>
        <v>612.5</v>
      </c>
      <c r="D31" s="15">
        <v>23.6</v>
      </c>
      <c r="E31" s="15">
        <f t="shared" si="1"/>
        <v>636.1</v>
      </c>
      <c r="F31" s="15">
        <f>860.3-225</f>
        <v>635.29999999999995</v>
      </c>
      <c r="G31" s="15">
        <f>876.8-225</f>
        <v>651.79999999999995</v>
      </c>
    </row>
    <row r="32" spans="1:8" ht="16.5">
      <c r="A32" s="12" t="s">
        <v>17</v>
      </c>
      <c r="B32" s="12"/>
      <c r="C32" s="18">
        <f>C27+C28+C29+C30+C31</f>
        <v>11546.400000000001</v>
      </c>
      <c r="D32" s="18">
        <f>D27+D28+D29+D30+D31</f>
        <v>299.40000000000003</v>
      </c>
      <c r="E32" s="18">
        <f t="shared" si="1"/>
        <v>11845.800000000001</v>
      </c>
      <c r="F32" s="18">
        <f>F27+F28+F29+F30+F31</f>
        <v>9721.2999999999993</v>
      </c>
      <c r="G32" s="18">
        <f>G27+G28+G29+G30+G31</f>
        <v>9737.7999999999993</v>
      </c>
    </row>
    <row r="33" spans="1:8" ht="33">
      <c r="A33" s="7" t="s">
        <v>4</v>
      </c>
      <c r="B33" s="7" t="s">
        <v>21</v>
      </c>
      <c r="C33" s="15">
        <v>3937.6</v>
      </c>
      <c r="D33" s="15">
        <v>238.5</v>
      </c>
      <c r="E33" s="15">
        <f t="shared" si="1"/>
        <v>4176.1000000000004</v>
      </c>
      <c r="F33" s="16">
        <v>4035.1</v>
      </c>
      <c r="G33" s="16">
        <v>4047.7</v>
      </c>
      <c r="H33" s="10"/>
    </row>
    <row r="34" spans="1:8" ht="66">
      <c r="A34" s="7" t="s">
        <v>4</v>
      </c>
      <c r="B34" s="14" t="s">
        <v>10</v>
      </c>
      <c r="C34" s="15">
        <f>429.5+2850</f>
        <v>3279.5</v>
      </c>
      <c r="D34" s="15"/>
      <c r="E34" s="15">
        <f t="shared" si="1"/>
        <v>3279.5</v>
      </c>
      <c r="F34" s="15">
        <v>233.7</v>
      </c>
      <c r="G34" s="15">
        <v>233.7</v>
      </c>
    </row>
    <row r="35" spans="1:8" ht="33">
      <c r="A35" s="7" t="s">
        <v>4</v>
      </c>
      <c r="B35" s="7" t="s">
        <v>11</v>
      </c>
      <c r="C35" s="15">
        <v>346.6</v>
      </c>
      <c r="D35" s="15"/>
      <c r="E35" s="15">
        <f t="shared" si="1"/>
        <v>346.6</v>
      </c>
      <c r="F35" s="15">
        <v>346.6</v>
      </c>
      <c r="G35" s="15">
        <v>346.6</v>
      </c>
    </row>
    <row r="36" spans="1:8" ht="33">
      <c r="A36" s="7" t="s">
        <v>4</v>
      </c>
      <c r="B36" s="7" t="s">
        <v>9</v>
      </c>
      <c r="C36" s="15">
        <v>328.9</v>
      </c>
      <c r="D36" s="15">
        <v>14.62</v>
      </c>
      <c r="E36" s="15">
        <f t="shared" si="1"/>
        <v>343.52</v>
      </c>
      <c r="F36" s="15">
        <v>338.6</v>
      </c>
      <c r="G36" s="15">
        <v>338.6</v>
      </c>
    </row>
    <row r="37" spans="1:8" ht="16.5">
      <c r="A37" s="12" t="s">
        <v>17</v>
      </c>
      <c r="B37" s="12"/>
      <c r="C37" s="18">
        <f>C33+C34+C35+C36</f>
        <v>7892.6</v>
      </c>
      <c r="D37" s="18">
        <f>D33+D34+D35+D36</f>
        <v>253.12</v>
      </c>
      <c r="E37" s="18">
        <f t="shared" si="1"/>
        <v>8145.72</v>
      </c>
      <c r="F37" s="18">
        <f t="shared" ref="F37" si="3">F33+F34+F35+F36</f>
        <v>4954.0000000000009</v>
      </c>
      <c r="G37" s="18">
        <f>G33+G34+G35+G36</f>
        <v>4966.6000000000004</v>
      </c>
    </row>
    <row r="38" spans="1:8" ht="33">
      <c r="A38" s="7" t="s">
        <v>5</v>
      </c>
      <c r="B38" s="7" t="s">
        <v>21</v>
      </c>
      <c r="C38" s="15">
        <f>4258.4+200+210.6</f>
        <v>4669</v>
      </c>
      <c r="D38" s="15"/>
      <c r="E38" s="15">
        <f t="shared" si="1"/>
        <v>4669</v>
      </c>
      <c r="F38" s="16">
        <f>4309.5+200</f>
        <v>4509.5</v>
      </c>
      <c r="G38" s="16">
        <f>4053.8+200</f>
        <v>4253.8</v>
      </c>
      <c r="H38" s="10"/>
    </row>
    <row r="39" spans="1:8" ht="66">
      <c r="A39" s="7" t="s">
        <v>5</v>
      </c>
      <c r="B39" s="7" t="s">
        <v>10</v>
      </c>
      <c r="C39" s="15">
        <v>163.4</v>
      </c>
      <c r="D39" s="15"/>
      <c r="E39" s="15">
        <f t="shared" si="1"/>
        <v>163.4</v>
      </c>
      <c r="F39" s="16">
        <v>156.80000000000001</v>
      </c>
      <c r="G39" s="16">
        <v>159.9</v>
      </c>
    </row>
    <row r="40" spans="1:8" ht="16.5">
      <c r="A40" s="7" t="s">
        <v>5</v>
      </c>
      <c r="B40" s="7" t="s">
        <v>11</v>
      </c>
      <c r="C40" s="15">
        <f>1202.2+300-210.6</f>
        <v>1291.6000000000001</v>
      </c>
      <c r="D40" s="15"/>
      <c r="E40" s="15">
        <f t="shared" si="1"/>
        <v>1291.6000000000001</v>
      </c>
      <c r="F40" s="16">
        <f>1140.4+300</f>
        <v>1440.4</v>
      </c>
      <c r="G40" s="16">
        <f>1140.4+300</f>
        <v>1440.4</v>
      </c>
    </row>
    <row r="41" spans="1:8" ht="33">
      <c r="A41" s="7" t="s">
        <v>5</v>
      </c>
      <c r="B41" s="7" t="s">
        <v>9</v>
      </c>
      <c r="C41" s="15">
        <v>93.8</v>
      </c>
      <c r="D41" s="15"/>
      <c r="E41" s="15">
        <f t="shared" si="1"/>
        <v>93.8</v>
      </c>
      <c r="F41" s="15">
        <v>96.6</v>
      </c>
      <c r="G41" s="15">
        <v>96.6</v>
      </c>
    </row>
    <row r="42" spans="1:8" ht="16.5">
      <c r="A42" s="12" t="s">
        <v>17</v>
      </c>
      <c r="B42" s="12"/>
      <c r="C42" s="18">
        <f>C38+C39+C40+C41</f>
        <v>6217.8</v>
      </c>
      <c r="D42" s="18">
        <f>D38+D39+D40+D41</f>
        <v>0</v>
      </c>
      <c r="E42" s="18">
        <f t="shared" si="1"/>
        <v>6217.8</v>
      </c>
      <c r="F42" s="18">
        <f t="shared" ref="F42:G42" si="4">F38+F39+F40+F41</f>
        <v>6203.3000000000011</v>
      </c>
      <c r="G42" s="18">
        <f t="shared" si="4"/>
        <v>5950.7000000000007</v>
      </c>
    </row>
    <row r="43" spans="1:8" ht="16.5">
      <c r="A43" s="13" t="s">
        <v>16</v>
      </c>
      <c r="B43" s="8"/>
      <c r="C43" s="19">
        <f>C42+C37+C32+C26+C19</f>
        <v>34988.100000000006</v>
      </c>
      <c r="D43" s="19">
        <f t="shared" ref="D43:G43" si="5">D42+D37+D32+D26+D19</f>
        <v>1910.451</v>
      </c>
      <c r="E43" s="19">
        <f t="shared" si="5"/>
        <v>36898.550999999999</v>
      </c>
      <c r="F43" s="19">
        <f t="shared" si="5"/>
        <v>30357.5</v>
      </c>
      <c r="G43" s="19">
        <f t="shared" si="5"/>
        <v>30096.999999999996</v>
      </c>
      <c r="H43" s="10"/>
    </row>
    <row r="46" spans="1:8">
      <c r="C46" s="10"/>
      <c r="D46" s="10"/>
      <c r="E46" s="10"/>
      <c r="F46" s="10"/>
      <c r="G46" s="10"/>
    </row>
    <row r="47" spans="1:8">
      <c r="C47" s="10"/>
      <c r="D47" s="10"/>
      <c r="E47" s="10"/>
      <c r="F47" s="10"/>
      <c r="G47" s="10"/>
    </row>
    <row r="49" spans="3:7">
      <c r="C49" s="10"/>
      <c r="D49" s="10"/>
      <c r="E49" s="10"/>
      <c r="F49" s="10"/>
      <c r="G49" s="10"/>
    </row>
    <row r="50" spans="3:7">
      <c r="C50" s="10"/>
      <c r="D50" s="10"/>
      <c r="E50" s="10"/>
      <c r="F50" s="10"/>
      <c r="G50" s="10"/>
    </row>
    <row r="52" spans="3:7">
      <c r="C52" s="10"/>
      <c r="D52" s="10"/>
      <c r="E52" s="10"/>
      <c r="F52" s="10"/>
      <c r="G52" s="10"/>
    </row>
    <row r="53" spans="3:7">
      <c r="C53" s="10"/>
      <c r="D53" s="10"/>
      <c r="E53" s="10"/>
      <c r="F53" s="10"/>
      <c r="G53" s="10"/>
    </row>
    <row r="54" spans="3:7">
      <c r="C54" s="10"/>
      <c r="D54" s="10"/>
      <c r="E54" s="10"/>
      <c r="F54" s="10"/>
      <c r="G54" s="10"/>
    </row>
  </sheetData>
  <mergeCells count="12">
    <mergeCell ref="C3:G3"/>
    <mergeCell ref="A2:G2"/>
    <mergeCell ref="C1:G1"/>
    <mergeCell ref="A14:G14"/>
    <mergeCell ref="A15:G15"/>
    <mergeCell ref="F5:G5"/>
    <mergeCell ref="A12:G12"/>
    <mergeCell ref="J5:L5"/>
    <mergeCell ref="I7:L7"/>
    <mergeCell ref="H6:L6"/>
    <mergeCell ref="C7:G7"/>
    <mergeCell ref="A6:G6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2"/>
  <sheetViews>
    <sheetView view="pageBreakPreview" zoomScaleNormal="90" zoomScaleSheetLayoutView="100" workbookViewId="0">
      <selection activeCell="A7" sqref="A7:D7"/>
    </sheetView>
  </sheetViews>
  <sheetFormatPr defaultRowHeight="15"/>
  <cols>
    <col min="1" max="1" width="38.85546875" customWidth="1"/>
    <col min="2" max="2" width="16.5703125" customWidth="1"/>
    <col min="3" max="3" width="15" customWidth="1"/>
    <col min="4" max="4" width="15.28515625" customWidth="1"/>
    <col min="5" max="5" width="15.7109375" customWidth="1"/>
    <col min="6" max="6" width="18.85546875" customWidth="1"/>
    <col min="7" max="7" width="15.28515625" customWidth="1"/>
  </cols>
  <sheetData>
    <row r="2" spans="1:11" ht="15.75">
      <c r="D2" s="22" t="s">
        <v>33</v>
      </c>
      <c r="I2" s="22"/>
      <c r="K2" s="22"/>
    </row>
    <row r="3" spans="1:11" ht="15.75">
      <c r="D3" s="22" t="s">
        <v>22</v>
      </c>
      <c r="I3" s="22"/>
      <c r="K3" s="22"/>
    </row>
    <row r="4" spans="1:11" ht="15.75">
      <c r="I4" s="22"/>
      <c r="K4" s="22"/>
    </row>
    <row r="5" spans="1:11" ht="15.75">
      <c r="H5" s="3"/>
      <c r="I5" s="22"/>
      <c r="K5" s="22"/>
    </row>
    <row r="6" spans="1:11" ht="16.5">
      <c r="A6" s="42" t="s">
        <v>1</v>
      </c>
      <c r="B6" s="42"/>
      <c r="C6" s="42"/>
      <c r="D6" s="42"/>
    </row>
    <row r="7" spans="1:11" ht="78" customHeight="1">
      <c r="A7" s="43" t="s">
        <v>32</v>
      </c>
      <c r="B7" s="43"/>
      <c r="C7" s="43"/>
      <c r="D7" s="43"/>
    </row>
    <row r="8" spans="1:11" ht="15.75">
      <c r="A8" s="1"/>
      <c r="B8" s="22"/>
    </row>
    <row r="9" spans="1:11" ht="31.5">
      <c r="A9" s="5" t="s">
        <v>2</v>
      </c>
      <c r="B9" s="6" t="s">
        <v>18</v>
      </c>
      <c r="C9" s="6" t="s">
        <v>19</v>
      </c>
      <c r="D9" s="6" t="s">
        <v>20</v>
      </c>
    </row>
    <row r="10" spans="1:11" ht="16.5">
      <c r="A10" s="7" t="s">
        <v>31</v>
      </c>
      <c r="B10" s="26">
        <v>735.46199999999999</v>
      </c>
      <c r="C10" s="25">
        <v>0</v>
      </c>
      <c r="D10" s="25">
        <v>0</v>
      </c>
    </row>
    <row r="11" spans="1:11" ht="16.5">
      <c r="A11" s="7" t="s">
        <v>3</v>
      </c>
      <c r="B11" s="26">
        <v>730</v>
      </c>
      <c r="C11" s="25">
        <v>0</v>
      </c>
      <c r="D11" s="25">
        <v>0</v>
      </c>
    </row>
    <row r="12" spans="1:11" ht="15.75">
      <c r="A12" s="8" t="s">
        <v>30</v>
      </c>
      <c r="B12" s="27">
        <f>SUM(B10:B11)</f>
        <v>1465.462</v>
      </c>
      <c r="C12" s="24">
        <f>SUM(C10:C11)</f>
        <v>0</v>
      </c>
      <c r="D12" s="24">
        <f>SUM(D10:D11)</f>
        <v>0</v>
      </c>
    </row>
  </sheetData>
  <mergeCells count="2"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6"/>
  <sheetViews>
    <sheetView view="pageBreakPreview" zoomScaleNormal="100" zoomScaleSheetLayoutView="100" workbookViewId="0">
      <selection activeCell="J7" sqref="J7"/>
    </sheetView>
  </sheetViews>
  <sheetFormatPr defaultRowHeight="15"/>
  <cols>
    <col min="1" max="1" width="36.140625" customWidth="1"/>
    <col min="2" max="2" width="18.42578125" customWidth="1"/>
    <col min="3" max="3" width="19.85546875" customWidth="1"/>
    <col min="4" max="4" width="18.7109375" customWidth="1"/>
  </cols>
  <sheetData>
    <row r="2" spans="1:4" ht="17.25">
      <c r="A2" s="30"/>
      <c r="B2" s="30"/>
      <c r="C2" s="30"/>
      <c r="D2" s="31" t="s">
        <v>34</v>
      </c>
    </row>
    <row r="3" spans="1:4" ht="17.25">
      <c r="A3" s="30"/>
      <c r="B3" s="30"/>
      <c r="C3" s="30"/>
      <c r="D3" s="31" t="s">
        <v>22</v>
      </c>
    </row>
    <row r="4" spans="1:4" ht="16.5">
      <c r="A4" s="45" t="s">
        <v>1</v>
      </c>
      <c r="B4" s="45"/>
      <c r="C4" s="45"/>
      <c r="D4" s="45"/>
    </row>
    <row r="5" spans="1:4" ht="84" customHeight="1">
      <c r="A5" s="46" t="s">
        <v>35</v>
      </c>
      <c r="B5" s="46"/>
      <c r="C5" s="46"/>
      <c r="D5" s="46"/>
    </row>
    <row r="6" spans="1:4" ht="16.5">
      <c r="A6" s="28"/>
      <c r="B6" s="28"/>
      <c r="C6" s="28"/>
      <c r="D6" s="28"/>
    </row>
    <row r="7" spans="1:4" ht="33.75" customHeight="1">
      <c r="A7" s="29" t="s">
        <v>2</v>
      </c>
      <c r="B7" s="29" t="s">
        <v>18</v>
      </c>
      <c r="C7" s="29" t="s">
        <v>19</v>
      </c>
      <c r="D7" s="29" t="s">
        <v>20</v>
      </c>
    </row>
    <row r="8" spans="1:4" ht="18.75" customHeight="1">
      <c r="A8" s="32" t="s">
        <v>3</v>
      </c>
      <c r="B8" s="34">
        <v>64.491</v>
      </c>
      <c r="C8" s="34">
        <v>0</v>
      </c>
      <c r="D8" s="34">
        <v>0</v>
      </c>
    </row>
    <row r="9" spans="1:4" ht="21" customHeight="1">
      <c r="A9" s="33" t="s">
        <v>30</v>
      </c>
      <c r="B9" s="35">
        <f>B8</f>
        <v>64.491</v>
      </c>
      <c r="C9" s="35">
        <f t="shared" ref="C9:D9" si="0">C8</f>
        <v>0</v>
      </c>
      <c r="D9" s="35">
        <f t="shared" si="0"/>
        <v>0</v>
      </c>
    </row>
    <row r="10" spans="1:4" ht="16.5">
      <c r="A10" s="28"/>
      <c r="B10" s="28"/>
      <c r="C10" s="28"/>
      <c r="D10" s="28"/>
    </row>
    <row r="11" spans="1:4" ht="16.5">
      <c r="A11" s="28"/>
      <c r="B11" s="28"/>
      <c r="C11" s="28"/>
      <c r="D11" s="28"/>
    </row>
    <row r="12" spans="1:4" ht="16.5">
      <c r="A12" s="28"/>
      <c r="B12" s="28"/>
      <c r="C12" s="28"/>
      <c r="D12" s="28"/>
    </row>
    <row r="13" spans="1:4" ht="16.5">
      <c r="A13" s="28"/>
      <c r="B13" s="28"/>
      <c r="C13" s="28"/>
      <c r="D13" s="28"/>
    </row>
    <row r="14" spans="1:4" ht="16.5">
      <c r="A14" s="28"/>
      <c r="B14" s="28"/>
      <c r="C14" s="28"/>
      <c r="D14" s="28"/>
    </row>
    <row r="15" spans="1:4" ht="16.5">
      <c r="A15" s="28"/>
      <c r="B15" s="28"/>
      <c r="C15" s="28"/>
      <c r="D15" s="28"/>
    </row>
    <row r="16" spans="1:4" ht="16.5">
      <c r="A16" s="28"/>
      <c r="B16" s="28"/>
      <c r="C16" s="28"/>
      <c r="D16" s="28"/>
    </row>
  </sheetData>
  <mergeCells count="2"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 1</vt:lpstr>
      <vt:lpstr>таб 2</vt:lpstr>
      <vt:lpstr>Табл 3</vt:lpstr>
      <vt:lpstr>'таб 1'!Область_печати</vt:lpstr>
      <vt:lpstr>'таб 2'!Область_печати</vt:lpstr>
      <vt:lpstr>'Табл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2024-02-27T14:15:04Z</dcterms:modified>
</cp:coreProperties>
</file>