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260" windowWidth="12120" windowHeight="8760"/>
  </bookViews>
  <sheets>
    <sheet name="2023 год" sheetId="1" r:id="rId1"/>
    <sheet name="2024-2025" sheetId="2" r:id="rId2"/>
  </sheets>
  <definedNames>
    <definedName name="Z_6CD08D24_8AC5_4A04_B397_3AE13EDEAB7E_.wvu.Cols" localSheetId="0" hidden="1">'2023 год'!$C:$C</definedName>
    <definedName name="Z_6CD08D24_8AC5_4A04_B397_3AE13EDEAB7E_.wvu.PrintArea" localSheetId="0" hidden="1">'2023 год'!$A$9:$C$330</definedName>
    <definedName name="Z_6CD08D24_8AC5_4A04_B397_3AE13EDEAB7E_.wvu.PrintTitles" localSheetId="0" hidden="1">'2023 год'!$13:$13</definedName>
    <definedName name="Z_6CD08D24_8AC5_4A04_B397_3AE13EDEAB7E_.wvu.Rows" localSheetId="0" hidden="1">'2023 год'!#REF!,'2023 год'!$46:$46,'2023 год'!#REF!,'2023 год'!#REF!</definedName>
    <definedName name="Z_9054D699_994C_4D84_B308_71B17EA63933_.wvu.Cols" localSheetId="0" hidden="1">'2023 год'!$C:$C</definedName>
    <definedName name="Z_9054D699_994C_4D84_B308_71B17EA63933_.wvu.PrintArea" localSheetId="0" hidden="1">'2023 год'!$A$9:$C$330</definedName>
    <definedName name="Z_9054D699_994C_4D84_B308_71B17EA63933_.wvu.PrintTitles" localSheetId="0" hidden="1">'2023 год'!$13:$13</definedName>
    <definedName name="Z_9054D699_994C_4D84_B308_71B17EA63933_.wvu.Rows" localSheetId="0" hidden="1">'2023 год'!#REF!,'2023 год'!#REF!</definedName>
    <definedName name="Z_A896AC50_C409_40E3_B60D_5CAD071B06C2_.wvu.Cols" localSheetId="0" hidden="1">'2023 год'!$C:$C</definedName>
    <definedName name="Z_A896AC50_C409_40E3_B60D_5CAD071B06C2_.wvu.PrintArea" localSheetId="0" hidden="1">'2023 год'!$A$9:$C$330</definedName>
    <definedName name="Z_A896AC50_C409_40E3_B60D_5CAD071B06C2_.wvu.PrintTitles" localSheetId="0" hidden="1">'2023 год'!$13:$13</definedName>
    <definedName name="Z_A896AC50_C409_40E3_B60D_5CAD071B06C2_.wvu.Rows" localSheetId="0" hidden="1">'2023 год'!#REF!,'2023 год'!$46:$46,'2023 год'!#REF!</definedName>
    <definedName name="Z_AFF0A21F_E6DE_4E7C_BAF7_C28C97DAE642_.wvu.Cols" localSheetId="0" hidden="1">'2023 год'!$C:$C</definedName>
    <definedName name="Z_AFF0A21F_E6DE_4E7C_BAF7_C28C97DAE642_.wvu.PrintArea" localSheetId="0" hidden="1">'2023 год'!$A$9:$C$330</definedName>
    <definedName name="Z_AFF0A21F_E6DE_4E7C_BAF7_C28C97DAE642_.wvu.PrintTitles" localSheetId="0" hidden="1">'2023 год'!$13:$13</definedName>
    <definedName name="Z_AFF0A21F_E6DE_4E7C_BAF7_C28C97DAE642_.wvu.Rows" localSheetId="0" hidden="1">'2023 год'!#REF!,'2023 год'!#REF!</definedName>
    <definedName name="Z_B382D9F3_028B_4C80_8DA8_1D8F01944114_.wvu.PrintArea" localSheetId="0" hidden="1">'2023 год'!$A$9:$C$330</definedName>
    <definedName name="Z_B382D9F3_028B_4C80_8DA8_1D8F01944114_.wvu.PrintTitles" localSheetId="0" hidden="1">'2023 год'!$13:$13</definedName>
    <definedName name="Z_B382D9F3_028B_4C80_8DA8_1D8F01944114_.wvu.Rows" localSheetId="0" hidden="1">'2023 год'!#REF!,'2023 год'!#REF!,'2023 год'!#REF!</definedName>
    <definedName name="Z_E17D1875_B289_49B1_B77A_E0DF820CCF98_.wvu.Cols" localSheetId="0" hidden="1">'2023 год'!$C:$C</definedName>
    <definedName name="Z_E17D1875_B289_49B1_B77A_E0DF820CCF98_.wvu.PrintArea" localSheetId="0" hidden="1">'2023 год'!$A$9:$C$330</definedName>
    <definedName name="Z_E17D1875_B289_49B1_B77A_E0DF820CCF98_.wvu.PrintTitles" localSheetId="0" hidden="1">'2023 год'!$13:$13</definedName>
    <definedName name="Z_E17D1875_B289_49B1_B77A_E0DF820CCF98_.wvu.Rows" localSheetId="0" hidden="1">'2023 год'!#REF!,'2023 год'!$46:$46,'2023 год'!#REF!,'2023 год'!#REF!</definedName>
    <definedName name="_xlnm.Print_Area" localSheetId="0">'2023 год'!$A$1:$E$330</definedName>
    <definedName name="_xlnm.Print_Area" localSheetId="1">'2024-2025'!$A$1:$D$303</definedName>
  </definedNames>
  <calcPr calcId="144525"/>
  <customWorkbookViews>
    <customWorkbookView name="user - Личное представление" guid="{B382D9F3-028B-4C80-8DA8-1D8F01944114}" mergeInterval="0" personalView="1" maximized="1" windowWidth="1202" windowHeight="650" activeSheetId="1"/>
    <customWorkbookView name="Наталья - Личное представление" guid="{9054D699-994C-4D84-B308-71B17EA63933}" mergeInterval="0" personalView="1" maximized="1" windowWidth="1276" windowHeight="858" activeSheetId="1"/>
    <customWorkbookView name="Дячук - Личное представление" guid="{6CD08D24-8AC5-4A04-B397-3AE13EDEAB7E}" mergeInterval="0" personalView="1" maximized="1" windowWidth="1276" windowHeight="693" activeSheetId="1"/>
    <customWorkbookView name="Администратор - Личное представление" guid="{E17D1875-B289-49B1-B77A-E0DF820CCF98}" mergeInterval="0" personalView="1" maximized="1" windowWidth="1020" windowHeight="603" activeSheetId="1"/>
    <customWorkbookView name="MASTER - Личное представление" guid="{BAE7BBC5-1AB2-47CC-A6DF-5ABE40B3F96F}" mergeInterval="0" personalView="1" maximized="1" windowWidth="1148" windowHeight="666" activeSheetId="1"/>
    <customWorkbookView name="lisakova - Личное представление" guid="{A896AC50-C409-40E3-B60D-5CAD071B06C2}" mergeInterval="0" personalView="1" maximized="1" windowWidth="1276" windowHeight="826" activeSheetId="1"/>
    <customWorkbookView name="xp - Личное представление" guid="{AFF0A21F-E6DE-4E7C-BAF7-C28C97DAE642}" mergeInterval="0" personalView="1" maximized="1" windowWidth="1276" windowHeight="859" activeSheetId="1"/>
  </customWorkbookViews>
</workbook>
</file>

<file path=xl/calcChain.xml><?xml version="1.0" encoding="utf-8"?>
<calcChain xmlns="http://schemas.openxmlformats.org/spreadsheetml/2006/main">
  <c r="D264" i="1"/>
  <c r="D308" l="1"/>
  <c r="D315" l="1"/>
  <c r="D329" l="1"/>
  <c r="E247" l="1"/>
  <c r="E248"/>
  <c r="E249"/>
  <c r="D17" i="2" l="1"/>
  <c r="C17"/>
  <c r="E22" i="1"/>
  <c r="E23"/>
  <c r="D16"/>
  <c r="C16"/>
  <c r="D244" l="1"/>
  <c r="D191" l="1"/>
  <c r="D286" l="1"/>
  <c r="D301" i="2" l="1"/>
  <c r="C301"/>
  <c r="D298"/>
  <c r="C298"/>
  <c r="C297" s="1"/>
  <c r="C296" s="1"/>
  <c r="C295" s="1"/>
  <c r="D297"/>
  <c r="D296" s="1"/>
  <c r="D295" s="1"/>
  <c r="D293"/>
  <c r="C293"/>
  <c r="D290"/>
  <c r="D289" s="1"/>
  <c r="C290"/>
  <c r="C289" s="1"/>
  <c r="D287"/>
  <c r="C287"/>
  <c r="D285"/>
  <c r="C285"/>
  <c r="D283"/>
  <c r="C283"/>
  <c r="D281"/>
  <c r="C281"/>
  <c r="D277"/>
  <c r="C277"/>
  <c r="C276" s="1"/>
  <c r="D276"/>
  <c r="D274"/>
  <c r="C274"/>
  <c r="D272"/>
  <c r="C272"/>
  <c r="D270"/>
  <c r="C270"/>
  <c r="D268"/>
  <c r="C268"/>
  <c r="D266"/>
  <c r="C266"/>
  <c r="D264"/>
  <c r="C264"/>
  <c r="D262"/>
  <c r="C262"/>
  <c r="D260"/>
  <c r="C260"/>
  <c r="D242"/>
  <c r="C242"/>
  <c r="C241" s="1"/>
  <c r="D241"/>
  <c r="D239"/>
  <c r="C239"/>
  <c r="D235"/>
  <c r="C235"/>
  <c r="D214"/>
  <c r="D213" s="1"/>
  <c r="C214"/>
  <c r="C213" s="1"/>
  <c r="D211"/>
  <c r="C211"/>
  <c r="D209"/>
  <c r="C209"/>
  <c r="D207"/>
  <c r="C207"/>
  <c r="D205"/>
  <c r="C205"/>
  <c r="D203"/>
  <c r="C203"/>
  <c r="D201"/>
  <c r="C201"/>
  <c r="D199"/>
  <c r="C199"/>
  <c r="D197"/>
  <c r="C197"/>
  <c r="D195"/>
  <c r="C195"/>
  <c r="D192"/>
  <c r="C192"/>
  <c r="C191" s="1"/>
  <c r="D191"/>
  <c r="D188"/>
  <c r="C188"/>
  <c r="C187" s="1"/>
  <c r="D187"/>
  <c r="D180"/>
  <c r="C180"/>
  <c r="D178"/>
  <c r="C178"/>
  <c r="D176"/>
  <c r="C176"/>
  <c r="D174"/>
  <c r="C174"/>
  <c r="D172"/>
  <c r="C172"/>
  <c r="D169"/>
  <c r="C169"/>
  <c r="D167"/>
  <c r="D166" s="1"/>
  <c r="C167"/>
  <c r="D162"/>
  <c r="D161" s="1"/>
  <c r="C162"/>
  <c r="C161"/>
  <c r="D159"/>
  <c r="C159"/>
  <c r="D156"/>
  <c r="C156"/>
  <c r="D154"/>
  <c r="C154"/>
  <c r="D152"/>
  <c r="D151" s="1"/>
  <c r="C152"/>
  <c r="C151" s="1"/>
  <c r="D149"/>
  <c r="C149"/>
  <c r="C148" s="1"/>
  <c r="D148"/>
  <c r="D146"/>
  <c r="C146"/>
  <c r="D143"/>
  <c r="C143"/>
  <c r="D141"/>
  <c r="C141"/>
  <c r="D139"/>
  <c r="C139"/>
  <c r="D137"/>
  <c r="C137"/>
  <c r="D135"/>
  <c r="C135"/>
  <c r="D133"/>
  <c r="C133"/>
  <c r="D131"/>
  <c r="C131"/>
  <c r="D129"/>
  <c r="C129"/>
  <c r="D127"/>
  <c r="C127"/>
  <c r="D124"/>
  <c r="C124"/>
  <c r="D122"/>
  <c r="C122"/>
  <c r="D120"/>
  <c r="C120"/>
  <c r="D118"/>
  <c r="C118"/>
  <c r="D114"/>
  <c r="C114"/>
  <c r="D110"/>
  <c r="D109" s="1"/>
  <c r="C110"/>
  <c r="C109" s="1"/>
  <c r="D107"/>
  <c r="C107"/>
  <c r="D104"/>
  <c r="D103" s="1"/>
  <c r="C104"/>
  <c r="C103" s="1"/>
  <c r="D101"/>
  <c r="C101"/>
  <c r="C100" s="1"/>
  <c r="D100"/>
  <c r="D97"/>
  <c r="C97"/>
  <c r="D95"/>
  <c r="C95"/>
  <c r="C94" s="1"/>
  <c r="D92"/>
  <c r="C92"/>
  <c r="C91" s="1"/>
  <c r="D91"/>
  <c r="D86"/>
  <c r="D82" s="1"/>
  <c r="D81" s="1"/>
  <c r="C86"/>
  <c r="C82" s="1"/>
  <c r="C81" s="1"/>
  <c r="D79"/>
  <c r="C79"/>
  <c r="C78" s="1"/>
  <c r="D78"/>
  <c r="D76"/>
  <c r="C76"/>
  <c r="C75" s="1"/>
  <c r="D75"/>
  <c r="D73"/>
  <c r="C73"/>
  <c r="D71"/>
  <c r="C71"/>
  <c r="D69"/>
  <c r="C69"/>
  <c r="D66"/>
  <c r="D65" s="1"/>
  <c r="C66"/>
  <c r="C65" s="1"/>
  <c r="D63"/>
  <c r="C63"/>
  <c r="D60"/>
  <c r="D59" s="1"/>
  <c r="D58" s="1"/>
  <c r="C60"/>
  <c r="C59" s="1"/>
  <c r="C58" s="1"/>
  <c r="D56"/>
  <c r="D54" s="1"/>
  <c r="D51" s="1"/>
  <c r="C56"/>
  <c r="C54" s="1"/>
  <c r="D52"/>
  <c r="C52"/>
  <c r="D49"/>
  <c r="C49"/>
  <c r="D46"/>
  <c r="C46"/>
  <c r="D43"/>
  <c r="C43"/>
  <c r="D40"/>
  <c r="C40"/>
  <c r="D37"/>
  <c r="D36" s="1"/>
  <c r="C37"/>
  <c r="D33"/>
  <c r="C33"/>
  <c r="D31"/>
  <c r="C31"/>
  <c r="D29"/>
  <c r="D26" s="1"/>
  <c r="D25" s="1"/>
  <c r="C29"/>
  <c r="D27"/>
  <c r="C27"/>
  <c r="D16"/>
  <c r="C16"/>
  <c r="D62" l="1"/>
  <c r="D280"/>
  <c r="C26"/>
  <c r="C25" s="1"/>
  <c r="D35"/>
  <c r="D117"/>
  <c r="D113" s="1"/>
  <c r="C166"/>
  <c r="C36"/>
  <c r="C35" s="1"/>
  <c r="D94"/>
  <c r="C117"/>
  <c r="C280"/>
  <c r="D99"/>
  <c r="D171"/>
  <c r="D232"/>
  <c r="C232"/>
  <c r="C51"/>
  <c r="C113"/>
  <c r="C62"/>
  <c r="C171"/>
  <c r="D90"/>
  <c r="D15" s="1"/>
  <c r="C99"/>
  <c r="D165"/>
  <c r="D164" s="1"/>
  <c r="C90"/>
  <c r="C15" s="1"/>
  <c r="C165" l="1"/>
  <c r="C164" s="1"/>
  <c r="C303" s="1"/>
  <c r="D303"/>
  <c r="E205" i="1"/>
  <c r="D204"/>
  <c r="C204"/>
  <c r="E204" l="1"/>
  <c r="E209"/>
  <c r="E304" l="1"/>
  <c r="E306"/>
  <c r="D305"/>
  <c r="C305"/>
  <c r="E305" l="1"/>
  <c r="C225"/>
  <c r="D147" l="1"/>
  <c r="D51"/>
  <c r="D28"/>
  <c r="C307" l="1"/>
  <c r="D307"/>
  <c r="E307" l="1"/>
  <c r="E145"/>
  <c r="D144"/>
  <c r="C144"/>
  <c r="D130"/>
  <c r="E127"/>
  <c r="D126"/>
  <c r="C126"/>
  <c r="E144" l="1"/>
  <c r="E126"/>
  <c r="E250" l="1"/>
  <c r="D225"/>
  <c r="E272" l="1"/>
  <c r="E271"/>
  <c r="E273" l="1"/>
  <c r="C96"/>
  <c r="C293" l="1"/>
  <c r="C292" s="1"/>
  <c r="C276"/>
  <c r="C26" l="1"/>
  <c r="C28"/>
  <c r="C30"/>
  <c r="C32"/>
  <c r="C36"/>
  <c r="C39"/>
  <c r="C42"/>
  <c r="C45"/>
  <c r="C48"/>
  <c r="C51"/>
  <c r="C55"/>
  <c r="C53" s="1"/>
  <c r="C59"/>
  <c r="C58" s="1"/>
  <c r="C57" s="1"/>
  <c r="C62"/>
  <c r="C65"/>
  <c r="C68"/>
  <c r="C70"/>
  <c r="C72"/>
  <c r="C75"/>
  <c r="C74" s="1"/>
  <c r="C78"/>
  <c r="C77" s="1"/>
  <c r="C50" l="1"/>
  <c r="C25"/>
  <c r="C24" s="1"/>
  <c r="C35"/>
  <c r="C34" s="1"/>
  <c r="C64"/>
  <c r="C61" s="1"/>
  <c r="D190" l="1"/>
  <c r="E156" l="1"/>
  <c r="D154"/>
  <c r="C154"/>
  <c r="D138"/>
  <c r="C138"/>
  <c r="D136"/>
  <c r="C136"/>
  <c r="E137"/>
  <c r="E139"/>
  <c r="D110"/>
  <c r="D109" s="1"/>
  <c r="C110"/>
  <c r="C109" s="1"/>
  <c r="E111"/>
  <c r="E112"/>
  <c r="E97"/>
  <c r="E21"/>
  <c r="E136" l="1"/>
  <c r="E138"/>
  <c r="E110"/>
  <c r="E109"/>
  <c r="E172"/>
  <c r="E174"/>
  <c r="C290" l="1"/>
  <c r="C284"/>
  <c r="C280"/>
  <c r="C222"/>
  <c r="C220"/>
  <c r="C218"/>
  <c r="C212"/>
  <c r="C206"/>
  <c r="C202"/>
  <c r="C200"/>
  <c r="C198"/>
  <c r="C196"/>
  <c r="C192"/>
  <c r="C188"/>
  <c r="C173"/>
  <c r="C171"/>
  <c r="C157"/>
  <c r="C152"/>
  <c r="C150"/>
  <c r="C147"/>
  <c r="C146" s="1"/>
  <c r="C128"/>
  <c r="E92"/>
  <c r="C91"/>
  <c r="C317"/>
  <c r="C316" s="1"/>
  <c r="C314"/>
  <c r="C313" s="1"/>
  <c r="C322"/>
  <c r="C303"/>
  <c r="C149" l="1"/>
  <c r="C90"/>
  <c r="E329"/>
  <c r="E158"/>
  <c r="E161"/>
  <c r="C160"/>
  <c r="C15"/>
  <c r="C85"/>
  <c r="C81" s="1"/>
  <c r="C80" s="1"/>
  <c r="C94"/>
  <c r="C93" s="1"/>
  <c r="C100"/>
  <c r="C99" s="1"/>
  <c r="C104"/>
  <c r="C107"/>
  <c r="C115"/>
  <c r="C117"/>
  <c r="C119"/>
  <c r="C121"/>
  <c r="C124"/>
  <c r="C130"/>
  <c r="C132"/>
  <c r="C134"/>
  <c r="C140"/>
  <c r="C142"/>
  <c r="C162"/>
  <c r="C167"/>
  <c r="C169"/>
  <c r="C185"/>
  <c r="C184" s="1"/>
  <c r="C190"/>
  <c r="C194"/>
  <c r="C208"/>
  <c r="C210"/>
  <c r="C214"/>
  <c r="C216"/>
  <c r="C224"/>
  <c r="C175" s="1"/>
  <c r="C256"/>
  <c r="C255" s="1"/>
  <c r="C278"/>
  <c r="C282"/>
  <c r="C286"/>
  <c r="C288"/>
  <c r="E309"/>
  <c r="E310"/>
  <c r="E311"/>
  <c r="E312"/>
  <c r="E300"/>
  <c r="E302"/>
  <c r="C299"/>
  <c r="C297"/>
  <c r="C296" s="1"/>
  <c r="C301"/>
  <c r="C321"/>
  <c r="C320" s="1"/>
  <c r="C319" s="1"/>
  <c r="C328"/>
  <c r="C327" s="1"/>
  <c r="E308"/>
  <c r="E163"/>
  <c r="D162"/>
  <c r="C114" l="1"/>
  <c r="C113" s="1"/>
  <c r="C89"/>
  <c r="C251"/>
  <c r="C103"/>
  <c r="C98" s="1"/>
  <c r="C166"/>
  <c r="C159"/>
  <c r="E162"/>
  <c r="C14" l="1"/>
  <c r="C165"/>
  <c r="C164" s="1"/>
  <c r="E315"/>
  <c r="E318"/>
  <c r="C330" l="1"/>
  <c r="E298"/>
  <c r="E186" l="1"/>
  <c r="E187"/>
  <c r="E189"/>
  <c r="E323" l="1"/>
  <c r="E324"/>
  <c r="E325"/>
  <c r="E326"/>
  <c r="E257" l="1"/>
  <c r="E258"/>
  <c r="E259"/>
  <c r="E260"/>
  <c r="E261"/>
  <c r="E262"/>
  <c r="E263"/>
  <c r="E264"/>
  <c r="E265"/>
  <c r="E267"/>
  <c r="E268"/>
  <c r="E269"/>
  <c r="E274"/>
  <c r="E275"/>
  <c r="E270"/>
  <c r="E277"/>
  <c r="E279"/>
  <c r="E281"/>
  <c r="E283"/>
  <c r="E285"/>
  <c r="E287"/>
  <c r="E289"/>
  <c r="E291"/>
  <c r="E294"/>
  <c r="E191"/>
  <c r="E193"/>
  <c r="E195"/>
  <c r="E197"/>
  <c r="E199"/>
  <c r="E201"/>
  <c r="E203"/>
  <c r="E207"/>
  <c r="E211"/>
  <c r="E213"/>
  <c r="E215"/>
  <c r="E217"/>
  <c r="E219"/>
  <c r="E221"/>
  <c r="E223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168"/>
  <c r="E170"/>
  <c r="E116"/>
  <c r="E118"/>
  <c r="E120"/>
  <c r="E122"/>
  <c r="E123"/>
  <c r="E125"/>
  <c r="E129"/>
  <c r="E131"/>
  <c r="E133"/>
  <c r="E135"/>
  <c r="E141"/>
  <c r="E143"/>
  <c r="E148"/>
  <c r="E151"/>
  <c r="E153"/>
  <c r="E155"/>
  <c r="E101"/>
  <c r="E102"/>
  <c r="E105"/>
  <c r="E106"/>
  <c r="E108"/>
  <c r="E95"/>
  <c r="E82"/>
  <c r="E83"/>
  <c r="E84"/>
  <c r="E86"/>
  <c r="E87"/>
  <c r="E88"/>
  <c r="E79"/>
  <c r="E63"/>
  <c r="E66"/>
  <c r="E67"/>
  <c r="E69"/>
  <c r="E71"/>
  <c r="E73"/>
  <c r="E76"/>
  <c r="E52"/>
  <c r="E54"/>
  <c r="E56"/>
  <c r="E60"/>
  <c r="E37"/>
  <c r="E38"/>
  <c r="E40"/>
  <c r="E41"/>
  <c r="E43"/>
  <c r="E44"/>
  <c r="E46"/>
  <c r="E47"/>
  <c r="E49"/>
  <c r="E27"/>
  <c r="E29"/>
  <c r="E31"/>
  <c r="E33"/>
  <c r="E18"/>
  <c r="E19"/>
  <c r="E20"/>
  <c r="E17"/>
  <c r="D293"/>
  <c r="D292" s="1"/>
  <c r="E182"/>
  <c r="E180"/>
  <c r="E178"/>
  <c r="D328"/>
  <c r="D327" s="1"/>
  <c r="D322"/>
  <c r="D317"/>
  <c r="D316" s="1"/>
  <c r="D314"/>
  <c r="D313" s="1"/>
  <c r="D303"/>
  <c r="E303" s="1"/>
  <c r="D301"/>
  <c r="E301" s="1"/>
  <c r="D299"/>
  <c r="E299" s="1"/>
  <c r="D297"/>
  <c r="D296" s="1"/>
  <c r="D290"/>
  <c r="D288"/>
  <c r="D284"/>
  <c r="D282"/>
  <c r="D280"/>
  <c r="D278"/>
  <c r="D276"/>
  <c r="D266"/>
  <c r="D256" s="1"/>
  <c r="D255" s="1"/>
  <c r="D224"/>
  <c r="D222"/>
  <c r="D220"/>
  <c r="D218"/>
  <c r="D216"/>
  <c r="D214"/>
  <c r="D212"/>
  <c r="D210"/>
  <c r="D208"/>
  <c r="E208" s="1"/>
  <c r="D206"/>
  <c r="D202"/>
  <c r="D200"/>
  <c r="D198"/>
  <c r="D196"/>
  <c r="D194"/>
  <c r="D192"/>
  <c r="D188"/>
  <c r="E188" s="1"/>
  <c r="D185"/>
  <c r="D184" s="1"/>
  <c r="D182"/>
  <c r="D180"/>
  <c r="D178"/>
  <c r="D173"/>
  <c r="E173" s="1"/>
  <c r="D171"/>
  <c r="E171" s="1"/>
  <c r="D169"/>
  <c r="D167"/>
  <c r="D160"/>
  <c r="D157"/>
  <c r="E157" s="1"/>
  <c r="D152"/>
  <c r="D150"/>
  <c r="D146"/>
  <c r="D142"/>
  <c r="D140"/>
  <c r="D134"/>
  <c r="D132"/>
  <c r="D128"/>
  <c r="D124"/>
  <c r="D121"/>
  <c r="D119"/>
  <c r="D117"/>
  <c r="D115"/>
  <c r="D107"/>
  <c r="D104"/>
  <c r="D100"/>
  <c r="D99" s="1"/>
  <c r="D96"/>
  <c r="E96" s="1"/>
  <c r="D94"/>
  <c r="D91"/>
  <c r="D85"/>
  <c r="D78"/>
  <c r="D77" s="1"/>
  <c r="D75"/>
  <c r="D74" s="1"/>
  <c r="D72"/>
  <c r="D70"/>
  <c r="D68"/>
  <c r="D65"/>
  <c r="D62"/>
  <c r="D59"/>
  <c r="D58" s="1"/>
  <c r="D57" s="1"/>
  <c r="D55"/>
  <c r="D53" s="1"/>
  <c r="D50" s="1"/>
  <c r="D48"/>
  <c r="D45"/>
  <c r="D42"/>
  <c r="D39"/>
  <c r="D36"/>
  <c r="D32"/>
  <c r="D30"/>
  <c r="D26"/>
  <c r="D15"/>
  <c r="D175" l="1"/>
  <c r="D114"/>
  <c r="D64"/>
  <c r="D61" s="1"/>
  <c r="D81"/>
  <c r="D80" s="1"/>
  <c r="D251"/>
  <c r="E251" s="1"/>
  <c r="D90"/>
  <c r="E90" s="1"/>
  <c r="E91"/>
  <c r="E255"/>
  <c r="D159"/>
  <c r="E159" s="1"/>
  <c r="E160"/>
  <c r="D103"/>
  <c r="D98" s="1"/>
  <c r="D321"/>
  <c r="D320" s="1"/>
  <c r="D319" s="1"/>
  <c r="E319" s="1"/>
  <c r="D166"/>
  <c r="D149"/>
  <c r="D93"/>
  <c r="D35"/>
  <c r="D34" s="1"/>
  <c r="D25"/>
  <c r="D24" s="1"/>
  <c r="E16"/>
  <c r="D113" l="1"/>
  <c r="D89"/>
  <c r="D165"/>
  <c r="E278"/>
  <c r="D14" l="1"/>
  <c r="D164"/>
  <c r="D330" l="1"/>
  <c r="E330" s="1"/>
  <c r="E276"/>
  <c r="E85"/>
  <c r="E146" l="1"/>
  <c r="E147"/>
  <c r="E140"/>
  <c r="E134"/>
  <c r="E119"/>
  <c r="E115"/>
  <c r="E68" l="1"/>
  <c r="E225" l="1"/>
  <c r="E321" l="1"/>
  <c r="E322"/>
  <c r="E190"/>
  <c r="E216"/>
  <c r="E224"/>
  <c r="E15"/>
  <c r="E26"/>
  <c r="E28"/>
  <c r="E30"/>
  <c r="E32"/>
  <c r="E36"/>
  <c r="E39"/>
  <c r="E42"/>
  <c r="E45"/>
  <c r="E48"/>
  <c r="E51"/>
  <c r="E62"/>
  <c r="E65"/>
  <c r="E70"/>
  <c r="E72"/>
  <c r="E94"/>
  <c r="E104"/>
  <c r="E107"/>
  <c r="E117"/>
  <c r="E121"/>
  <c r="E124"/>
  <c r="E128"/>
  <c r="E130"/>
  <c r="E132"/>
  <c r="E142"/>
  <c r="E150"/>
  <c r="E152"/>
  <c r="E154"/>
  <c r="E167"/>
  <c r="E169"/>
  <c r="E192"/>
  <c r="E194"/>
  <c r="E196"/>
  <c r="E198"/>
  <c r="E200"/>
  <c r="E202"/>
  <c r="E206"/>
  <c r="E210"/>
  <c r="E212"/>
  <c r="E214"/>
  <c r="E218"/>
  <c r="E220"/>
  <c r="E222"/>
  <c r="E266"/>
  <c r="E280"/>
  <c r="E282"/>
  <c r="E284"/>
  <c r="E286"/>
  <c r="E288"/>
  <c r="E290"/>
  <c r="E313" l="1"/>
  <c r="E314"/>
  <c r="E316"/>
  <c r="E317"/>
  <c r="E297"/>
  <c r="E184"/>
  <c r="E185"/>
  <c r="E80"/>
  <c r="E81"/>
  <c r="E53"/>
  <c r="E55"/>
  <c r="E77"/>
  <c r="E78"/>
  <c r="E292"/>
  <c r="E293"/>
  <c r="E99"/>
  <c r="E100"/>
  <c r="E74"/>
  <c r="E75"/>
  <c r="E59"/>
  <c r="E327"/>
  <c r="E328"/>
  <c r="E296"/>
  <c r="E114"/>
  <c r="E166"/>
  <c r="E50"/>
  <c r="E149"/>
  <c r="E175" l="1"/>
  <c r="E320"/>
  <c r="E34"/>
  <c r="E35"/>
  <c r="E98"/>
  <c r="E103"/>
  <c r="E89"/>
  <c r="E93"/>
  <c r="E256"/>
  <c r="E24"/>
  <c r="E25"/>
  <c r="E61"/>
  <c r="E64"/>
  <c r="E57"/>
  <c r="E58"/>
  <c r="E14" l="1"/>
  <c r="E113"/>
  <c r="E165" l="1"/>
  <c r="E164" l="1"/>
</calcChain>
</file>

<file path=xl/sharedStrings.xml><?xml version="1.0" encoding="utf-8"?>
<sst xmlns="http://schemas.openxmlformats.org/spreadsheetml/2006/main" count="1201" uniqueCount="709">
  <si>
    <t>Целевые сборы с граждан и предприятий, учреждений, организаций  на 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</si>
  <si>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Налог на доходы физических лиц</t>
  </si>
  <si>
    <t>Единый сельскохозяйственный налог</t>
  </si>
  <si>
    <t>Платежи от государственных и муниципальных унитарных предприятий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</si>
  <si>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</si>
  <si>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Плата за негативное воздействие на окружающую среду</t>
  </si>
  <si>
    <t>ПРОЧИЕ  НЕНАЛОГОВЫЕ  ДОХОДЫ</t>
  </si>
  <si>
    <t>Прочие неналоговые доходы</t>
  </si>
  <si>
    <t>БЕЗВОЗМЕЗДНЫЕ ПОСТУПЛЕНИЯ</t>
  </si>
  <si>
    <t>ВСЕГО ДОХОДОВ:</t>
  </si>
  <si>
    <t>Единый налог на вмененный доход для отдельных видов деятельности</t>
  </si>
  <si>
    <t>Государственная пошлина за государственную регистрацию, а также за совершение прочих юридически значимых действий</t>
  </si>
  <si>
    <t>Прочие субвенции</t>
  </si>
  <si>
    <t>Прочие неналоговые доходы бюджетов муниципальных районов</t>
  </si>
  <si>
    <t>Прочие субсидии</t>
  </si>
  <si>
    <t>Прочие субвенции бюджетам муниципальных районов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</si>
  <si>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</si>
  <si>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</si>
  <si>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ГОСУДАРСТВЕННАЯ ПОШЛИНА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</si>
  <si>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</t>
  </si>
  <si>
    <t>Доходы от продажи земельных участков, государственная собственность на которые не разграничена</t>
  </si>
  <si>
    <t xml:space="preserve">Дотации на выравнивание бюджетной обеспеченности </t>
  </si>
  <si>
    <t>Прочие субсидии бюджетам муниципальных районов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</si>
  <si>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</si>
  <si>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</si>
  <si>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</si>
  <si>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</si>
  <si>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НАЛОГОВЫЕ И НЕНАЛОГОВЫЕ ДОХОДЫ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</si>
  <si>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</si>
  <si>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</si>
  <si>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Иные межбюджетные трансферты</t>
  </si>
  <si>
    <t>Прочие межбюджетные трансферты, передаваемые бюджетам</t>
  </si>
  <si>
    <t>Прочие межбюджетные трансферты, передаваемые бюджетам муниципальных районов</t>
  </si>
  <si>
    <t>Государственная пошлина по делам, рассматриваемым в судах общей  юрисдикции, мировыми судьями</t>
  </si>
  <si>
    <t>ОБЪЕМ ПОСТУПЛЕНИЙ ДОХОДОВ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</si>
  <si>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</si>
  <si>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</si>
  <si>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</si>
  <si>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</si>
  <si>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</si>
  <si>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</si>
  <si>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</si>
  <si>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Субсидии  бюджетам  на  государственную поддержку малого и среднего предпринимательства, включая крестьянские (фермерские) хозяйства</t>
  </si>
  <si>
    <t>000 1 05 01022 01 0000 110</t>
  </si>
  <si>
    <t>Единый сельскохозяйственный налог (за налоговые периоды, истекшие до 1  января 2011 года)</t>
  </si>
  <si>
    <t>Субсидии бюджетам муниципальных  районов на  осуществление  капитального  ремонта гидротехнических сооружений, находящихся в муниципальной    собственности, и бесхозяйных гидротехнических сооружений</t>
  </si>
  <si>
    <t>Субсидии бюджетам на осуществление капитального  ремонта гидротехнических сооружений, находящихся в собственности субъектов Российской Федерации, муниципальной собственности, и бесхозяйных гидротехнических сооружений</t>
  </si>
  <si>
    <t>ЗАДОЛЖЕННОСТЬ И ПЕРЕРАСЧЕТЫ ПО ОТМЕНЕННЫМ НАЛОГАМ, СБОРАМ И ИНЫМ ОБЯЗАТЕЛЬНЫМ ПЛАТЕЖАМ</t>
  </si>
  <si>
    <t xml:space="preserve">000 1 09 07000 00 0000 110 </t>
  </si>
  <si>
    <t>Прочие налоги и сборы (по отмененным местным налогам и сборам)</t>
  </si>
  <si>
    <t xml:space="preserve">000 1 09 07030 00 0000 110 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</si>
  <si>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</si>
  <si>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Доходы от компенсации затрат государства</t>
  </si>
  <si>
    <t xml:space="preserve">Прочие доходы от компенсации затрат государства 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</si>
  <si>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</si>
  <si>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 и потребления</t>
  </si>
  <si>
    <t>Плата за выбросы загрязняющих веществ в атмосферный воздух передвижными объектами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</si>
  <si>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</si>
  <si>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</si>
  <si>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ПРОЧИЕ БЕЗВОЗМЕЗДНЫЕ ПОСТУПЛЕНИЯ</t>
  </si>
  <si>
    <t>Плата за сбросы загрязняющих веществ в водные объекты</t>
  </si>
  <si>
    <t>Субсидии бюджетам муниципальных районов на реконструкцию и строительство объектов водоотведения и очистки сточных вод с приобретением российского оборудования и материалов и использованием инновационной продукции, обеспечивающей энергосбережение  и повышение энергетической эффективности, в населенных пунктах (в рамках реализации долгосрочной республиканской целевой программы "Чистая вода в Республике Коми" (2011-2017 годы)")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</si>
  <si>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</si>
  <si>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 xml:space="preserve">Субсидии бюджетам муниципальных районов на мероприятия по проведению оздоровительной кампании детей </t>
  </si>
  <si>
    <t>Налог, взимаемый в связи с применением патентной системы налогообложения, зачисляемый в бюджеты муниципальных районов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</si>
  <si>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</si>
  <si>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Субсидии бюджетам бюджетной системы Российской Федерации (межбюджетные субсидии)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</si>
  <si>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</si>
  <si>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Государственная пошлина за выдачу разрешения на установку рекламной конструкции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</si>
  <si>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</si>
  <si>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</si>
  <si>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</si>
  <si>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на реализацию федеральных целевых программ</t>
  </si>
  <si>
    <t>Прочие безвозмездные поступления в бюджеты муниципальных районов</t>
  </si>
  <si>
    <t xml:space="preserve">Доходы бюджетов муниципальных районов от возврата организациями остатков субсидий прошлых лет </t>
  </si>
  <si>
    <t xml:space="preserve">Доходы бюджетов муниципальных районов от возврата бюджетными учреждениями остатков субсидий прошлых лет </t>
  </si>
  <si>
    <t>Доходы бюджетов муниципальных районов от возврата автономными учреждениями остатков субсидий прошлых лет</t>
  </si>
  <si>
    <t xml:space="preserve">Доходы от продажи земельных участков, находящихся в государственной и муниципальной собственности 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</si>
  <si>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</si>
  <si>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Акцизы по подакцизным товарам (продукции), производимым на территории Российской Федерации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</si>
  <si>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</si>
  <si>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000 1 09 07033 05 0000 110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</si>
  <si>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</si>
  <si>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</si>
  <si>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</si>
  <si>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Субсидии  бюджетам муниципальных районов на обеспечение мероприятий по капитальному 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</si>
  <si>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</si>
  <si>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Единый налог на вмененный доход для отдельных видов деятельности (за налоговые периоды, истекшие до 1 января 2011 года)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</si>
  <si>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</si>
  <si>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Наименование </t>
  </si>
  <si>
    <t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</si>
  <si>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Доходы, поступающие в порядке возмещения расходов, понесенных в связи с эксплуатацией имущества муниципальных районов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</si>
  <si>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</si>
  <si>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</si>
  <si>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</si>
  <si>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  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</si>
  <si>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</si>
  <si>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к решению Совета муниципального района "Печора"</t>
  </si>
  <si>
    <t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 муниципального специализированного жилищного фонда, предоставляемыми по договорам найма специализированных жилых помещений</t>
  </si>
  <si>
    <t>1 00 00000 00 0000 000</t>
  </si>
  <si>
    <t>1 01 00000 00 0000 000</t>
  </si>
  <si>
    <t>Код</t>
  </si>
  <si>
    <t>1 01 02000 01 0000 110</t>
  </si>
  <si>
    <t>1 01 02010 01 0000 110</t>
  </si>
  <si>
    <t>1 01 02020 01 0000 110</t>
  </si>
  <si>
    <t>1 01 02030 01 0000 110</t>
  </si>
  <si>
    <t>1 03 00000 00 0000 000</t>
  </si>
  <si>
    <t>1 03 02000 01 0000 110</t>
  </si>
  <si>
    <t>1 03 02230 01 0000 110</t>
  </si>
  <si>
    <t>1 03 02240 01 0000 110</t>
  </si>
  <si>
    <t>1 03 02250 01 0000 110</t>
  </si>
  <si>
    <t>1 05 01000 00 0000 110</t>
  </si>
  <si>
    <t>1 05 01010 01 0000 110</t>
  </si>
  <si>
    <t>1 05 01011 01 0000 110</t>
  </si>
  <si>
    <t>1 05 01020 01 0000 110</t>
  </si>
  <si>
    <t>1 05 01021 01 0000 110</t>
  </si>
  <si>
    <t>1 05 02000 02 0000 110</t>
  </si>
  <si>
    <t>1 05 02010 02 0000 110</t>
  </si>
  <si>
    <t>1 05 02020 02 0000 110</t>
  </si>
  <si>
    <t>1 05 03000 01 0000 110</t>
  </si>
  <si>
    <t>1 05 03010 01 0000 110</t>
  </si>
  <si>
    <t>1 08 00000 00 0000 000</t>
  </si>
  <si>
    <t>1 08 03000 01 0000 110</t>
  </si>
  <si>
    <t>1 08 03010 01 0000 110</t>
  </si>
  <si>
    <t>1 08 07000 01 0000 110</t>
  </si>
  <si>
    <t xml:space="preserve">   1 08 07150 01 0000 110   </t>
  </si>
  <si>
    <t>1 08 07170 01 0000 110</t>
  </si>
  <si>
    <t>1 11 00000 00 0000 000</t>
  </si>
  <si>
    <t>1 11 01000 00 0000 120</t>
  </si>
  <si>
    <t>1 11 01050 05 0000 120</t>
  </si>
  <si>
    <t>1 11 05000 00 0000 120</t>
  </si>
  <si>
    <t>1 11 05010 00 0000 120</t>
  </si>
  <si>
    <t>1 11 05013 13 0000 120</t>
  </si>
  <si>
    <t>1 11 05030 00 0000 120</t>
  </si>
  <si>
    <t>1 11 05035 05 0000 120</t>
  </si>
  <si>
    <t>1 11 07000 00 0000 120</t>
  </si>
  <si>
    <t>1 11 07010 00 0000 120</t>
  </si>
  <si>
    <t>1 11 07015 05 0000 120</t>
  </si>
  <si>
    <t>1 11 09000 00 0000 120</t>
  </si>
  <si>
    <t>1 11 09040 00 0000 120</t>
  </si>
  <si>
    <t>1 11 09045 05 0000 120</t>
  </si>
  <si>
    <t>1 12 00000 00 0000 000</t>
  </si>
  <si>
    <t>1 12 01000 01 0000 120</t>
  </si>
  <si>
    <t>1 12 01010 01 0000 120</t>
  </si>
  <si>
    <t>1 12 01030 01 0000 120</t>
  </si>
  <si>
    <t>1 12 01040 01 0000 120</t>
  </si>
  <si>
    <t>1 12 01070 01 0000 120</t>
  </si>
  <si>
    <t>1 13 00000 00 0000 000</t>
  </si>
  <si>
    <t>1 13 02000 00 0000 130</t>
  </si>
  <si>
    <t>1 13 02060 00 0000 130</t>
  </si>
  <si>
    <t>1 13 02990 00 0000 130</t>
  </si>
  <si>
    <t>1 13 02995 05 0000 130</t>
  </si>
  <si>
    <t>1 14 00000 00 0000 000</t>
  </si>
  <si>
    <t>1 14 02000 00 0000 000</t>
  </si>
  <si>
    <t>1 14 02050 05 0000 410</t>
  </si>
  <si>
    <t>1 14 02053 05 0000 410</t>
  </si>
  <si>
    <t>1 14 06000 00 0000 430</t>
  </si>
  <si>
    <t>1 14 06010 00 0000 430</t>
  </si>
  <si>
    <t>1 14 06013 13 0000 430</t>
  </si>
  <si>
    <t>1 16 00000 00 0000 000</t>
  </si>
  <si>
    <t>2 00 00000 00 0000 000</t>
  </si>
  <si>
    <t>2 02 00000 00 0000 000</t>
  </si>
  <si>
    <t>2 07 00000 00 0000 000</t>
  </si>
  <si>
    <t xml:space="preserve">2 19 00000 00 0000 000 </t>
  </si>
  <si>
    <t>1 13 01990 00 0000 130</t>
  </si>
  <si>
    <t>1 13 01995 05 0000 130</t>
  </si>
  <si>
    <t>Прочие доходы от оказания платных услуг (работ)</t>
  </si>
  <si>
    <t>Субсидии бюджетам муниципальных районов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</si>
  <si>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2 02 30024 05 0000 151</t>
  </si>
  <si>
    <t xml:space="preserve">2 02 39999 05 0000 151 </t>
  </si>
  <si>
    <t>2 02 49999 05 0000 151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</si>
  <si>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</si>
  <si>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Доходы от оказания платных услуг (работ)</t>
  </si>
  <si>
    <t>1 13 01000 00 0000 130</t>
  </si>
  <si>
    <t>1 03 02260 01 0000 110</t>
  </si>
  <si>
    <t>Субсидии бюджетам муниципальных районов на содержание автомобильных дорог общего пользования местного значения</t>
  </si>
  <si>
    <t xml:space="preserve">2 02 02021 05 0000 151 </t>
  </si>
  <si>
    <t xml:space="preserve">2 02 02021 00 0000 151 </t>
  </si>
  <si>
    <t xml:space="preserve">2 02 20051 00 0000 151 </t>
  </si>
  <si>
    <t>2 02 20051 05 0000 151</t>
  </si>
  <si>
    <t xml:space="preserve">2 02 20077 05 0000 151 </t>
  </si>
  <si>
    <t>2 02 20301 05 0000 151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</si>
  <si>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средств, поступивших от государственной корпорации - Фонда содействия реформированию жилищно-коммунального хозяйства
</t>
  </si>
  <si>
    <t>2 02 20301 00 0000 151</t>
  </si>
  <si>
    <t xml:space="preserve">Субсидии бюджетам муниципальных образований на обеспечение мероприятий по капитальному ремонту многоквартирных домов за счет средств бюджетов
</t>
  </si>
  <si>
    <t xml:space="preserve">Субсидии бюджетам муниципальных районов на обеспечение мероприятий по капитальному ремонту многоквартирных домов за счет средств бюджетов
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</si>
  <si>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</si>
  <si>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Субсидии бюджетам муниципальных районов на укрепление материально-технической базы муниципальных учреждений сферы культуры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</si>
  <si>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</si>
  <si>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</si>
  <si>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Субсидии бюджетам на обеспечение развития и укрепление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</si>
  <si>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2 02 25558 05 0000 151</t>
  </si>
  <si>
    <t>2 02 25558 00 0000 151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</si>
  <si>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</si>
  <si>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</si>
  <si>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</si>
  <si>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</si>
  <si>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</si>
  <si>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</si>
  <si>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</t>
  </si>
  <si>
    <t>ДОХОДЫ ОТ ПРОДАЖИ МАТЕРИАЛЬНЫХ И НЕМАТЕРИАЛЬНЫХ АКТИВОВ</t>
  </si>
  <si>
    <t>ШТРАФЫ, САНКЦИИ, ВОЗМЕЩЕНИЕ УЩЕРБА</t>
  </si>
  <si>
    <t>НАЛОГИ НА ПРИБЫЛЬ, ДОХОДЫ</t>
  </si>
  <si>
    <t>НАЛОГИ НА ТОВАРЫ (РАБОТЫ, УСЛУГИ), РЕАЛИЗУЕМЫЕ НА ТЕРРИТОРИИ РОССИЙСКОЙ ФЕДЕРАЦИИ</t>
  </si>
  <si>
    <t>Налог, взимаемый в связи с применением патентной системы налогообложения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</si>
  <si>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</si>
  <si>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Прочие доходы от оказания платных услуг (работ) получателями средств бюджетов муниципальных районов </t>
  </si>
  <si>
    <t>Доходы, поступающие в порядке возмещения расходов, понесенных в связи с эксплуатацией имущества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</si>
  <si>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</si>
  <si>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</si>
  <si>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НАЛОГИ НА СОВОКУПНЫЙ ДОХОД</t>
  </si>
  <si>
    <t>Налог, взимаемый в связи с применением упрощенной системы налогообложения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</si>
  <si>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</si>
  <si>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ПЛАТЕЖИ ПРИ ПОЛЬЗОВАНИИ ПРИРОДНЫМИ РЕСУРСАМИ</t>
  </si>
  <si>
    <t>1 11 05075 05 0000 120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</si>
  <si>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</si>
  <si>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</si>
  <si>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1 11 05070 00 0000 120</t>
  </si>
  <si>
    <t>Субсидии бюджетам муниципальных районов на реализацию федеральных целевых программ</t>
  </si>
  <si>
    <t>Субвенции бюджетам муниципальных районов на 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</si>
  <si>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Субвенции бюджетам муниципальных районов на реализацию муниципальными дошкольными и муниципальными общеобразовательными организациями в Республике Коми образовательных программ</t>
  </si>
  <si>
    <t>ВОЗВРАТ ОСТАТКОВ СУБСИДИЙ, СУБВЕНЦИЙ И ИНЫХ МЕЖБЮДЖЕТНЫХ ТРАНСФЕРТОВ, ИМЕЮЩИХ ЦЕЛЕВОЕ НАЗНАЧЕНИЕ, ПРОШЛЫХ ЛЕТ</t>
  </si>
  <si>
    <t>Субвенции бюджетам муниципальных районов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</si>
  <si>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</si>
  <si>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 участков бюджетных и автономных учреждений)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</si>
  <si>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</si>
  <si>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</si>
  <si>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</si>
  <si>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</si>
  <si>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реализации имущества, находящегося в государственной и муниципальной собственности (за исключением движимого 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</si>
  <si>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</si>
  <si>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Субсидии бюджетам муниципальных районов на укрепление материально-технической базы и создание безопасных условий в организациях в сфере образования в Республике Коми</t>
  </si>
  <si>
    <t>Прочие доходы от компенсации затрат бюджетов муниципальных районов</t>
  </si>
  <si>
    <t>1 05 00000 00 0000 000</t>
  </si>
  <si>
    <t>1 08 07174 01 0000 110</t>
  </si>
  <si>
    <t>1 05 04000 02 0000 110</t>
  </si>
  <si>
    <t>1 05 04020 02 0000 110</t>
  </si>
  <si>
    <t>1 11 05020 00 0000 120</t>
  </si>
  <si>
    <t>1 11 05025 05 0000 120</t>
  </si>
  <si>
    <t>1 13 02065 05 0000 130</t>
  </si>
  <si>
    <t>1 14 06020 00 0000 430</t>
  </si>
  <si>
    <t>1 14 06025 05 0000 430</t>
  </si>
  <si>
    <t>Субсидии бюджетам муниципальных районов на оборудование и содержание ледовых переправ и зимних автомобильных дорог общего пользования местного значения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</si>
  <si>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</si>
  <si>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БЕЗВОЗМЕЗДНЫЕ ПОСТУПЛЕНИЯ ОТ ДРУГИХ БЮДЖЕТОВ БЮДЖЕТНОЙ СИСТЕМЫ РОССИЙСКОЙ ФЕДЕРАЦИИ</t>
  </si>
  <si>
    <t>Субвенции бюджетам муниципальных районов на осуществление переданных государственных полномочий по расчету и предоставлению субвенций бюджетам поселений, расположенных в соответствующих муниципальных районах в Республике Коми, на территориях которых отсутствуют органы записи актов гражданского состояния, на осуществление полномочий на государственную регистрацию актов гражданского состояния  в соответствии со статьей 2 Закона Республики Коми от 28 декабря 2015г.№ 139-РЗ</t>
  </si>
  <si>
    <t>ДОХОДЫ ОТ ИСПОЛЬЗОВАНИЯ ИМУЩЕСТВА, НАХОДЯЩЕГОСЯ В ГОСУДАРСТВЕННОЙ И МУНИЦИПАЛЬНОЙ СОБСТВЕННОСТИ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</si>
  <si>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</si>
  <si>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</si>
  <si>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</si>
  <si>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2 02 25527 00 0000 151  </t>
  </si>
  <si>
    <t xml:space="preserve">2 02 25527 05 0000 151 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</si>
  <si>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</si>
  <si>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</si>
  <si>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</si>
  <si>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</si>
  <si>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Межбюджетные трансферты, передаваемые бюджетам на финансовое обеспечение дорожной деятельности</t>
  </si>
  <si>
    <t>Межбюджетные трансферты, передаваемые бюджетам муниципальных районов на финансовое обеспечение дорожной деятельности</t>
  </si>
  <si>
    <t xml:space="preserve"> 2 18 00000 00 0000 000</t>
  </si>
  <si>
    <t>Приложение № 1</t>
  </si>
  <si>
    <t>2 02 25555 00 0000 151</t>
  </si>
  <si>
    <t>2 02 25555 05 0000 151</t>
  </si>
  <si>
    <t>Субсидии бюджетам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</si>
  <si>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</si>
  <si>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разработку генеральных планов, правил землепользования и застройки и документации по планировке территорий муниципальных образований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</si>
  <si>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</si>
  <si>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</si>
  <si>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</si>
  <si>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</si>
  <si>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</si>
  <si>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</si>
  <si>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1 12 01041 01 0000 120</t>
  </si>
  <si>
    <t>1 12 01042 01 0000 120</t>
  </si>
  <si>
    <t>Плата за размещение отходов производства</t>
  </si>
  <si>
    <t>Плата за размещение твердых коммунальных отходов</t>
  </si>
  <si>
    <t>Субсидии бюджетам на реализацию мероприятий по содействию созданию в субъектах Российской Федерации новых мест в общеобразовательных организациях</t>
  </si>
  <si>
    <t>Субсидии бюджетам муниципальных районов на реализацию мероприятий по содействию созданию в субъектах Российской Федерации новых мест в общеобразовательных организациях</t>
  </si>
  <si>
    <t>2 02 10000 00 0000 150</t>
  </si>
  <si>
    <t>2 02 15001 00 0000 150</t>
  </si>
  <si>
    <t>2 02 15001 05 0000 150</t>
  </si>
  <si>
    <t>2 02 15002 00 0000 150</t>
  </si>
  <si>
    <t>2 02 15002 05 0000 150</t>
  </si>
  <si>
    <t>2 02 20000 00 0000 150</t>
  </si>
  <si>
    <t>2 02 20299 00 0000 150</t>
  </si>
  <si>
    <t>2 02 20299 05 0000 150</t>
  </si>
  <si>
    <t>2 02 20302 00 0000 150</t>
  </si>
  <si>
    <t>2 02 20302 05 0000 150</t>
  </si>
  <si>
    <t>2 02 25467 00 0000 150</t>
  </si>
  <si>
    <t>2 02 25467 05 0000 150</t>
  </si>
  <si>
    <t>2 02 25497 00 0000 150</t>
  </si>
  <si>
    <t>2 02 25497 05 0000 150</t>
  </si>
  <si>
    <t>2 02 25519 00 0000 150</t>
  </si>
  <si>
    <t>2 02 25519 05 0000 150</t>
  </si>
  <si>
    <t>2 02 25520 00 0000 150</t>
  </si>
  <si>
    <t>2 02 25520 05 0000 150</t>
  </si>
  <si>
    <t>2 02 29999 00 0000 150</t>
  </si>
  <si>
    <t>2 02 29999 05 0000 150</t>
  </si>
  <si>
    <t>2 02 30000 00 0000 150</t>
  </si>
  <si>
    <t>2 02 30024 00 0000 150</t>
  </si>
  <si>
    <t>2 02 30024 05 0000 150</t>
  </si>
  <si>
    <t>2 02 30029 00 0000 150</t>
  </si>
  <si>
    <t>2 02 30029 05 0000 150</t>
  </si>
  <si>
    <t>2 02 35118 00 0000 150</t>
  </si>
  <si>
    <t>2 02 35118 05 0000 150</t>
  </si>
  <si>
    <t>2 02 35120 00 0000 150</t>
  </si>
  <si>
    <t>2 02 35120 05 0000 150</t>
  </si>
  <si>
    <t>2 02 35135 00 0000 150</t>
  </si>
  <si>
    <t>2 02 35135 05 0000 150</t>
  </si>
  <si>
    <t>2 02 35176 00 0000 150</t>
  </si>
  <si>
    <t>2 02 35176 05 0000 150</t>
  </si>
  <si>
    <t>2 02 35930 00 0000 150</t>
  </si>
  <si>
    <t>2 02 35930 05 0000 150</t>
  </si>
  <si>
    <t>2 02 39999 00 0000 150</t>
  </si>
  <si>
    <t>2 02 39999 05 0000 150</t>
  </si>
  <si>
    <t>2 02 40000 00 0000 150</t>
  </si>
  <si>
    <t>2 02 40014 00 0000 150</t>
  </si>
  <si>
    <t>2 02 40014 05 0000 150</t>
  </si>
  <si>
    <t>2 07 05000 05 0000 150</t>
  </si>
  <si>
    <t>2 19 00000 05 0000 150</t>
  </si>
  <si>
    <t>2 19 60010 05 0000 150</t>
  </si>
  <si>
    <t>ДОХОДЫ ОТ ОКАЗАНИЯ ПЛАТНЫХ УСЛУГ И КОМПЕНСАЦИИ ЗАТРАТ ГОСУДАРСТВА</t>
  </si>
  <si>
    <t>1 03 02231 01 0000 110</t>
  </si>
  <si>
    <t>1 03 02241 01 0000 110</t>
  </si>
  <si>
    <t>1 03 02251 01 0000 110</t>
  </si>
  <si>
    <t>1 03 02261 01 0000 110</t>
  </si>
  <si>
    <t>1 16 01080 01 0000 140</t>
  </si>
  <si>
    <t>1 16 01082 01 0000 140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</si>
  <si>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</si>
  <si>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1 16 01083 01 0000 140</t>
  </si>
  <si>
    <t>1 16 01063 01 0000 140</t>
  </si>
  <si>
    <t>1 16 01060 01 0000 140</t>
  </si>
  <si>
    <t>1 16 01090 01 0000 140</t>
  </si>
  <si>
    <t>1 16 01093 01 0000 140</t>
  </si>
  <si>
    <t>1 16 01120 01 0000 140</t>
  </si>
  <si>
    <t>1 16 01123 01 0000 140</t>
  </si>
  <si>
    <t>1 16 01140 01 0000 140</t>
  </si>
  <si>
    <t>1 16 01143 01 0000 140</t>
  </si>
  <si>
    <t>1 16 01200 01 0000 140</t>
  </si>
  <si>
    <t>1 16 01203 01 0000 140</t>
  </si>
  <si>
    <t>1 16 01000 01 0000 140</t>
  </si>
  <si>
    <t xml:space="preserve">Административные штрафы, установленные Кодексом Российской Федерации об административных правонарушениях   </t>
  </si>
  <si>
    <t>1 16 10000 00 0000 140</t>
  </si>
  <si>
    <t>Платежи в целях возмещения причиненного ущерба (убытков)</t>
  </si>
  <si>
    <t>1 16 10030 05 0000 140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</si>
  <si>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</si>
  <si>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</si>
  <si>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</si>
  <si>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1 16 10060 00 0000 140</t>
  </si>
  <si>
    <t>Платежи в целях возмещения убытков, причиненных уклонением от заключения муниципального контракта</t>
  </si>
  <si>
    <t>1 16 10061 05 0000 140</t>
  </si>
  <si>
    <t>1 16 11000 01 0000 140</t>
  </si>
  <si>
    <t>Платежи, уплачиваемые в целях возмещения вреда</t>
  </si>
  <si>
    <t>1 16 11050 01 0000 140</t>
  </si>
  <si>
    <t>1 16 10120 00 0000 140</t>
  </si>
  <si>
    <t>1 16 10123 01 0000 140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</si>
  <si>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</si>
  <si>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Субсидии бюджетам муниципальных районов на обеспечение жильем граждан, переселяемых из малозаселенных, неперспективных населенных пунктов, расположенных в муниципальных районах в Республике Коми, отнесенных к районам Крайнего Севера</t>
  </si>
  <si>
    <t>Субсидии бюджетам муниципальных районов на оплату муниципальными учреждениями расходов по коммунальным услугам</t>
  </si>
  <si>
    <t>Субсидии бюджетам муниципальных районов на 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</si>
  <si>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</si>
  <si>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 xml:space="preserve">2 02 35469 00 0000 150
</t>
  </si>
  <si>
    <t xml:space="preserve">2 02 35469 05 0000 150
</t>
  </si>
  <si>
    <t xml:space="preserve">Субвенции бюджетам муниципальных районов на проведение Всероссийской переписи населения 2020 года
</t>
  </si>
  <si>
    <t xml:space="preserve">Субвенции бюджетам на проведение Всероссийской переписи населения 2020 года
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</si>
  <si>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      </t>
  </si>
  <si>
    <t>Субвенции бюджетам муниципальных районов на 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 (пункты 9-10 статьи 1 Закона РК № 115-РЗ от 1 декабря 2015 г.)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</si>
  <si>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</si>
  <si>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</si>
  <si>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</si>
  <si>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</si>
  <si>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Субсидии бюджетам на поддержку отрасли культуры</t>
  </si>
  <si>
    <t>Субсидии бюджетам муниципальных районов на поддержку отрасли культуры</t>
  </si>
  <si>
    <t>Сумма                                                                                                              (тыс. рублей)</t>
  </si>
  <si>
    <t>2 02 25081 00 0000 150</t>
  </si>
  <si>
    <t>2 02 25081 05 0000 150</t>
  </si>
  <si>
    <t>2 02 35082 00 0000 150</t>
  </si>
  <si>
    <t>2 02 35082 05 0000 150</t>
  </si>
  <si>
    <t>Субсидии бюджетам муниципальных районов на реализацию народных проектов в сфере образования, культуры, физической культуры и спорта, благоустройства, предпринимательства, агропромышленного комплекса,в области этнокультурного развития народов прошедших отбор в рамках проекта "Народный бюджет"</t>
  </si>
  <si>
    <t>Субсидии на создание безопасных условий в организациях в сфере физической культуры и спорта в Республике Коми</t>
  </si>
  <si>
    <t xml:space="preserve">2 02 20298 05 0000 150 </t>
  </si>
  <si>
    <t xml:space="preserve">2 02 20298 00 0000 150
</t>
  </si>
  <si>
    <t>БЕЗВОЗМЕЗДНЫЕ ПОСТУПЛЕНИЯ ОТ НЕГОСУДАРСТВЕННЫХ ОРГАНИЗАЦИЙ</t>
  </si>
  <si>
    <t>Безвозмздные поступления от негосударственных организаций в бюджеты муниципальных районов</t>
  </si>
  <si>
    <t>2 04 00000 00 0000 000</t>
  </si>
  <si>
    <t>2 04 05000 05 0000 150</t>
  </si>
  <si>
    <t>2 04 05020 05 0000 150</t>
  </si>
  <si>
    <t>2 07 05020 05 0000 150</t>
  </si>
  <si>
    <t>Поступления от денежных пожертвований,предоставляемых физическими лицами получателям средств бюджетов муниципальных районов</t>
  </si>
  <si>
    <t>2 18 00000 00 0000 150</t>
  </si>
  <si>
    <t>2 18 05000 05 0000 150</t>
  </si>
  <si>
    <t>2 18 05010 05 0000 150</t>
  </si>
  <si>
    <t>2 18 05020 05 0000 150</t>
  </si>
  <si>
    <t>2 18 05030 05 0000 150</t>
  </si>
  <si>
    <t>Доходы бюджетов муниципальных районов от возврата иными организациями остатков субсидий прошлых лет</t>
  </si>
  <si>
    <t>Субсидии на создание системы по раздельному накоплению отходов</t>
  </si>
  <si>
    <t>2 02 16549 05 0000 150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</si>
  <si>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</si>
  <si>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2 02 16549 00 0000 150</t>
  </si>
  <si>
    <t>Дотации (гранты) бюджетам за достижение показателей деятельности органов местного самоуправления</t>
  </si>
  <si>
    <t>2 02 45303 05 0000 150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</si>
  <si>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</si>
  <si>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</si>
  <si>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</si>
  <si>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</si>
  <si>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2 02 20077 05 0000 150</t>
  </si>
  <si>
    <t>Субсидии бюджетам муниципальных районов на софинансирование капитальных вложений в объекты муниципальной собственности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</si>
  <si>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</si>
  <si>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</si>
  <si>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</si>
  <si>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</si>
  <si>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</si>
  <si>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</si>
  <si>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1 16 01070 01 0000 140</t>
  </si>
  <si>
    <t>1 16 01073 01 0000 140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</si>
  <si>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</si>
  <si>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</si>
  <si>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</si>
  <si>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</si>
  <si>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</si>
  <si>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</si>
  <si>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1 16 01130 01 0000 140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</si>
  <si>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</si>
  <si>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</si>
  <si>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</si>
  <si>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 в области связи и информации, налогаемые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</si>
  <si>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</si>
  <si>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</si>
  <si>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1 16 01150 01 0000 140</t>
  </si>
  <si>
    <t xml:space="preserve">  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</si>
  <si>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</si>
  <si>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1 16 01190 01 0000 140</t>
  </si>
  <si>
    <t>1 16 01193 01 0000 140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</si>
  <si>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</si>
  <si>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</si>
  <si>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</si>
  <si>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2 02 25304 00 0000 150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</si>
  <si>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</si>
  <si>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</si>
  <si>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</si>
  <si>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Субвенции бюджетам муниципальных районов на реализацию полномочий органов государственной власти Республики Коми по расчету и предоставлению дотаций на выравнивание бюджетной обеспеченности бюджетам поселений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</si>
  <si>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</si>
  <si>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2 02 45303 00 0000 150 </t>
  </si>
  <si>
    <t>2 18 00000 05 0000 150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</si>
  <si>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</si>
  <si>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Поступления от денежных пожертвований,предоставляемых негосударственными организациями получателям средств бюджетов муниципальных районов</t>
  </si>
  <si>
    <t>1 01 02080 01 0000 110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</si>
  <si>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</si>
  <si>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Субсидии бюджетам муниципальных районов на  поддержку отрасли культуры</t>
  </si>
  <si>
    <t>Субсидии бюджетам муниципальных районов на строительство внутрипоселковых газопроводов</t>
  </si>
  <si>
    <t>Субвенции бюджетам муниципальных районов на осуществление государственного полномочия по организации мероприятий при осуществлении деятельности по обращению с животными без владельцев</t>
  </si>
  <si>
    <t>Субвенции бюджетам муниципальных районов на осуществление государственных полномочий по расчету и предоставлению 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2015г.)</t>
  </si>
  <si>
    <t>Изменение</t>
  </si>
  <si>
    <t xml:space="preserve">2 02 20077 00 0000 150 </t>
  </si>
  <si>
    <t xml:space="preserve">2 02 20077 05 0000 150 </t>
  </si>
  <si>
    <t>Субсидии бюджетам на софинансирование капитальных вложений в объекты муниципальной собственности</t>
  </si>
  <si>
    <t>2 18 60010 05 0000 150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</si>
  <si>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</si>
  <si>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1 17 15000 00 0000 150</t>
  </si>
  <si>
    <t>Инициативные платежи</t>
  </si>
  <si>
    <t>1 17 15030 05 0000 150</t>
  </si>
  <si>
    <t xml:space="preserve">Инициативные платежи, зачисляемые в бюджеты муниципальных районов </t>
  </si>
  <si>
    <t>1 17 00000 00 0000 000</t>
  </si>
  <si>
    <t>2 02 49999 00 0000 150</t>
  </si>
  <si>
    <t>2 02 49999 05 0000 150</t>
  </si>
  <si>
    <t xml:space="preserve">1 09 00000 00 0000 000 </t>
  </si>
  <si>
    <t xml:space="preserve"> 1 05 01012 01 0000 110</t>
  </si>
  <si>
    <t xml:space="preserve"> 1 05 03020 01 0000 110</t>
  </si>
  <si>
    <t>1 12 01020 01 0000 120</t>
  </si>
  <si>
    <t>1 14 02052 05 0000 410</t>
  </si>
  <si>
    <t xml:space="preserve">Субсидии бюджетам муниципальных районов на обеспечение мероприятий по сносу аварийного жилищного фонда 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</si>
  <si>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</si>
  <si>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</si>
  <si>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</si>
  <si>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</si>
  <si>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</si>
  <si>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</si>
  <si>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</si>
  <si>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</si>
  <si>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1 16 01170 01 0000 140</t>
  </si>
  <si>
    <t>1 16 01173 01 0000 140</t>
  </si>
  <si>
    <t>1 16 01180 01 0000 140</t>
  </si>
  <si>
    <t>1 16 01183 01 0000 140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</si>
  <si>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</si>
  <si>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</si>
  <si>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1 16 10129 01 0000 140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</si>
  <si>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</si>
  <si>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
</t>
  </si>
  <si>
    <t>Налог, взимаемый  с  налогоплательщиков, выбравших в качестве объекта налогообложения  доходы  (за налоговые периоды, истекшие до   1 января 2011 года)</t>
  </si>
  <si>
    <t xml:space="preserve"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</si>
  <si>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</si>
  <si>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</si>
  <si>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</si>
  <si>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</si>
  <si>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</si>
  <si>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</si>
  <si>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Субсидии бюджетам муниципальных районов на оплату расходов по исполнительным документам по взысканию задолженности за содержание незаселенного (свободного от проживания) муниципального жилого фонда</t>
  </si>
  <si>
    <t>1 16 07010 00 0000 140</t>
  </si>
  <si>
    <t>1 16 07010 05 0000 140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</si>
  <si>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</si>
  <si>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</si>
  <si>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</si>
  <si>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Субсидии бюджетам муниципальных районов на обеспечение безопасности населения на водных объектах Республики Коми
</t>
  </si>
  <si>
    <t>1 16 07000 00 0000 140</t>
  </si>
  <si>
    <t xml:space="preserve">2 02 30024 05 0000 150 </t>
  </si>
  <si>
    <t>Субвенции бюджетам муниципальных районов на осуществление государственных полномочий Республики Коми, предусмотренных пунктом 13 статьи 1 Закона РК № 115-РЗ от 1 декабря 2015 г.</t>
  </si>
  <si>
    <t>Субвенции бюджетам муниципальных районов на осуществление государственных полномочий Республики Коми, предусмотренных пунктом 14 статьи 1 Закона РК № 115-РЗ от 1 декабря 2015 г.</t>
  </si>
  <si>
    <t>Субсидии на государственную поддержку спортивных организаций, осуществляющих подготовку спортивного резерва для спортивных сборных команд Российской Федерации</t>
  </si>
  <si>
    <t xml:space="preserve">ДОХОДЫ БЮДЖЕТОВ БЮДЖЕТНОЙ СИСТЕМЫ РОССИЙСКОЙ ФЕДЕРАЦИИ ОТ ВОЗВРАТА  ОСТАТКОВ СУБСИДИЙ, СУБВЕНЦИЙ И ИНЫХ МЕЖБЮДЖЕТНЫХ ТРАНСФЕРТОВ, ИМЕЮЩИХ ЦЕЛЕВОЕ НАЗНАЧЕНИЕ, ПРОШЛЫХ ЛЕТ  </t>
  </si>
  <si>
    <t>2 02 25229 00 0000 150</t>
  </si>
  <si>
    <t>2 02 25229 05 0000 150</t>
  </si>
  <si>
    <t xml:space="preserve"> 1 17 05000 00 0000 180</t>
  </si>
  <si>
    <t xml:space="preserve">   1 17 05050 05 0000 180   </t>
  </si>
  <si>
    <t>Субсидии на софинансирование расходных обязательств муниципальных районов, возникающих при реализации муниципальных программ (подпрограмм) поддержки социально ориентированных некоммерческих организаций</t>
  </si>
  <si>
    <t>Субсидии бюджетам муниципальных районов на организацию транспортного обслуживания населения по муниципальным маршрутам регулярных перевозок пассажиров и багажа автомобильным транспортом</t>
  </si>
  <si>
    <t>Субсидии бюджетам муниципальных районов на приведение в нормативное состояние автомобильных дорог общего пользования местного значения, задействованных на маршрутах движения школьных автобусов</t>
  </si>
  <si>
    <t>1 16 01100 01 0000 140</t>
  </si>
  <si>
    <t>1 16 01103 01 0000 140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</si>
  <si>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</t>
  </si>
  <si>
    <t>Административные штрафы, установленные главой 10 Кодекса Российской Федерации об административных правонарушениях, за административные правонарушения в сельском хозяйстве, ветеринарии и мелиорации земель, налагаемые мировыми судьями, комиссиями по делам несовершеннолетних и защите их прав</t>
  </si>
  <si>
    <t>1 16 01333 01 0000 140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</si>
  <si>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</si>
  <si>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</si>
  <si>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</si>
  <si>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Прочие межбюджетные трансферты, передаваемые бюджетам муниципальных районов на создание безопасных условий в организациях в сфере физической культуры и спорта в Республике Коми</t>
  </si>
  <si>
    <t>Субвенции бюджетам муниципальных районов на возмещение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</si>
  <si>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(пункт 6 статьи 1 и статьи 2,3 Закона РК № 115-РЗ от 1 декабря 2015г.)</t>
  </si>
  <si>
    <t>Субвенции бюджетам муниципальных районов на осуществление переданных государственных полномочий по возмещению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 (подпункт "а" пункт 5 статьи1 Закона РК № 115-РЗ от 1 декабря 2015 г.)</t>
  </si>
  <si>
    <t xml:space="preserve"> БЮДЖЕТА МУНИЦИПАЛЬНОГО ОБРАЗОВАНИЯ МУНИЦИПАЛЬНОГО РАЙОНА "ПЕЧОРА" В 2023 ГОДУ</t>
  </si>
  <si>
    <t>от 22  декабря 2022 года № 7-22/262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</si>
  <si>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</si>
  <si>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</si>
  <si>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 "Фонд развития территорий"</t>
  </si>
  <si>
    <t>Субсидии бюджетам на государственную поддержку организаций, входящих в систему спортивной подготовки</t>
  </si>
  <si>
    <t>Субсидии бюджетам муниципальных районов на государственную поддержку организаций, входящих в систему спортивной подготовки</t>
  </si>
  <si>
    <t>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</si>
  <si>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Субсидии бюджетам муниципальных районов на приобретение спортивного оборудования и инвентаря для приведения организаций дополнительного образования со специальным наименованием "спортивная школа", использующих в своем наименовании слово "олимпийский" или образованные на его основе слова или словосочетания, в нормативное состояние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</si>
  <si>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</si>
  <si>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</si>
  <si>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2 02 25098 00 0000 150</t>
  </si>
  <si>
    <t>2 02 25098 05 0000 150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</si>
  <si>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</si>
  <si>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</si>
  <si>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2 02 45453 00 0000 150</t>
  </si>
  <si>
    <t>2 02 45390 05 0000 150</t>
  </si>
  <si>
    <t>2 02 45390 00 0000 150</t>
  </si>
  <si>
    <t>2 02 45453 05 0000 150</t>
  </si>
  <si>
    <t>Межбюджетные трансферты, передаваемые бюджетам на создание виртуальных концертных залов</t>
  </si>
  <si>
    <t>Межбюджетные трансферты, передаваемые бюджетам муниципальных районов  на создание виртуальных концертных залов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</si>
  <si>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</si>
  <si>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</si>
  <si>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
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</si>
  <si>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РК № 115-РЗ от 1 декабря 2015 г.</t>
  </si>
  <si>
    <t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РК от 1 декабря 2015 г. №115-РЗ )</t>
  </si>
  <si>
    <t>2 02 25116 00 0000 150</t>
  </si>
  <si>
    <t>2 02 25116 05 0000 150</t>
  </si>
  <si>
    <t>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</si>
  <si>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>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</si>
  <si>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>Приложение № 2</t>
  </si>
  <si>
    <t>от 22 декабря 2022 года № 7-22/262</t>
  </si>
  <si>
    <t xml:space="preserve"> БЮДЖЕТА МУНИЦИПАЛЬНОГО ОБРАЗОВАНИЯ МУНИЦИПАЛЬНОГО РАЙОНА "ПЕЧОРА" НА ПЛАНОВЫЙ ПЕРИОД 2024 И 2025 ГОДОВ</t>
  </si>
  <si>
    <t>Сумма (тыс. рублей)</t>
  </si>
  <si>
    <t>2024 год</t>
  </si>
  <si>
    <t>2025 год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</si>
  <si>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</si>
  <si>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Налог  на   доходы   физических   лиц   в   виде  фиксированных  авансовых  платежей  с   доходов, полученных   физическими   лицами,   являющимися  иностранными     гражданами,     осуществляющими  трудовую деятельность по найму на основании патента в соответствии  со  статьей 227.1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</si>
  <si>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</si>
  <si>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</si>
  <si>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</si>
  <si>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000 1 05 01012 01 0000 110</t>
  </si>
  <si>
    <t>Налог, взимаемый  с  налогоплательщиков, выбравших     в     качестве     объекта налогообложения  доходы  (за   налоговые периоды, истекшие до 1 января 2011 года)</t>
  </si>
  <si>
    <t>Налог, взимаемый  с  налогоплательщиков, выбравших     в     качестве     объекта налогообложения доходы,  уменьшенные  на величину расходов (за налоговые периоды, истекшие до 1 января 2011 года)</t>
  </si>
  <si>
    <t>000 1 05 02020 02 0000 110</t>
  </si>
  <si>
    <t>Единый  налог  на  вмененный  доход  для отдельных видов деятельности (за налоговые периоды, истекшие до 1  января 2011 года)</t>
  </si>
  <si>
    <t>000 1 05 03020 01 0000 110</t>
  </si>
  <si>
    <t>Государственная пошлина по делам, рассматриваемым в судах общей юрисдикции, мировыми судьями</t>
  </si>
  <si>
    <t xml:space="preserve">    000 1 08 07150 01 0000 110   </t>
  </si>
  <si>
    <t xml:space="preserve">000 1 09 00000 00 0000 000 </t>
  </si>
  <si>
    <t>Доходы, получаемые в виде арендной платы за земли после разграничения государственной собственности на  землю, а также  средства от продажи права на заключение договоров аренды указанных земельных участков(за исключением земельных участков бюджетных и автономных учреждений)</t>
  </si>
  <si>
    <t>000 1 12 01020 01 0000 120</t>
  </si>
  <si>
    <t xml:space="preserve">Доходы, поступающие в порядке возмещения расходов, понесенных в связи с эксплуатацией имущества </t>
  </si>
  <si>
    <t xml:space="preserve">Прочие доходы от  компенсации затрат бюджетов муниципальных районов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</si>
  <si>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</si>
  <si>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</si>
  <si>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Доходы от продажи земельных участков,находящихся в государственной и муниципальной собственности </t>
  </si>
  <si>
    <t xml:space="preserve">1 14 06020 00 0000 430 </t>
  </si>
  <si>
    <t xml:space="preserve">1 14 06025 05 0000 430 </t>
  </si>
  <si>
    <t>Доходы от  продажи  земельных 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</si>
  <si>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1 16 03000 00 0000 140</t>
  </si>
  <si>
    <t>Денежные взыскания (штрафы) за нарушение законодательства о налогах и сборах</t>
  </si>
  <si>
    <t>1 16 03010 01 0000 140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</si>
  <si>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</si>
  <si>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1 16 03030 01 0000 140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</si>
  <si>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</si>
  <si>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1 16 01150 01 0000 140</t>
  </si>
  <si>
    <t>1 16 01153 01 0000 140</t>
  </si>
  <si>
    <t>1 16 25085 05 0000 140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</si>
  <si>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</si>
  <si>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 xml:space="preserve"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
</t>
  </si>
  <si>
    <t>1 16 07000 01 0000 140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</si>
  <si>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Федарации, иной организацией, действующей от имени Российской Федерации</t>
  </si>
  <si>
    <t>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</si>
  <si>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Федарации, государственной корпорацией</t>
  </si>
  <si>
    <t>1 16 07090 05 0000 140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</si>
  <si>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</si>
  <si>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вреда,причиненного водным объектам), подлежащие зачислению в бюджет муниципального образования</t>
  </si>
  <si>
    <t xml:space="preserve"> 1 17 00000 00 0000 000</t>
  </si>
  <si>
    <t>1 17 05000 00 0000 180</t>
  </si>
  <si>
    <t xml:space="preserve">2 02 15002 00 0000 151  </t>
  </si>
  <si>
    <t xml:space="preserve">2 02 15002 05 0000 151  </t>
  </si>
  <si>
    <t xml:space="preserve">000 2 02 02008 00 0000 151 </t>
  </si>
  <si>
    <t>Субсидии бюджетам на обеспечение  жильем молодых семей</t>
  </si>
  <si>
    <t>000 2 02 02008 05 0000 151</t>
  </si>
  <si>
    <t>Субсидии бюджетам муниципальных  районов на обеспечение жильем молодых семей</t>
  </si>
  <si>
    <t xml:space="preserve">000 2 02 25527 00 0000 151  </t>
  </si>
  <si>
    <t xml:space="preserve">000 2 02 25527 05 0000 151  </t>
  </si>
  <si>
    <t>Субсидии бюджетам муниципальных районов  на  государственную  поддержку малого и среднего  предпринимательства, включая  крестьянские (фермерские) хозяйства</t>
  </si>
  <si>
    <t xml:space="preserve">000 2 02 02021 00 0000 151 </t>
  </si>
  <si>
    <t xml:space="preserve">000 2 02 02021 05 0000 151 </t>
  </si>
  <si>
    <t>2 02 02051 00 0000 151</t>
  </si>
  <si>
    <t>2 02 02051 05 0000 151</t>
  </si>
  <si>
    <t>2 02 20077 00 0000 150</t>
  </si>
  <si>
    <t>Субсидии бюджетам на софинансирование капитальных вложений в объекты государственной (муниципальной) собственности</t>
  </si>
  <si>
    <t>2 02 20077 05 0000 151</t>
  </si>
  <si>
    <t>Субсидии бюджетам муниципальных районов на строительство объектов размещения (полигонов, площадок хранения) твердых бытовых и промышленных отходов для обеспечения экологичной и эффективной утилизации отходов на территории Республики Коми (в рамках реализации долгосрочной республиканской  целевой  программы "Обращение с отходами производства и потребления в Республике Коми (2012 - 2016 годы)")</t>
  </si>
  <si>
    <t xml:space="preserve">000 2 02 02077 05 0000 151 </t>
  </si>
  <si>
    <t>Субсидии бюджетам муниципальных районов на реконструкцию и строительство объектов водоснабжения  с приобретением российского оборудования и материалов и использованием инновационной продукции, обеспечивающей энергосбережение и повышение энергетической эффективности, в населенных пунктах с численностью населения до 100 тыс. человек (в рамках реализации долгосрочной республиканской целевой программы "Чистая вода в Республике Коми" (2011-2017 годы)")</t>
  </si>
  <si>
    <t>Субсидии бюджетам муниципальных районов на  строительство культурного центра с универсальным залом на 50 мест (п. Конецбор)</t>
  </si>
  <si>
    <t>Субсидии бюджетам муниципальных районов на  строительство водопроводных сетей (п. Озерный)</t>
  </si>
  <si>
    <t xml:space="preserve">000 2 02 02088 00 0000 151 </t>
  </si>
  <si>
    <t>Субсидии бюджетам муниципальных образований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</si>
  <si>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000 2 02 02088 05 0000 151 </t>
  </si>
  <si>
    <t>Субсидии бюджетам муниципальных районов на обеспечение мероприятий по  капитальному ремонту многоквартирных  домов, переселению   граждан из аварийного жилищного фонда и модернизации систем коммунальной инфраструктуры  за  счет средств, поступивших от  государственной корпорации - Фонда содействия реформированию жилищно-коммунального хозяйства</t>
  </si>
  <si>
    <t xml:space="preserve">000 2 02 02088 05 0001 151 </t>
  </si>
  <si>
    <t>Субсидии  бюджетам муниципальных районов на обеспечение мероприятий по капитальному  ремонту многоквартирных   домов   за    счет    средств, поступивших  от  государственной  корпорации - Фонда   содействия    реформированию    жилищно-коммунального хозяйства</t>
  </si>
  <si>
    <t xml:space="preserve">000 2 02 02088 05 0002 151 </t>
  </si>
  <si>
    <t>Субсидии бюджетам муниципальных  районов  на    обеспечение     мероприятий     по переселению   граждан   из    аварийного жилищного   фонда   за   счет   средств, поступивших от государственной корпорации - Фонда содействия реформированию жилищно-коммунального хозяйства</t>
  </si>
  <si>
    <t>2 02 02089 00 0000 151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</si>
  <si>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</si>
  <si>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2 02 02089 05 0000 151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</si>
  <si>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</si>
  <si>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000 2 02 02089 05 0001 151</t>
  </si>
  <si>
    <t>Субсидии бюджетам муниципальных районов на обеспечение мероприятий по капитальному ремонту многоквартирных домов за счет средств бюджетов</t>
  </si>
  <si>
    <t>2 02 02089 05 0002 151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</si>
  <si>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</si>
  <si>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2 02 02132 00 0000 151</t>
  </si>
  <si>
    <t xml:space="preserve">Субсидии бюджетам на приобретение оборудования для быстровозводимых физкультурно-оздоровительных комплексов,  включая металлоконструкции и металлоизделия </t>
  </si>
  <si>
    <t xml:space="preserve">2 02 02132 05 0000 151   </t>
  </si>
  <si>
    <t>Субсидии  бюджетам муниципальных районов на приобретение оборудования для  быстровозводимых  физкультурно-оздоровительных  комплексов, включая металлоконструкции и металлоизделия</t>
  </si>
  <si>
    <t xml:space="preserve">2 02 02145 00 0000 151   </t>
  </si>
  <si>
    <t>Субсидии бюджетам на модернизацию региональных  систем общего образования</t>
  </si>
  <si>
    <t xml:space="preserve">2 02 02145 05 0000 151   </t>
  </si>
  <si>
    <t>Субсидии бюджетам муниципальных районов на модернизацию региональных систем общего образования</t>
  </si>
  <si>
    <t xml:space="preserve">2 02 20299 00 0000 151 </t>
  </si>
  <si>
    <t xml:space="preserve">2 02 20299 05 0000 151 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</si>
  <si>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</si>
  <si>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>2 02 25467 00 0000 151</t>
  </si>
  <si>
    <t>2 02 25467 05 0000 151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</si>
  <si>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</si>
  <si>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</si>
  <si>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</si>
  <si>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</si>
  <si>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>Субсидии на возмещение выпадающих доходов организаций воздушного транспорта, осуществляющих внутримуниципальные пассажирские перевозки воздушным транспортом в труднодоступные населенные пункты  в Республике Коми</t>
  </si>
  <si>
    <t>2 02 29999 05 0000 151</t>
  </si>
  <si>
    <t>Субсидии на капитальный ремонт и ремонт автомобильных дорог общего пользования населенных пунктов в Республике Коми</t>
  </si>
  <si>
    <t>Субсидии на реконструкцию, капитальный ремонт и ремонт автомобильных дорог общего пользования местного значения</t>
  </si>
  <si>
    <t>Субсидии бюджетам муниципальных районов на укрепление материально-технической базы муниципальных учреждений в сфере культуры и искусства</t>
  </si>
  <si>
    <t>000 2 02 03007 00 0000 151</t>
  </si>
  <si>
    <t>Субвенции бюджетам  на  составление  (изменение)  списков  кандидатов   в   присяжные   заседатели федеральных судов общей юрисдикции в  Российской Федерации</t>
  </si>
  <si>
    <t>000 2 02 03007 05 0000 151</t>
  </si>
  <si>
    <t>Субвенции  бюджетам  муниципальных  районов на составление  (изменение)  списков  кандидатов  в присяжные  заседатели  федеральных  судов  общей юрисдикции в Российской Федерации</t>
  </si>
  <si>
    <t xml:space="preserve">000 2 02 03021 00 0000 151  </t>
  </si>
  <si>
    <t>Субвенции бюджетам муниципальных образований  на  ежемесячное   денежное вознаграждение за классное руководство</t>
  </si>
  <si>
    <t>000 2 02 03021 05 0000 151</t>
  </si>
  <si>
    <t>Субвенции бюджетам муниципальных районов на ежемесячное денежное вознаграждение за классное руководство</t>
  </si>
  <si>
    <t xml:space="preserve">Субвенции бюджетам муниципальных районов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 (пункт 4 статьи 1 Закона Республики Коми от 1 декабря 2015 г. №115-РЗ) </t>
  </si>
  <si>
    <t>Субвенции бюджетам муниципальных районов на осуществление переданных государственных полномочий  по расчету и предоставлению субвенций бюджетам поселений,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2008г. № 137-РЗ</t>
  </si>
  <si>
    <t>Субвенции бюджетам муниципальных районов на осуществление переданных государственных полномочий по возмещению недополученных доходов, возникающих в результате государственного регулирования цен на топливо твердое, реализуемое гражданам и используемое для нужд отопления (подпункт "а" пункта 5 статьи1 Закона РК № 115-РЗ от 1 декабря 2015 г.)</t>
  </si>
  <si>
    <t xml:space="preserve">Субвенции бюджетам муниципальных районов на 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(пункты 7-8 статьи 1 Закона РК № 115-РЗ от 1 декабря 2015 г.)  </t>
  </si>
  <si>
    <t>Субвенции бюджетам муниципальных районов на осуществление государственного полномочия и компенсацию расходов при осуществлении государственного полномочия по организации проведения мероприятий при осуществлении деятельности по обращению с животными без владельцев</t>
  </si>
  <si>
    <t>Субвенции бюджетам муниципальных районов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(пункт 6 статьи1 и статьи 2,3 Закона РК № 115-РЗ от 1 декабря 2015 г.)</t>
  </si>
  <si>
    <t>Субвенции бюджетам муниципальных районов на осуществление государственных полномочий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  (статьи 2,3 Закона РК № 115-РЗ от 1 декабря 2015 г.)</t>
  </si>
  <si>
    <t>Субвенции бюджетам муниципальных районов на осуществление государственных полномочий Республики Коми, предусмотренных пунктами 11 и 12 статьи 1 Закона Республики Коми № 115-РЗ от 1 декабря 2015 г.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</si>
  <si>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</si>
  <si>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 xml:space="preserve"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
</t>
  </si>
  <si>
    <t xml:space="preserve">000 2 02 35082 00 0000 151   </t>
  </si>
  <si>
    <t>000 2 02 35082 05 0000 151</t>
  </si>
  <si>
    <t xml:space="preserve">2 02 39999 05 0000 150 </t>
  </si>
  <si>
    <t xml:space="preserve">Субвенции бюджетам муниципальных районов на осуществление  государственного полномочия Республики Коми по предоставлению мер социальной поддержки в форме выплаты денежной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 </t>
  </si>
  <si>
    <t xml:space="preserve">2 02 40000 00 0000 150   </t>
  </si>
  <si>
    <t>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</si>
  <si>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</si>
  <si>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 образовательных организаций, реализующих образовательные прграммы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</si>
  <si>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Иные межбюджетные трансферты бюджетам муниципальных районов  на мероприятия по организации питания обучающихся 1-4 классов в муниципальных образовательных учреждениях в Республике Коми, реализующих программу начального общего образования</t>
  </si>
  <si>
    <t>Иные межбюджетные трансферты на обеспечение осуществления дорожной деятельности за счет средств, поступающих из федерального бюджета</t>
  </si>
  <si>
    <t>2 18 00000 00 0000 000</t>
  </si>
  <si>
    <t xml:space="preserve">ДОХОДЫ БЮДЖЕТОВ БЮДЖЕТНОЙ СИСТЕМЫ РОССИЙСКОЙ ФЕДЕРАЦИИ ОТ ВОЗВРАТА  ОСТАТКОВ СУБСИДИЙ, СУБВЕНЦИЙ И ИНЫХ МЕЖБЮТЖЕТНЫХ ТРАНСФЕРТОВ, ИМЕЮЩИХ ЦЕЛЕВОЕ НАЗНАЧЕНИЕ, ПРОШЛЫХ ЛЕТ  </t>
  </si>
  <si>
    <t xml:space="preserve">2 19 00000 05 0000 150 </t>
  </si>
  <si>
    <t xml:space="preserve">Субсидии бюджетам муниципальных образований на государственную поддержку организаций, входящих в систему спортивной подготовки
</t>
  </si>
  <si>
    <t>1 01 02130 01 0000 110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</si>
  <si>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</si>
  <si>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1 01 02140 01 0000 110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</si>
  <si>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</si>
  <si>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2 02 45179 00 0000 150</t>
  </si>
  <si>
    <t>2 02 45179 05 0000 150</t>
  </si>
  <si>
    <t xml:space="preserve"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</si>
  <si>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 xml:space="preserve"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
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</si>
  <si>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</si>
  <si>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Субсидии на софинансирование расходных обязательств органов местного самоуправления в Республике Коми, возникающих при выполнении органами местного самоуправления полномочий по вопросам местного значения по предоставлению помещения для работы на обслуживаемом административном участке сотруднику, замещающему должность участкового уполномоченного полиции
</t>
  </si>
  <si>
    <t>от 19 сентября 2023 года № 7-26/322</t>
  </si>
</sst>
</file>

<file path=xl/styles.xml><?xml version="1.0" encoding="utf-8"?>
<styleSheet xmlns="http://schemas.openxmlformats.org/spreadsheetml/2006/main">
  <numFmts count="3">
    <numFmt numFmtId="164" formatCode="0000"/>
    <numFmt numFmtId="165" formatCode="_-* #,##0_р_._-;\-* #,##0_р_._-;_-* &quot;-&quot;??_р_._-;_-@_-"/>
    <numFmt numFmtId="166" formatCode="#,##0.0"/>
  </numFmts>
  <fonts count="20">
    <font>
      <sz val="10"/>
      <name val="Times New Roman"/>
      <charset val="204"/>
    </font>
    <font>
      <sz val="10"/>
      <name val="Tahoma"/>
      <family val="2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3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5" fillId="0" borderId="0"/>
  </cellStyleXfs>
  <cellXfs count="167">
    <xf numFmtId="0" fontId="0" fillId="0" borderId="0" xfId="0"/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2" fillId="3" borderId="0" xfId="0" applyFont="1" applyFill="1" applyBorder="1"/>
    <xf numFmtId="0" fontId="3" fillId="0" borderId="0" xfId="0" applyFont="1" applyFill="1" applyBorder="1"/>
    <xf numFmtId="0" fontId="2" fillId="0" borderId="1" xfId="1" applyNumberFormat="1" applyFont="1" applyFill="1" applyBorder="1" applyAlignment="1">
      <alignment horizontal="left" vertical="top" wrapText="1"/>
    </xf>
    <xf numFmtId="0" fontId="2" fillId="0" borderId="0" xfId="1" applyFont="1" applyFill="1" applyBorder="1" applyAlignment="1" applyProtection="1">
      <alignment horizontal="left" vertical="center"/>
      <protection locked="0"/>
    </xf>
    <xf numFmtId="1" fontId="2" fillId="0" borderId="0" xfId="1" applyNumberFormat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top" wrapText="1"/>
    </xf>
    <xf numFmtId="0" fontId="2" fillId="0" borderId="2" xfId="0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4" fontId="2" fillId="3" borderId="0" xfId="0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left" vertical="top" wrapText="1"/>
    </xf>
    <xf numFmtId="4" fontId="3" fillId="3" borderId="0" xfId="0" applyNumberFormat="1" applyFont="1" applyFill="1" applyBorder="1" applyAlignment="1">
      <alignment horizontal="center" vertical="center"/>
    </xf>
    <xf numFmtId="4" fontId="4" fillId="3" borderId="0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Border="1" applyAlignment="1">
      <alignment horizontal="center" vertical="top"/>
    </xf>
    <xf numFmtId="49" fontId="2" fillId="3" borderId="0" xfId="1" applyNumberFormat="1" applyFont="1" applyFill="1" applyBorder="1" applyAlignment="1">
      <alignment horizontal="right" vertical="top"/>
    </xf>
    <xf numFmtId="2" fontId="2" fillId="3" borderId="0" xfId="0" applyNumberFormat="1" applyFont="1" applyFill="1" applyBorder="1" applyAlignment="1">
      <alignment horizontal="right" vertical="top"/>
    </xf>
    <xf numFmtId="2" fontId="3" fillId="3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2" fontId="2" fillId="3" borderId="0" xfId="0" applyNumberFormat="1" applyFont="1" applyFill="1" applyBorder="1" applyAlignment="1">
      <alignment vertical="top"/>
    </xf>
    <xf numFmtId="2" fontId="2" fillId="3" borderId="0" xfId="1" applyNumberFormat="1" applyFont="1" applyFill="1" applyBorder="1" applyAlignment="1">
      <alignment horizontal="center" vertical="top"/>
    </xf>
    <xf numFmtId="2" fontId="3" fillId="3" borderId="0" xfId="1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/>
    </xf>
    <xf numFmtId="2" fontId="2" fillId="3" borderId="0" xfId="0" applyNumberFormat="1" applyFont="1" applyFill="1" applyBorder="1"/>
    <xf numFmtId="0" fontId="5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right" vertical="center"/>
    </xf>
    <xf numFmtId="0" fontId="6" fillId="0" borderId="1" xfId="0" applyNumberFormat="1" applyFont="1" applyFill="1" applyBorder="1" applyAlignment="1">
      <alignment horizontal="left" vertical="top" wrapText="1"/>
    </xf>
    <xf numFmtId="165" fontId="2" fillId="0" borderId="0" xfId="0" applyNumberFormat="1" applyFont="1" applyFill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top"/>
    </xf>
    <xf numFmtId="0" fontId="2" fillId="0" borderId="0" xfId="0" applyNumberFormat="1" applyFont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/>
    </xf>
    <xf numFmtId="165" fontId="5" fillId="0" borderId="0" xfId="0" applyNumberFormat="1" applyFont="1" applyFill="1" applyAlignment="1">
      <alignment horizontal="center" vertical="center"/>
    </xf>
    <xf numFmtId="1" fontId="5" fillId="0" borderId="0" xfId="1" applyNumberFormat="1" applyFont="1" applyFill="1" applyBorder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1" fontId="5" fillId="0" borderId="1" xfId="1" applyNumberFormat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top" wrapText="1"/>
    </xf>
    <xf numFmtId="49" fontId="7" fillId="0" borderId="1" xfId="1" applyNumberFormat="1" applyFont="1" applyFill="1" applyBorder="1" applyAlignment="1">
      <alignment horizontal="center" vertical="top"/>
    </xf>
    <xf numFmtId="49" fontId="5" fillId="0" borderId="1" xfId="1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/>
    </xf>
    <xf numFmtId="166" fontId="5" fillId="0" borderId="1" xfId="0" applyNumberFormat="1" applyFont="1" applyFill="1" applyBorder="1" applyAlignment="1">
      <alignment horizontal="center" vertical="top" wrapText="1"/>
    </xf>
    <xf numFmtId="166" fontId="8" fillId="0" borderId="1" xfId="1" applyNumberFormat="1" applyFont="1" applyFill="1" applyBorder="1" applyAlignment="1">
      <alignment horizontal="center" vertical="top" wrapText="1"/>
    </xf>
    <xf numFmtId="166" fontId="5" fillId="0" borderId="1" xfId="1" applyNumberFormat="1" applyFont="1" applyFill="1" applyBorder="1" applyAlignment="1">
      <alignment horizontal="center" vertical="top" wrapText="1"/>
    </xf>
    <xf numFmtId="166" fontId="5" fillId="3" borderId="1" xfId="1" applyNumberFormat="1" applyFont="1" applyFill="1" applyBorder="1" applyAlignment="1">
      <alignment horizontal="center" vertical="top" wrapText="1"/>
    </xf>
    <xf numFmtId="49" fontId="5" fillId="2" borderId="1" xfId="1" applyNumberFormat="1" applyFont="1" applyFill="1" applyBorder="1" applyAlignment="1">
      <alignment horizontal="center" vertical="top" wrapText="1"/>
    </xf>
    <xf numFmtId="166" fontId="7" fillId="2" borderId="1" xfId="1" applyNumberFormat="1" applyFont="1" applyFill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 wrapText="1"/>
    </xf>
    <xf numFmtId="49" fontId="5" fillId="0" borderId="0" xfId="1" applyNumberFormat="1" applyFont="1" applyFill="1" applyBorder="1" applyAlignment="1">
      <alignment horizontal="center" vertical="top"/>
    </xf>
    <xf numFmtId="49" fontId="5" fillId="0" borderId="0" xfId="0" applyNumberFormat="1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top"/>
    </xf>
    <xf numFmtId="0" fontId="2" fillId="0" borderId="3" xfId="0" applyNumberFormat="1" applyFont="1" applyFill="1" applyBorder="1" applyAlignment="1">
      <alignment horizontal="left" vertical="top" wrapText="1"/>
    </xf>
    <xf numFmtId="166" fontId="9" fillId="0" borderId="1" xfId="0" quotePrefix="1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166" fontId="10" fillId="0" borderId="1" xfId="0" applyNumberFormat="1" applyFont="1" applyFill="1" applyBorder="1" applyAlignment="1">
      <alignment horizontal="center" vertical="center"/>
    </xf>
    <xf numFmtId="166" fontId="10" fillId="3" borderId="1" xfId="0" applyNumberFormat="1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166" fontId="12" fillId="0" borderId="1" xfId="1" applyNumberFormat="1" applyFont="1" applyFill="1" applyBorder="1" applyAlignment="1">
      <alignment horizontal="center" vertical="top" wrapText="1"/>
    </xf>
    <xf numFmtId="166" fontId="12" fillId="2" borderId="1" xfId="1" applyNumberFormat="1" applyFont="1" applyFill="1" applyBorder="1" applyAlignment="1">
      <alignment horizontal="center" vertical="top" wrapText="1"/>
    </xf>
    <xf numFmtId="166" fontId="13" fillId="0" borderId="1" xfId="1" applyNumberFormat="1" applyFont="1" applyFill="1" applyBorder="1" applyAlignment="1">
      <alignment horizontal="center" vertical="top" wrapText="1"/>
    </xf>
    <xf numFmtId="166" fontId="12" fillId="0" borderId="1" xfId="1" applyNumberFormat="1" applyFont="1" applyFill="1" applyBorder="1" applyAlignment="1">
      <alignment horizontal="center" vertical="top"/>
    </xf>
    <xf numFmtId="166" fontId="12" fillId="0" borderId="1" xfId="0" applyNumberFormat="1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top"/>
    </xf>
    <xf numFmtId="166" fontId="14" fillId="2" borderId="1" xfId="1" applyNumberFormat="1" applyFont="1" applyFill="1" applyBorder="1" applyAlignment="1">
      <alignment horizontal="center" vertical="top" wrapText="1"/>
    </xf>
    <xf numFmtId="166" fontId="14" fillId="0" borderId="1" xfId="1" applyNumberFormat="1" applyFont="1" applyFill="1" applyBorder="1" applyAlignment="1">
      <alignment horizontal="center" vertical="top" wrapText="1"/>
    </xf>
    <xf numFmtId="166" fontId="14" fillId="0" borderId="1" xfId="1" applyNumberFormat="1" applyFont="1" applyFill="1" applyBorder="1" applyAlignment="1">
      <alignment horizontal="center" vertical="top"/>
    </xf>
    <xf numFmtId="2" fontId="14" fillId="0" borderId="1" xfId="1" applyNumberFormat="1" applyFont="1" applyFill="1" applyBorder="1" applyAlignment="1">
      <alignment horizontal="center" vertical="top"/>
    </xf>
    <xf numFmtId="49" fontId="12" fillId="0" borderId="1" xfId="1" applyNumberFormat="1" applyFont="1" applyFill="1" applyBorder="1" applyAlignment="1">
      <alignment horizontal="center" vertical="top" wrapText="1"/>
    </xf>
    <xf numFmtId="166" fontId="9" fillId="3" borderId="1" xfId="0" applyNumberFormat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top" wrapText="1"/>
    </xf>
    <xf numFmtId="166" fontId="9" fillId="3" borderId="1" xfId="0" applyNumberFormat="1" applyFont="1" applyFill="1" applyBorder="1" applyAlignment="1">
      <alignment horizontal="center" vertical="top"/>
    </xf>
    <xf numFmtId="49" fontId="2" fillId="0" borderId="0" xfId="2" applyNumberFormat="1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 applyAlignment="1">
      <alignment horizontal="center" vertical="center"/>
    </xf>
    <xf numFmtId="165" fontId="2" fillId="0" borderId="0" xfId="2" applyNumberFormat="1" applyFont="1" applyFill="1" applyAlignment="1">
      <alignment vertical="center"/>
    </xf>
    <xf numFmtId="0" fontId="2" fillId="0" borderId="0" xfId="2" applyFont="1" applyFill="1" applyBorder="1" applyAlignment="1">
      <alignment vertical="center"/>
    </xf>
    <xf numFmtId="165" fontId="2" fillId="0" borderId="0" xfId="2" applyNumberFormat="1" applyFont="1" applyFill="1" applyAlignment="1">
      <alignment horizontal="left" vertical="center"/>
    </xf>
    <xf numFmtId="165" fontId="2" fillId="0" borderId="0" xfId="2" applyNumberFormat="1" applyFont="1" applyFill="1" applyAlignment="1">
      <alignment horizontal="right" vertical="center"/>
    </xf>
    <xf numFmtId="165" fontId="2" fillId="0" borderId="0" xfId="2" applyNumberFormat="1" applyFont="1" applyAlignment="1">
      <alignment horizontal="left" vertical="center"/>
    </xf>
    <xf numFmtId="49" fontId="2" fillId="0" borderId="0" xfId="1" applyNumberFormat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top" wrapText="1"/>
    </xf>
    <xf numFmtId="0" fontId="17" fillId="0" borderId="1" xfId="1" applyFont="1" applyFill="1" applyBorder="1" applyAlignment="1">
      <alignment horizontal="left" vertical="top" wrapText="1"/>
    </xf>
    <xf numFmtId="166" fontId="17" fillId="0" borderId="1" xfId="2" applyNumberFormat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top"/>
    </xf>
    <xf numFmtId="49" fontId="16" fillId="0" borderId="1" xfId="1" applyNumberFormat="1" applyFont="1" applyFill="1" applyBorder="1" applyAlignment="1">
      <alignment horizontal="center" vertical="top"/>
    </xf>
    <xf numFmtId="0" fontId="16" fillId="0" borderId="1" xfId="1" applyFont="1" applyFill="1" applyBorder="1" applyAlignment="1">
      <alignment horizontal="left" vertical="top" wrapText="1"/>
    </xf>
    <xf numFmtId="0" fontId="16" fillId="0" borderId="2" xfId="2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center" vertical="center"/>
    </xf>
    <xf numFmtId="166" fontId="2" fillId="0" borderId="0" xfId="2" applyNumberFormat="1" applyFont="1" applyFill="1" applyBorder="1"/>
    <xf numFmtId="0" fontId="16" fillId="0" borderId="1" xfId="2" applyFont="1" applyFill="1" applyBorder="1" applyAlignment="1">
      <alignment horizontal="left" vertical="top" wrapText="1"/>
    </xf>
    <xf numFmtId="0" fontId="16" fillId="0" borderId="0" xfId="2" applyFont="1" applyFill="1" applyBorder="1" applyAlignment="1">
      <alignment horizontal="left" vertical="top" wrapText="1"/>
    </xf>
    <xf numFmtId="49" fontId="17" fillId="0" borderId="1" xfId="2" applyNumberFormat="1" applyFont="1" applyFill="1" applyBorder="1" applyAlignment="1">
      <alignment horizontal="center" vertical="top"/>
    </xf>
    <xf numFmtId="4" fontId="2" fillId="0" borderId="0" xfId="2" applyNumberFormat="1" applyFont="1" applyFill="1" applyBorder="1"/>
    <xf numFmtId="49" fontId="16" fillId="0" borderId="1" xfId="2" applyNumberFormat="1" applyFont="1" applyFill="1" applyBorder="1" applyAlignment="1">
      <alignment horizontal="center" vertical="top"/>
    </xf>
    <xf numFmtId="49" fontId="16" fillId="0" borderId="1" xfId="2" applyNumberFormat="1" applyFont="1" applyFill="1" applyBorder="1" applyAlignment="1">
      <alignment horizontal="center" vertical="top" wrapText="1"/>
    </xf>
    <xf numFmtId="0" fontId="16" fillId="0" borderId="1" xfId="1" applyNumberFormat="1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/>
    </xf>
    <xf numFmtId="49" fontId="16" fillId="0" borderId="1" xfId="2" applyNumberFormat="1" applyFont="1" applyFill="1" applyBorder="1" applyAlignment="1">
      <alignment horizontal="left" vertical="top" wrapText="1"/>
    </xf>
    <xf numFmtId="0" fontId="16" fillId="0" borderId="1" xfId="2" applyFont="1" applyFill="1" applyBorder="1" applyAlignment="1">
      <alignment horizontal="center" vertical="top"/>
    </xf>
    <xf numFmtId="0" fontId="16" fillId="0" borderId="1" xfId="2" applyNumberFormat="1" applyFont="1" applyFill="1" applyBorder="1" applyAlignment="1">
      <alignment horizontal="left" vertical="top" wrapText="1"/>
    </xf>
    <xf numFmtId="0" fontId="17" fillId="0" borderId="1" xfId="2" applyFont="1" applyFill="1" applyBorder="1" applyAlignment="1">
      <alignment horizontal="left" vertical="top" wrapText="1"/>
    </xf>
    <xf numFmtId="0" fontId="3" fillId="0" borderId="0" xfId="2" applyFont="1" applyFill="1" applyBorder="1"/>
    <xf numFmtId="0" fontId="16" fillId="0" borderId="1" xfId="1" applyNumberFormat="1" applyFont="1" applyFill="1" applyBorder="1" applyAlignment="1">
      <alignment horizontal="left" vertical="center" wrapText="1"/>
    </xf>
    <xf numFmtId="0" fontId="16" fillId="0" borderId="1" xfId="2" applyFont="1" applyFill="1" applyBorder="1" applyAlignment="1">
      <alignment horizontal="left" vertical="top"/>
    </xf>
    <xf numFmtId="0" fontId="18" fillId="0" borderId="1" xfId="2" applyFont="1" applyFill="1" applyBorder="1" applyAlignment="1">
      <alignment horizontal="left" vertical="top" wrapText="1"/>
    </xf>
    <xf numFmtId="0" fontId="18" fillId="0" borderId="1" xfId="1" applyFont="1" applyFill="1" applyBorder="1" applyAlignment="1">
      <alignment horizontal="left" vertical="top" wrapText="1"/>
    </xf>
    <xf numFmtId="49" fontId="16" fillId="0" borderId="1" xfId="1" applyNumberFormat="1" applyFont="1" applyFill="1" applyBorder="1" applyAlignment="1">
      <alignment horizontal="center" vertical="top" wrapText="1"/>
    </xf>
    <xf numFmtId="166" fontId="17" fillId="0" borderId="1" xfId="1" applyNumberFormat="1" applyFont="1" applyFill="1" applyBorder="1" applyAlignment="1">
      <alignment horizontal="left" vertical="top" wrapText="1"/>
    </xf>
    <xf numFmtId="166" fontId="17" fillId="0" borderId="1" xfId="2" quotePrefix="1" applyNumberFormat="1" applyFont="1" applyFill="1" applyBorder="1" applyAlignment="1">
      <alignment horizontal="center"/>
    </xf>
    <xf numFmtId="166" fontId="17" fillId="0" borderId="1" xfId="2" applyNumberFormat="1" applyFont="1" applyFill="1" applyBorder="1" applyAlignment="1">
      <alignment horizontal="center" vertical="top"/>
    </xf>
    <xf numFmtId="166" fontId="17" fillId="0" borderId="1" xfId="1" applyNumberFormat="1" applyFont="1" applyFill="1" applyBorder="1" applyAlignment="1">
      <alignment horizontal="center" vertical="top"/>
    </xf>
    <xf numFmtId="166" fontId="16" fillId="0" borderId="1" xfId="1" applyNumberFormat="1" applyFont="1" applyFill="1" applyBorder="1" applyAlignment="1">
      <alignment horizontal="center" vertical="top"/>
    </xf>
    <xf numFmtId="166" fontId="18" fillId="0" borderId="1" xfId="1" applyNumberFormat="1" applyFont="1" applyFill="1" applyBorder="1" applyAlignment="1">
      <alignment horizontal="left" vertical="top" wrapText="1"/>
    </xf>
    <xf numFmtId="0" fontId="2" fillId="4" borderId="0" xfId="2" applyFont="1" applyFill="1" applyBorder="1"/>
    <xf numFmtId="166" fontId="16" fillId="0" borderId="1" xfId="2" applyNumberFormat="1" applyFont="1" applyFill="1" applyBorder="1" applyAlignment="1">
      <alignment horizontal="center" vertical="top" wrapText="1"/>
    </xf>
    <xf numFmtId="166" fontId="18" fillId="0" borderId="1" xfId="2" applyNumberFormat="1" applyFont="1" applyFill="1" applyBorder="1" applyAlignment="1">
      <alignment horizontal="left" vertical="top" wrapText="1"/>
    </xf>
    <xf numFmtId="166" fontId="16" fillId="0" borderId="1" xfId="2" applyNumberFormat="1" applyFont="1" applyFill="1" applyBorder="1" applyAlignment="1">
      <alignment horizontal="left" vertical="top" wrapText="1"/>
    </xf>
    <xf numFmtId="166" fontId="17" fillId="0" borderId="1" xfId="1" applyNumberFormat="1" applyFont="1" applyFill="1" applyBorder="1" applyAlignment="1">
      <alignment horizontal="center" vertical="top" wrapText="1"/>
    </xf>
    <xf numFmtId="166" fontId="17" fillId="0" borderId="1" xfId="2" applyNumberFormat="1" applyFont="1" applyFill="1" applyBorder="1" applyAlignment="1">
      <alignment horizontal="left" vertical="top" wrapText="1"/>
    </xf>
    <xf numFmtId="166" fontId="16" fillId="0" borderId="1" xfId="1" applyNumberFormat="1" applyFont="1" applyFill="1" applyBorder="1" applyAlignment="1">
      <alignment horizontal="center" vertical="top" wrapText="1"/>
    </xf>
    <xf numFmtId="0" fontId="18" fillId="0" borderId="1" xfId="2" applyNumberFormat="1" applyFont="1" applyFill="1" applyBorder="1" applyAlignment="1">
      <alignment horizontal="left" vertical="top" wrapText="1"/>
    </xf>
    <xf numFmtId="166" fontId="16" fillId="0" borderId="1" xfId="2" applyNumberFormat="1" applyFont="1" applyBorder="1" applyAlignment="1">
      <alignment horizontal="left" vertical="top" wrapText="1"/>
    </xf>
    <xf numFmtId="166" fontId="19" fillId="0" borderId="1" xfId="1" applyNumberFormat="1" applyFont="1" applyFill="1" applyBorder="1" applyAlignment="1">
      <alignment horizontal="center" vertical="top" wrapText="1"/>
    </xf>
    <xf numFmtId="166" fontId="19" fillId="0" borderId="1" xfId="2" applyNumberFormat="1" applyFont="1" applyFill="1" applyBorder="1" applyAlignment="1">
      <alignment horizontal="center" vertical="center"/>
    </xf>
    <xf numFmtId="0" fontId="19" fillId="0" borderId="1" xfId="2" applyNumberFormat="1" applyFont="1" applyFill="1" applyBorder="1" applyAlignment="1">
      <alignment horizontal="left" vertical="top" wrapText="1"/>
    </xf>
    <xf numFmtId="166" fontId="2" fillId="4" borderId="0" xfId="2" applyNumberFormat="1" applyFont="1" applyFill="1" applyBorder="1"/>
    <xf numFmtId="166" fontId="17" fillId="0" borderId="1" xfId="2" applyNumberFormat="1" applyFont="1" applyFill="1" applyBorder="1" applyAlignment="1">
      <alignment horizontal="center" vertical="top" wrapText="1"/>
    </xf>
    <xf numFmtId="0" fontId="17" fillId="0" borderId="1" xfId="2" applyNumberFormat="1" applyFont="1" applyFill="1" applyBorder="1" applyAlignment="1">
      <alignment horizontal="left" vertical="top" wrapText="1"/>
    </xf>
    <xf numFmtId="0" fontId="16" fillId="0" borderId="0" xfId="2" applyNumberFormat="1" applyFont="1" applyFill="1" applyAlignment="1">
      <alignment horizontal="left" vertical="top" wrapText="1"/>
    </xf>
    <xf numFmtId="49" fontId="2" fillId="0" borderId="0" xfId="1" applyNumberFormat="1" applyFont="1" applyFill="1" applyBorder="1" applyAlignment="1">
      <alignment horizontal="center" vertical="top"/>
    </xf>
    <xf numFmtId="2" fontId="2" fillId="0" borderId="0" xfId="1" applyNumberFormat="1" applyFont="1" applyFill="1" applyBorder="1" applyAlignment="1">
      <alignment horizontal="center" vertical="top"/>
    </xf>
    <xf numFmtId="49" fontId="2" fillId="0" borderId="0" xfId="1" applyNumberFormat="1" applyFont="1" applyFill="1" applyBorder="1" applyAlignment="1">
      <alignment horizontal="center" vertical="top" wrapText="1"/>
    </xf>
    <xf numFmtId="49" fontId="2" fillId="0" borderId="0" xfId="2" applyNumberFormat="1" applyFont="1" applyFill="1" applyBorder="1" applyAlignment="1">
      <alignment horizontal="center" vertical="top"/>
    </xf>
    <xf numFmtId="2" fontId="2" fillId="0" borderId="0" xfId="2" applyNumberFormat="1" applyFont="1" applyFill="1" applyBorder="1"/>
    <xf numFmtId="2" fontId="14" fillId="2" borderId="1" xfId="1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" fontId="3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top" wrapText="1"/>
    </xf>
    <xf numFmtId="0" fontId="3" fillId="0" borderId="0" xfId="1" applyNumberFormat="1" applyFont="1" applyFill="1" applyBorder="1" applyAlignment="1">
      <alignment horizontal="right" vertical="top"/>
    </xf>
    <xf numFmtId="49" fontId="2" fillId="0" borderId="0" xfId="1" applyNumberFormat="1" applyFont="1" applyFill="1" applyBorder="1" applyAlignment="1">
      <alignment horizontal="right" vertical="top"/>
    </xf>
    <xf numFmtId="49" fontId="16" fillId="0" borderId="4" xfId="1" applyNumberFormat="1" applyFont="1" applyFill="1" applyBorder="1" applyAlignment="1">
      <alignment horizontal="center" vertical="center" wrapText="1"/>
    </xf>
    <xf numFmtId="49" fontId="16" fillId="0" borderId="7" xfId="1" applyNumberFormat="1" applyFont="1" applyFill="1" applyBorder="1" applyAlignment="1">
      <alignment horizontal="center" vertical="center" wrapText="1"/>
    </xf>
    <xf numFmtId="0" fontId="16" fillId="0" borderId="4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1" fontId="16" fillId="0" borderId="5" xfId="1" applyNumberFormat="1" applyFont="1" applyFill="1" applyBorder="1" applyAlignment="1">
      <alignment horizontal="center" vertical="center"/>
    </xf>
    <xf numFmtId="1" fontId="16" fillId="0" borderId="6" xfId="1" applyNumberFormat="1" applyFont="1" applyFill="1" applyBorder="1" applyAlignment="1">
      <alignment horizontal="center" vertical="center"/>
    </xf>
    <xf numFmtId="165" fontId="2" fillId="0" borderId="0" xfId="2" applyNumberFormat="1" applyFont="1" applyFill="1" applyAlignment="1">
      <alignment horizontal="right" vertical="center"/>
    </xf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E2064"/>
  <sheetViews>
    <sheetView tabSelected="1" view="pageBreakPreview" zoomScaleNormal="75" zoomScaleSheetLayoutView="100" workbookViewId="0">
      <selection activeCell="K18" sqref="K18"/>
    </sheetView>
  </sheetViews>
  <sheetFormatPr defaultColWidth="10.5" defaultRowHeight="15"/>
  <cols>
    <col min="1" max="1" width="28" style="42" customWidth="1"/>
    <col min="2" max="2" width="150" style="30" customWidth="1"/>
    <col min="3" max="3" width="17.5" style="3" hidden="1" customWidth="1"/>
    <col min="4" max="4" width="14.83203125" style="2" hidden="1" customWidth="1"/>
    <col min="5" max="5" width="17.1640625" style="2" customWidth="1"/>
    <col min="6" max="16384" width="10.5" style="2"/>
  </cols>
  <sheetData>
    <row r="1" spans="1:5">
      <c r="E1" s="62" t="s">
        <v>259</v>
      </c>
    </row>
    <row r="2" spans="1:5">
      <c r="E2" s="62" t="s">
        <v>97</v>
      </c>
    </row>
    <row r="3" spans="1:5">
      <c r="E3" s="62" t="s">
        <v>708</v>
      </c>
    </row>
    <row r="4" spans="1:5" s="1" customFormat="1">
      <c r="A4" s="39"/>
      <c r="B4" s="154" t="s">
        <v>259</v>
      </c>
      <c r="C4" s="155"/>
      <c r="D4" s="155"/>
      <c r="E4" s="155"/>
    </row>
    <row r="5" spans="1:5" s="1" customFormat="1">
      <c r="A5" s="39"/>
      <c r="B5" s="63"/>
      <c r="C5" s="63"/>
      <c r="D5" s="63"/>
      <c r="E5" s="64" t="s">
        <v>97</v>
      </c>
    </row>
    <row r="6" spans="1:5" s="1" customFormat="1">
      <c r="A6" s="39"/>
      <c r="B6" s="65"/>
      <c r="C6" s="65"/>
      <c r="E6" s="64" t="s">
        <v>528</v>
      </c>
    </row>
    <row r="7" spans="1:5" s="1" customFormat="1" ht="14.25" customHeight="1">
      <c r="A7" s="40"/>
      <c r="B7" s="35"/>
      <c r="C7" s="33"/>
    </row>
    <row r="8" spans="1:5" s="1" customFormat="1" hidden="1">
      <c r="A8" s="40"/>
      <c r="B8" s="35"/>
      <c r="C8" s="33"/>
    </row>
    <row r="9" spans="1:5">
      <c r="A9" s="156" t="s">
        <v>34</v>
      </c>
      <c r="B9" s="156"/>
      <c r="C9" s="156"/>
    </row>
    <row r="10" spans="1:5" ht="14.25" customHeight="1">
      <c r="A10" s="156" t="s">
        <v>527</v>
      </c>
      <c r="B10" s="156"/>
      <c r="C10" s="156"/>
    </row>
    <row r="11" spans="1:5" ht="2.25" hidden="1" customHeight="1">
      <c r="A11" s="41"/>
      <c r="B11" s="6"/>
      <c r="C11" s="2"/>
    </row>
    <row r="12" spans="1:5">
      <c r="B12" s="6"/>
      <c r="C12" s="7"/>
    </row>
    <row r="13" spans="1:5" ht="35.25" customHeight="1">
      <c r="A13" s="43" t="s">
        <v>101</v>
      </c>
      <c r="B13" s="8" t="s">
        <v>89</v>
      </c>
      <c r="C13" s="8" t="s">
        <v>372</v>
      </c>
      <c r="D13" s="8" t="s">
        <v>451</v>
      </c>
      <c r="E13" s="8" t="s">
        <v>372</v>
      </c>
    </row>
    <row r="14" spans="1:5" ht="15.75" customHeight="1">
      <c r="A14" s="44" t="s">
        <v>99</v>
      </c>
      <c r="B14" s="9" t="s">
        <v>27</v>
      </c>
      <c r="C14" s="84">
        <f>C15+C24+C34+C50+C61+C80+C89+C98+C113+C159+C57</f>
        <v>813270.6</v>
      </c>
      <c r="D14" s="84">
        <f>D15+D34+D50+D61+D80+D89+D98+D113+D159+D57+D24</f>
        <v>89048.6</v>
      </c>
      <c r="E14" s="84">
        <f>C14+D14</f>
        <v>902319.2</v>
      </c>
    </row>
    <row r="15" spans="1:5" ht="15.75" customHeight="1">
      <c r="A15" s="45" t="s">
        <v>100</v>
      </c>
      <c r="B15" s="9" t="s">
        <v>202</v>
      </c>
      <c r="C15" s="84">
        <f>C16</f>
        <v>642688</v>
      </c>
      <c r="D15" s="84">
        <f>D16</f>
        <v>69828</v>
      </c>
      <c r="E15" s="84">
        <f>C15+D15</f>
        <v>712516</v>
      </c>
    </row>
    <row r="16" spans="1:5" ht="18.75">
      <c r="A16" s="46" t="s">
        <v>102</v>
      </c>
      <c r="B16" s="5" t="s">
        <v>1</v>
      </c>
      <c r="C16" s="84">
        <f>C17+C18+C19+C20+C21+C22+C23</f>
        <v>642688</v>
      </c>
      <c r="D16" s="84">
        <f>D17+D18+D19+D20+D21+D22+D23</f>
        <v>69828</v>
      </c>
      <c r="E16" s="84">
        <f>C16+D16</f>
        <v>712516</v>
      </c>
    </row>
    <row r="17" spans="1:5" ht="44.25" customHeight="1">
      <c r="A17" s="46" t="s">
        <v>103</v>
      </c>
      <c r="B17" s="10" t="s">
        <v>529</v>
      </c>
      <c r="C17" s="70">
        <v>635003</v>
      </c>
      <c r="D17" s="70">
        <v>65527</v>
      </c>
      <c r="E17" s="70">
        <f>C17+D17</f>
        <v>700530</v>
      </c>
    </row>
    <row r="18" spans="1:5" ht="45.75" customHeight="1">
      <c r="A18" s="46" t="s">
        <v>104</v>
      </c>
      <c r="B18" s="5" t="s">
        <v>92</v>
      </c>
      <c r="C18" s="70">
        <v>1292</v>
      </c>
      <c r="D18" s="70"/>
      <c r="E18" s="70">
        <f t="shared" ref="E18:E23" si="0">C18+D18</f>
        <v>1292</v>
      </c>
    </row>
    <row r="19" spans="1:5" ht="30">
      <c r="A19" s="46" t="s">
        <v>105</v>
      </c>
      <c r="B19" s="5" t="s">
        <v>208</v>
      </c>
      <c r="C19" s="70">
        <v>2788</v>
      </c>
      <c r="D19" s="70">
        <v>309</v>
      </c>
      <c r="E19" s="70">
        <f t="shared" si="0"/>
        <v>3097</v>
      </c>
    </row>
    <row r="20" spans="1:5" ht="45">
      <c r="A20" s="46" t="s">
        <v>254</v>
      </c>
      <c r="B20" s="67" t="s">
        <v>255</v>
      </c>
      <c r="C20" s="70">
        <v>995</v>
      </c>
      <c r="D20" s="70">
        <v>105</v>
      </c>
      <c r="E20" s="70">
        <f t="shared" si="0"/>
        <v>1100</v>
      </c>
    </row>
    <row r="21" spans="1:5" ht="61.5" customHeight="1">
      <c r="A21" s="46" t="s">
        <v>445</v>
      </c>
      <c r="B21" s="12" t="s">
        <v>550</v>
      </c>
      <c r="C21" s="70">
        <v>2610</v>
      </c>
      <c r="D21" s="70">
        <v>-69</v>
      </c>
      <c r="E21" s="70">
        <f t="shared" si="0"/>
        <v>2541</v>
      </c>
    </row>
    <row r="22" spans="1:5" ht="29.25" customHeight="1">
      <c r="A22" s="46" t="s">
        <v>698</v>
      </c>
      <c r="B22" s="12" t="s">
        <v>699</v>
      </c>
      <c r="C22" s="70">
        <v>0</v>
      </c>
      <c r="D22" s="70">
        <v>1700</v>
      </c>
      <c r="E22" s="70">
        <f t="shared" si="0"/>
        <v>1700</v>
      </c>
    </row>
    <row r="23" spans="1:5" ht="28.5" customHeight="1">
      <c r="A23" s="46" t="s">
        <v>700</v>
      </c>
      <c r="B23" s="12" t="s">
        <v>701</v>
      </c>
      <c r="C23" s="70">
        <v>0</v>
      </c>
      <c r="D23" s="70">
        <v>2256</v>
      </c>
      <c r="E23" s="70">
        <f t="shared" si="0"/>
        <v>2256</v>
      </c>
    </row>
    <row r="24" spans="1:5" ht="15" customHeight="1">
      <c r="A24" s="47" t="s">
        <v>106</v>
      </c>
      <c r="B24" s="9" t="s">
        <v>203</v>
      </c>
      <c r="C24" s="69">
        <f>C25</f>
        <v>8197.4</v>
      </c>
      <c r="D24" s="69">
        <f>D25</f>
        <v>829.59999999999991</v>
      </c>
      <c r="E24" s="69">
        <f>C24+D24</f>
        <v>9027</v>
      </c>
    </row>
    <row r="25" spans="1:5" ht="18.75">
      <c r="A25" s="48" t="s">
        <v>107</v>
      </c>
      <c r="B25" s="5" t="s">
        <v>79</v>
      </c>
      <c r="C25" s="70">
        <f>C26+C28+C30+C32</f>
        <v>8197.4</v>
      </c>
      <c r="D25" s="70">
        <f>D26+D28+D30+D32</f>
        <v>829.59999999999991</v>
      </c>
      <c r="E25" s="70">
        <f>C25+D25</f>
        <v>9027</v>
      </c>
    </row>
    <row r="26" spans="1:5" ht="30" customHeight="1">
      <c r="A26" s="48" t="s">
        <v>108</v>
      </c>
      <c r="B26" s="5" t="s">
        <v>69</v>
      </c>
      <c r="C26" s="70">
        <f>C27</f>
        <v>3882.7</v>
      </c>
      <c r="D26" s="70">
        <f>D27</f>
        <v>717.3</v>
      </c>
      <c r="E26" s="70">
        <f t="shared" ref="E26:E33" si="1">C26+D26</f>
        <v>4600</v>
      </c>
    </row>
    <row r="27" spans="1:5" ht="46.5" customHeight="1">
      <c r="A27" s="48" t="s">
        <v>321</v>
      </c>
      <c r="B27" s="5" t="s">
        <v>488</v>
      </c>
      <c r="C27" s="70">
        <v>3882.7</v>
      </c>
      <c r="D27" s="70">
        <v>717.3</v>
      </c>
      <c r="E27" s="70">
        <f t="shared" si="1"/>
        <v>4600</v>
      </c>
    </row>
    <row r="28" spans="1:5" ht="44.25" customHeight="1">
      <c r="A28" s="48" t="s">
        <v>109</v>
      </c>
      <c r="B28" s="5" t="s">
        <v>70</v>
      </c>
      <c r="C28" s="70">
        <f>C29</f>
        <v>27</v>
      </c>
      <c r="D28" s="70">
        <f>D29</f>
        <v>0</v>
      </c>
      <c r="E28" s="70">
        <f t="shared" si="1"/>
        <v>27</v>
      </c>
    </row>
    <row r="29" spans="1:5" ht="58.5" customHeight="1">
      <c r="A29" s="48" t="s">
        <v>322</v>
      </c>
      <c r="B29" s="5" t="s">
        <v>489</v>
      </c>
      <c r="C29" s="70">
        <v>27</v>
      </c>
      <c r="D29" s="70"/>
      <c r="E29" s="70">
        <f t="shared" si="1"/>
        <v>27</v>
      </c>
    </row>
    <row r="30" spans="1:5" ht="32.25" customHeight="1">
      <c r="A30" s="48" t="s">
        <v>110</v>
      </c>
      <c r="B30" s="5" t="s">
        <v>230</v>
      </c>
      <c r="C30" s="70">
        <f>C31</f>
        <v>4799.8</v>
      </c>
      <c r="D30" s="70">
        <f>D31</f>
        <v>112.3</v>
      </c>
      <c r="E30" s="70">
        <f t="shared" si="1"/>
        <v>4912.1000000000004</v>
      </c>
    </row>
    <row r="31" spans="1:5" ht="45" customHeight="1">
      <c r="A31" s="48" t="s">
        <v>323</v>
      </c>
      <c r="B31" s="5" t="s">
        <v>490</v>
      </c>
      <c r="C31" s="70">
        <v>4799.8</v>
      </c>
      <c r="D31" s="70">
        <v>112.3</v>
      </c>
      <c r="E31" s="70">
        <f t="shared" si="1"/>
        <v>4912.1000000000004</v>
      </c>
    </row>
    <row r="32" spans="1:5" ht="33" customHeight="1">
      <c r="A32" s="48" t="s">
        <v>174</v>
      </c>
      <c r="B32" s="5" t="s">
        <v>71</v>
      </c>
      <c r="C32" s="70">
        <f>C33</f>
        <v>-512.1</v>
      </c>
      <c r="D32" s="70">
        <f>D33</f>
        <v>0</v>
      </c>
      <c r="E32" s="70">
        <f t="shared" si="1"/>
        <v>-512.1</v>
      </c>
    </row>
    <row r="33" spans="1:5" ht="43.5" customHeight="1">
      <c r="A33" s="48" t="s">
        <v>324</v>
      </c>
      <c r="B33" s="5" t="s">
        <v>491</v>
      </c>
      <c r="C33" s="70">
        <v>-512.1</v>
      </c>
      <c r="D33" s="70"/>
      <c r="E33" s="70">
        <f t="shared" si="1"/>
        <v>-512.1</v>
      </c>
    </row>
    <row r="34" spans="1:5" ht="15" customHeight="1">
      <c r="A34" s="45" t="s">
        <v>233</v>
      </c>
      <c r="B34" s="9" t="s">
        <v>210</v>
      </c>
      <c r="C34" s="69">
        <f>C35+C42+C45+C48</f>
        <v>106883</v>
      </c>
      <c r="D34" s="69">
        <f>D35+D42+D45+D48</f>
        <v>8489</v>
      </c>
      <c r="E34" s="69">
        <f>C34+D34</f>
        <v>115372</v>
      </c>
    </row>
    <row r="35" spans="1:5" ht="15" customHeight="1">
      <c r="A35" s="46" t="s">
        <v>111</v>
      </c>
      <c r="B35" s="5" t="s">
        <v>211</v>
      </c>
      <c r="C35" s="70">
        <f>C36+C39</f>
        <v>101000</v>
      </c>
      <c r="D35" s="70">
        <f>D36+D39</f>
        <v>11000</v>
      </c>
      <c r="E35" s="70">
        <f>C35+D35</f>
        <v>112000</v>
      </c>
    </row>
    <row r="36" spans="1:5" ht="18.75">
      <c r="A36" s="46" t="s">
        <v>112</v>
      </c>
      <c r="B36" s="5" t="s">
        <v>16</v>
      </c>
      <c r="C36" s="70">
        <f>C37+C38</f>
        <v>76000</v>
      </c>
      <c r="D36" s="70">
        <f>D37+D38</f>
        <v>11000</v>
      </c>
      <c r="E36" s="70">
        <f t="shared" ref="E36:E49" si="2">C36+D36</f>
        <v>87000</v>
      </c>
    </row>
    <row r="37" spans="1:5" ht="15.75" customHeight="1">
      <c r="A37" s="46" t="s">
        <v>113</v>
      </c>
      <c r="B37" s="5" t="s">
        <v>16</v>
      </c>
      <c r="C37" s="70">
        <v>76000</v>
      </c>
      <c r="D37" s="70">
        <v>11000</v>
      </c>
      <c r="E37" s="70">
        <f t="shared" si="2"/>
        <v>87000</v>
      </c>
    </row>
    <row r="38" spans="1:5" ht="30" hidden="1">
      <c r="A38" s="46" t="s">
        <v>465</v>
      </c>
      <c r="B38" s="5" t="s">
        <v>487</v>
      </c>
      <c r="C38" s="70">
        <v>0</v>
      </c>
      <c r="D38" s="70"/>
      <c r="E38" s="70">
        <f t="shared" si="2"/>
        <v>0</v>
      </c>
    </row>
    <row r="39" spans="1:5" ht="18" customHeight="1">
      <c r="A39" s="46" t="s">
        <v>114</v>
      </c>
      <c r="B39" s="5" t="s">
        <v>17</v>
      </c>
      <c r="C39" s="70">
        <f>C40+C41</f>
        <v>25000</v>
      </c>
      <c r="D39" s="70">
        <f>D40+D41</f>
        <v>0</v>
      </c>
      <c r="E39" s="70">
        <f t="shared" si="2"/>
        <v>25000</v>
      </c>
    </row>
    <row r="40" spans="1:5" ht="31.5" customHeight="1">
      <c r="A40" s="46" t="s">
        <v>115</v>
      </c>
      <c r="B40" s="5" t="s">
        <v>171</v>
      </c>
      <c r="C40" s="70">
        <v>25000</v>
      </c>
      <c r="D40" s="70"/>
      <c r="E40" s="70">
        <f t="shared" si="2"/>
        <v>25000</v>
      </c>
    </row>
    <row r="41" spans="1:5" ht="30" hidden="1">
      <c r="A41" s="46" t="s">
        <v>43</v>
      </c>
      <c r="B41" s="5" t="s">
        <v>86</v>
      </c>
      <c r="C41" s="70">
        <v>0</v>
      </c>
      <c r="D41" s="70"/>
      <c r="E41" s="70">
        <f t="shared" si="2"/>
        <v>0</v>
      </c>
    </row>
    <row r="42" spans="1:5" ht="15" hidden="1" customHeight="1">
      <c r="A42" s="46" t="s">
        <v>116</v>
      </c>
      <c r="B42" s="5" t="s">
        <v>10</v>
      </c>
      <c r="C42" s="70">
        <f>C43+C44</f>
        <v>70</v>
      </c>
      <c r="D42" s="70">
        <f>D43+D44</f>
        <v>-70</v>
      </c>
      <c r="E42" s="70">
        <f t="shared" si="2"/>
        <v>0</v>
      </c>
    </row>
    <row r="43" spans="1:5" ht="17.25" hidden="1" customHeight="1">
      <c r="A43" s="46" t="s">
        <v>117</v>
      </c>
      <c r="B43" s="5" t="s">
        <v>10</v>
      </c>
      <c r="C43" s="70">
        <v>70</v>
      </c>
      <c r="D43" s="70">
        <v>-70</v>
      </c>
      <c r="E43" s="70">
        <f t="shared" si="2"/>
        <v>0</v>
      </c>
    </row>
    <row r="44" spans="1:5" ht="15.75" hidden="1" customHeight="1">
      <c r="A44" s="46" t="s">
        <v>118</v>
      </c>
      <c r="B44" s="5" t="s">
        <v>87</v>
      </c>
      <c r="C44" s="70">
        <v>0</v>
      </c>
      <c r="D44" s="70"/>
      <c r="E44" s="70">
        <f t="shared" si="2"/>
        <v>0</v>
      </c>
    </row>
    <row r="45" spans="1:5" ht="15" customHeight="1">
      <c r="A45" s="46" t="s">
        <v>119</v>
      </c>
      <c r="B45" s="5" t="s">
        <v>2</v>
      </c>
      <c r="C45" s="70">
        <f>C47+C46</f>
        <v>113</v>
      </c>
      <c r="D45" s="70">
        <f>D47+D46</f>
        <v>159</v>
      </c>
      <c r="E45" s="70">
        <f t="shared" si="2"/>
        <v>272</v>
      </c>
    </row>
    <row r="46" spans="1:5" ht="15.75" customHeight="1">
      <c r="A46" s="46" t="s">
        <v>120</v>
      </c>
      <c r="B46" s="5" t="s">
        <v>2</v>
      </c>
      <c r="C46" s="70">
        <v>113</v>
      </c>
      <c r="D46" s="70">
        <v>159</v>
      </c>
      <c r="E46" s="70">
        <f t="shared" si="2"/>
        <v>272</v>
      </c>
    </row>
    <row r="47" spans="1:5" ht="18.75" hidden="1">
      <c r="A47" s="46" t="s">
        <v>466</v>
      </c>
      <c r="B47" s="5" t="s">
        <v>44</v>
      </c>
      <c r="C47" s="70">
        <v>0</v>
      </c>
      <c r="D47" s="70"/>
      <c r="E47" s="70">
        <f t="shared" si="2"/>
        <v>0</v>
      </c>
    </row>
    <row r="48" spans="1:5" ht="18.75">
      <c r="A48" s="46" t="s">
        <v>235</v>
      </c>
      <c r="B48" s="5" t="s">
        <v>204</v>
      </c>
      <c r="C48" s="70">
        <f>C49</f>
        <v>5700</v>
      </c>
      <c r="D48" s="70">
        <f>D49</f>
        <v>-2600</v>
      </c>
      <c r="E48" s="70">
        <f t="shared" si="2"/>
        <v>3100</v>
      </c>
    </row>
    <row r="49" spans="1:5" ht="15.75" customHeight="1">
      <c r="A49" s="46" t="s">
        <v>236</v>
      </c>
      <c r="B49" s="5" t="s">
        <v>64</v>
      </c>
      <c r="C49" s="70">
        <v>5700</v>
      </c>
      <c r="D49" s="70">
        <v>-2600</v>
      </c>
      <c r="E49" s="70">
        <f t="shared" si="2"/>
        <v>3100</v>
      </c>
    </row>
    <row r="50" spans="1:5" ht="15" customHeight="1">
      <c r="A50" s="47" t="s">
        <v>121</v>
      </c>
      <c r="B50" s="60" t="s">
        <v>18</v>
      </c>
      <c r="C50" s="69">
        <f>C51+C53</f>
        <v>11929</v>
      </c>
      <c r="D50" s="69">
        <f>D51+D53</f>
        <v>6</v>
      </c>
      <c r="E50" s="69">
        <f>C50+D50</f>
        <v>11935</v>
      </c>
    </row>
    <row r="51" spans="1:5" ht="18.75">
      <c r="A51" s="49" t="s">
        <v>122</v>
      </c>
      <c r="B51" s="12" t="s">
        <v>33</v>
      </c>
      <c r="C51" s="70">
        <f>C52</f>
        <v>11800</v>
      </c>
      <c r="D51" s="70">
        <f>D52</f>
        <v>0</v>
      </c>
      <c r="E51" s="70">
        <f>C51+D51</f>
        <v>11800</v>
      </c>
    </row>
    <row r="52" spans="1:5" ht="30">
      <c r="A52" s="49" t="s">
        <v>123</v>
      </c>
      <c r="B52" s="12" t="s">
        <v>212</v>
      </c>
      <c r="C52" s="70">
        <v>11800</v>
      </c>
      <c r="D52" s="70"/>
      <c r="E52" s="70">
        <f t="shared" ref="E52:E60" si="3">C52+D52</f>
        <v>11800</v>
      </c>
    </row>
    <row r="53" spans="1:5" ht="17.25" customHeight="1">
      <c r="A53" s="49" t="s">
        <v>124</v>
      </c>
      <c r="B53" s="12" t="s">
        <v>11</v>
      </c>
      <c r="C53" s="70">
        <f>C54+C55</f>
        <v>129</v>
      </c>
      <c r="D53" s="70">
        <f>D54+D55</f>
        <v>6</v>
      </c>
      <c r="E53" s="70">
        <f t="shared" si="3"/>
        <v>135</v>
      </c>
    </row>
    <row r="54" spans="1:5" ht="18.75">
      <c r="A54" s="49" t="s">
        <v>125</v>
      </c>
      <c r="B54" s="12" t="s">
        <v>68</v>
      </c>
      <c r="C54" s="70">
        <v>0</v>
      </c>
      <c r="D54" s="70">
        <v>35</v>
      </c>
      <c r="E54" s="70">
        <f t="shared" si="3"/>
        <v>35</v>
      </c>
    </row>
    <row r="55" spans="1:5" ht="30">
      <c r="A55" s="49" t="s">
        <v>126</v>
      </c>
      <c r="B55" s="12" t="s">
        <v>84</v>
      </c>
      <c r="C55" s="70">
        <f>C56</f>
        <v>129</v>
      </c>
      <c r="D55" s="70">
        <f>D56</f>
        <v>-29</v>
      </c>
      <c r="E55" s="70">
        <f t="shared" si="3"/>
        <v>100</v>
      </c>
    </row>
    <row r="56" spans="1:5" ht="46.5" customHeight="1">
      <c r="A56" s="49" t="s">
        <v>234</v>
      </c>
      <c r="B56" s="12" t="s">
        <v>67</v>
      </c>
      <c r="C56" s="70">
        <v>129</v>
      </c>
      <c r="D56" s="70">
        <v>-29</v>
      </c>
      <c r="E56" s="70">
        <f t="shared" si="3"/>
        <v>100</v>
      </c>
    </row>
    <row r="57" spans="1:5" ht="28.5" hidden="1">
      <c r="A57" s="47" t="s">
        <v>464</v>
      </c>
      <c r="B57" s="13" t="s">
        <v>47</v>
      </c>
      <c r="C57" s="69">
        <f t="shared" ref="C57:D59" si="4">C58</f>
        <v>0</v>
      </c>
      <c r="D57" s="69">
        <f t="shared" si="4"/>
        <v>0</v>
      </c>
      <c r="E57" s="70">
        <f t="shared" si="3"/>
        <v>0</v>
      </c>
    </row>
    <row r="58" spans="1:5" ht="18.75" hidden="1">
      <c r="A58" s="49" t="s">
        <v>48</v>
      </c>
      <c r="B58" s="12" t="s">
        <v>49</v>
      </c>
      <c r="C58" s="70">
        <f t="shared" si="4"/>
        <v>0</v>
      </c>
      <c r="D58" s="70">
        <f t="shared" si="4"/>
        <v>0</v>
      </c>
      <c r="E58" s="70">
        <f t="shared" si="3"/>
        <v>0</v>
      </c>
    </row>
    <row r="59" spans="1:5" ht="30" hidden="1">
      <c r="A59" s="49" t="s">
        <v>50</v>
      </c>
      <c r="B59" s="12" t="s">
        <v>51</v>
      </c>
      <c r="C59" s="70">
        <f t="shared" si="4"/>
        <v>0</v>
      </c>
      <c r="D59" s="70">
        <f t="shared" si="4"/>
        <v>0</v>
      </c>
      <c r="E59" s="70">
        <f t="shared" si="3"/>
        <v>0</v>
      </c>
    </row>
    <row r="60" spans="1:5" ht="30" hidden="1">
      <c r="A60" s="49" t="s">
        <v>81</v>
      </c>
      <c r="B60" s="12" t="s">
        <v>0</v>
      </c>
      <c r="C60" s="70">
        <v>0</v>
      </c>
      <c r="D60" s="70"/>
      <c r="E60" s="70">
        <f t="shared" si="3"/>
        <v>0</v>
      </c>
    </row>
    <row r="61" spans="1:5" ht="28.5" customHeight="1">
      <c r="A61" s="45" t="s">
        <v>127</v>
      </c>
      <c r="B61" s="9" t="s">
        <v>246</v>
      </c>
      <c r="C61" s="69">
        <f>C64+C74+C77+C62</f>
        <v>26603</v>
      </c>
      <c r="D61" s="69">
        <f>D64+D74+D77+D62</f>
        <v>4125</v>
      </c>
      <c r="E61" s="69">
        <f>C61+D61</f>
        <v>30728</v>
      </c>
    </row>
    <row r="62" spans="1:5" ht="30.75" customHeight="1">
      <c r="A62" s="46" t="s">
        <v>128</v>
      </c>
      <c r="B62" s="12" t="s">
        <v>205</v>
      </c>
      <c r="C62" s="70">
        <f>C63</f>
        <v>225</v>
      </c>
      <c r="D62" s="70">
        <f>D63</f>
        <v>0</v>
      </c>
      <c r="E62" s="70">
        <f>C62+D62</f>
        <v>225</v>
      </c>
    </row>
    <row r="63" spans="1:5" ht="30">
      <c r="A63" s="46" t="s">
        <v>129</v>
      </c>
      <c r="B63" s="12" t="s">
        <v>95</v>
      </c>
      <c r="C63" s="70">
        <v>225</v>
      </c>
      <c r="D63" s="70"/>
      <c r="E63" s="70">
        <f t="shared" ref="E63:E78" si="5">C63+D63</f>
        <v>225</v>
      </c>
    </row>
    <row r="64" spans="1:5" ht="45">
      <c r="A64" s="46" t="s">
        <v>130</v>
      </c>
      <c r="B64" s="12" t="s">
        <v>35</v>
      </c>
      <c r="C64" s="70">
        <f>C65+C70+C68+C72</f>
        <v>22698</v>
      </c>
      <c r="D64" s="70">
        <f>D65+D70+D68+D72</f>
        <v>4172</v>
      </c>
      <c r="E64" s="70">
        <f t="shared" si="5"/>
        <v>26870</v>
      </c>
    </row>
    <row r="65" spans="1:5" ht="30">
      <c r="A65" s="46" t="s">
        <v>131</v>
      </c>
      <c r="B65" s="12" t="s">
        <v>19</v>
      </c>
      <c r="C65" s="70">
        <f>C66+C67</f>
        <v>7293</v>
      </c>
      <c r="D65" s="70">
        <f>D66+D67</f>
        <v>962</v>
      </c>
      <c r="E65" s="70">
        <f t="shared" si="5"/>
        <v>8255</v>
      </c>
    </row>
    <row r="66" spans="1:5" ht="45">
      <c r="A66" s="46" t="s">
        <v>225</v>
      </c>
      <c r="B66" s="12" t="s">
        <v>226</v>
      </c>
      <c r="C66" s="70">
        <v>3415</v>
      </c>
      <c r="D66" s="70">
        <v>1197</v>
      </c>
      <c r="E66" s="70">
        <f t="shared" si="5"/>
        <v>4612</v>
      </c>
    </row>
    <row r="67" spans="1:5" ht="45">
      <c r="A67" s="46" t="s">
        <v>132</v>
      </c>
      <c r="B67" s="12" t="s">
        <v>82</v>
      </c>
      <c r="C67" s="70">
        <v>3878</v>
      </c>
      <c r="D67" s="70">
        <v>-235</v>
      </c>
      <c r="E67" s="70">
        <f t="shared" si="5"/>
        <v>3643</v>
      </c>
    </row>
    <row r="68" spans="1:5" ht="45">
      <c r="A68" s="46" t="s">
        <v>237</v>
      </c>
      <c r="B68" s="12" t="s">
        <v>224</v>
      </c>
      <c r="C68" s="70">
        <f>C69</f>
        <v>150</v>
      </c>
      <c r="D68" s="70">
        <f>D69</f>
        <v>115</v>
      </c>
      <c r="E68" s="70">
        <f t="shared" si="5"/>
        <v>265</v>
      </c>
    </row>
    <row r="69" spans="1:5" ht="30.75" customHeight="1">
      <c r="A69" s="46" t="s">
        <v>238</v>
      </c>
      <c r="B69" s="12" t="s">
        <v>209</v>
      </c>
      <c r="C69" s="70">
        <v>150</v>
      </c>
      <c r="D69" s="70">
        <v>115</v>
      </c>
      <c r="E69" s="70">
        <f t="shared" si="5"/>
        <v>265</v>
      </c>
    </row>
    <row r="70" spans="1:5" ht="45">
      <c r="A70" s="46" t="s">
        <v>133</v>
      </c>
      <c r="B70" s="12" t="s">
        <v>434</v>
      </c>
      <c r="C70" s="70">
        <f>C71</f>
        <v>255</v>
      </c>
      <c r="D70" s="70">
        <f>D71</f>
        <v>1095</v>
      </c>
      <c r="E70" s="70">
        <f t="shared" si="5"/>
        <v>1350</v>
      </c>
    </row>
    <row r="71" spans="1:5" ht="30">
      <c r="A71" s="46" t="s">
        <v>134</v>
      </c>
      <c r="B71" s="12" t="s">
        <v>194</v>
      </c>
      <c r="C71" s="70">
        <v>255</v>
      </c>
      <c r="D71" s="70">
        <v>1095</v>
      </c>
      <c r="E71" s="70">
        <f t="shared" si="5"/>
        <v>1350</v>
      </c>
    </row>
    <row r="72" spans="1:5" ht="16.5" customHeight="1">
      <c r="A72" s="46" t="s">
        <v>217</v>
      </c>
      <c r="B72" s="12" t="s">
        <v>216</v>
      </c>
      <c r="C72" s="70">
        <f>C73</f>
        <v>15000</v>
      </c>
      <c r="D72" s="70">
        <f>D73</f>
        <v>2000</v>
      </c>
      <c r="E72" s="70">
        <f t="shared" si="5"/>
        <v>17000</v>
      </c>
    </row>
    <row r="73" spans="1:5" ht="15" customHeight="1">
      <c r="A73" s="46" t="s">
        <v>214</v>
      </c>
      <c r="B73" s="12" t="s">
        <v>215</v>
      </c>
      <c r="C73" s="70">
        <v>15000</v>
      </c>
      <c r="D73" s="70">
        <v>2000</v>
      </c>
      <c r="E73" s="70">
        <f t="shared" si="5"/>
        <v>17000</v>
      </c>
    </row>
    <row r="74" spans="1:5" ht="18.75">
      <c r="A74" s="46" t="s">
        <v>135</v>
      </c>
      <c r="B74" s="5" t="s">
        <v>3</v>
      </c>
      <c r="C74" s="70">
        <f>C75</f>
        <v>180</v>
      </c>
      <c r="D74" s="70">
        <f>D75</f>
        <v>-147</v>
      </c>
      <c r="E74" s="70">
        <f t="shared" si="5"/>
        <v>33</v>
      </c>
    </row>
    <row r="75" spans="1:5" ht="30">
      <c r="A75" s="46" t="s">
        <v>136</v>
      </c>
      <c r="B75" s="5" t="s">
        <v>4</v>
      </c>
      <c r="C75" s="70">
        <f>C76</f>
        <v>180</v>
      </c>
      <c r="D75" s="70">
        <f>D76</f>
        <v>-147</v>
      </c>
      <c r="E75" s="70">
        <f t="shared" si="5"/>
        <v>33</v>
      </c>
    </row>
    <row r="76" spans="1:5" ht="30">
      <c r="A76" s="49" t="s">
        <v>137</v>
      </c>
      <c r="B76" s="12" t="s">
        <v>223</v>
      </c>
      <c r="C76" s="70">
        <v>180</v>
      </c>
      <c r="D76" s="70">
        <v>-147</v>
      </c>
      <c r="E76" s="70">
        <f t="shared" si="5"/>
        <v>33</v>
      </c>
    </row>
    <row r="77" spans="1:5" ht="45">
      <c r="A77" s="46" t="s">
        <v>138</v>
      </c>
      <c r="B77" s="12" t="s">
        <v>36</v>
      </c>
      <c r="C77" s="70">
        <f>C78</f>
        <v>3500</v>
      </c>
      <c r="D77" s="70">
        <f>D78</f>
        <v>100</v>
      </c>
      <c r="E77" s="70">
        <f t="shared" si="5"/>
        <v>3600</v>
      </c>
    </row>
    <row r="78" spans="1:5" ht="45" customHeight="1">
      <c r="A78" s="46" t="s">
        <v>139</v>
      </c>
      <c r="B78" s="5" t="s">
        <v>37</v>
      </c>
      <c r="C78" s="70">
        <f>C79</f>
        <v>3500</v>
      </c>
      <c r="D78" s="70">
        <f>D79</f>
        <v>100</v>
      </c>
      <c r="E78" s="70">
        <f t="shared" si="5"/>
        <v>3600</v>
      </c>
    </row>
    <row r="79" spans="1:5" ht="32.25" customHeight="1">
      <c r="A79" s="46" t="s">
        <v>140</v>
      </c>
      <c r="B79" s="5" t="s">
        <v>38</v>
      </c>
      <c r="C79" s="70">
        <v>3500</v>
      </c>
      <c r="D79" s="70">
        <v>100</v>
      </c>
      <c r="E79" s="70">
        <f>C79+D79</f>
        <v>3600</v>
      </c>
    </row>
    <row r="80" spans="1:5" ht="18.75">
      <c r="A80" s="45" t="s">
        <v>141</v>
      </c>
      <c r="B80" s="9" t="s">
        <v>213</v>
      </c>
      <c r="C80" s="69">
        <f>C81</f>
        <v>4599</v>
      </c>
      <c r="D80" s="69">
        <f>D81</f>
        <v>45</v>
      </c>
      <c r="E80" s="69">
        <f>C80+D80</f>
        <v>4644</v>
      </c>
    </row>
    <row r="81" spans="1:5" ht="18.75">
      <c r="A81" s="46" t="s">
        <v>142</v>
      </c>
      <c r="B81" s="5" t="s">
        <v>5</v>
      </c>
      <c r="C81" s="70">
        <f>C82+C84+C85+C88</f>
        <v>4599</v>
      </c>
      <c r="D81" s="70">
        <f>D82+D84+D85+D88</f>
        <v>45</v>
      </c>
      <c r="E81" s="70">
        <f>C81+D81</f>
        <v>4644</v>
      </c>
    </row>
    <row r="82" spans="1:5" ht="18.75">
      <c r="A82" s="46" t="s">
        <v>143</v>
      </c>
      <c r="B82" s="5" t="s">
        <v>54</v>
      </c>
      <c r="C82" s="70">
        <v>3600</v>
      </c>
      <c r="D82" s="70"/>
      <c r="E82" s="70">
        <f t="shared" ref="E82:E88" si="6">C82+D82</f>
        <v>3600</v>
      </c>
    </row>
    <row r="83" spans="1:5" ht="18.75" hidden="1">
      <c r="A83" s="46" t="s">
        <v>467</v>
      </c>
      <c r="B83" s="5" t="s">
        <v>56</v>
      </c>
      <c r="C83" s="70">
        <v>0</v>
      </c>
      <c r="D83" s="70">
        <v>0</v>
      </c>
      <c r="E83" s="70">
        <f t="shared" si="6"/>
        <v>0</v>
      </c>
    </row>
    <row r="84" spans="1:5" ht="18.75">
      <c r="A84" s="46" t="s">
        <v>144</v>
      </c>
      <c r="B84" s="5" t="s">
        <v>60</v>
      </c>
      <c r="C84" s="70">
        <v>2</v>
      </c>
      <c r="D84" s="70">
        <v>5</v>
      </c>
      <c r="E84" s="70">
        <f t="shared" si="6"/>
        <v>7</v>
      </c>
    </row>
    <row r="85" spans="1:5" ht="18.75">
      <c r="A85" s="46" t="s">
        <v>145</v>
      </c>
      <c r="B85" s="5" t="s">
        <v>55</v>
      </c>
      <c r="C85" s="70">
        <f>C86+C87</f>
        <v>970</v>
      </c>
      <c r="D85" s="70">
        <f>D86+D87</f>
        <v>40</v>
      </c>
      <c r="E85" s="70">
        <f t="shared" si="6"/>
        <v>1010</v>
      </c>
    </row>
    <row r="86" spans="1:5" ht="18.75">
      <c r="A86" s="46" t="s">
        <v>271</v>
      </c>
      <c r="B86" s="5" t="s">
        <v>273</v>
      </c>
      <c r="C86" s="70">
        <v>60</v>
      </c>
      <c r="D86" s="70">
        <v>40</v>
      </c>
      <c r="E86" s="70">
        <f t="shared" si="6"/>
        <v>100</v>
      </c>
    </row>
    <row r="87" spans="1:5" ht="18.75">
      <c r="A87" s="46" t="s">
        <v>272</v>
      </c>
      <c r="B87" s="5" t="s">
        <v>274</v>
      </c>
      <c r="C87" s="70">
        <v>910</v>
      </c>
      <c r="D87" s="70"/>
      <c r="E87" s="70">
        <f t="shared" si="6"/>
        <v>910</v>
      </c>
    </row>
    <row r="88" spans="1:5" ht="30">
      <c r="A88" s="46" t="s">
        <v>146</v>
      </c>
      <c r="B88" s="5" t="s">
        <v>65</v>
      </c>
      <c r="C88" s="70">
        <v>27</v>
      </c>
      <c r="D88" s="70"/>
      <c r="E88" s="70">
        <f t="shared" si="6"/>
        <v>27</v>
      </c>
    </row>
    <row r="89" spans="1:5" ht="18.75">
      <c r="A89" s="45" t="s">
        <v>147</v>
      </c>
      <c r="B89" s="9" t="s">
        <v>320</v>
      </c>
      <c r="C89" s="69">
        <f>C90+C93</f>
        <v>748</v>
      </c>
      <c r="D89" s="69">
        <f>D90+D93</f>
        <v>184</v>
      </c>
      <c r="E89" s="69">
        <f>C89+D89</f>
        <v>932</v>
      </c>
    </row>
    <row r="90" spans="1:5" ht="18.75">
      <c r="A90" s="46" t="s">
        <v>173</v>
      </c>
      <c r="B90" s="5" t="s">
        <v>172</v>
      </c>
      <c r="C90" s="70">
        <f t="shared" ref="C90:D91" si="7">C91</f>
        <v>279</v>
      </c>
      <c r="D90" s="70">
        <f t="shared" si="7"/>
        <v>29</v>
      </c>
      <c r="E90" s="70">
        <f t="shared" ref="E90:E92" si="8">C90+D90</f>
        <v>308</v>
      </c>
    </row>
    <row r="91" spans="1:5" ht="18.75">
      <c r="A91" s="46" t="s">
        <v>164</v>
      </c>
      <c r="B91" s="5" t="s">
        <v>166</v>
      </c>
      <c r="C91" s="70">
        <f t="shared" si="7"/>
        <v>279</v>
      </c>
      <c r="D91" s="70">
        <f t="shared" si="7"/>
        <v>29</v>
      </c>
      <c r="E91" s="70">
        <f t="shared" si="8"/>
        <v>308</v>
      </c>
    </row>
    <row r="92" spans="1:5" ht="18.75">
      <c r="A92" s="46" t="s">
        <v>165</v>
      </c>
      <c r="B92" s="5" t="s">
        <v>206</v>
      </c>
      <c r="C92" s="70">
        <v>279</v>
      </c>
      <c r="D92" s="70">
        <v>29</v>
      </c>
      <c r="E92" s="70">
        <f t="shared" si="8"/>
        <v>308</v>
      </c>
    </row>
    <row r="93" spans="1:5" ht="18.75">
      <c r="A93" s="46" t="s">
        <v>148</v>
      </c>
      <c r="B93" s="5" t="s">
        <v>52</v>
      </c>
      <c r="C93" s="70">
        <f>C96+C94</f>
        <v>469</v>
      </c>
      <c r="D93" s="70">
        <f>D96+D94</f>
        <v>155</v>
      </c>
      <c r="E93" s="70">
        <f>C93+D93</f>
        <v>624</v>
      </c>
    </row>
    <row r="94" spans="1:5" ht="18.75">
      <c r="A94" s="46" t="s">
        <v>149</v>
      </c>
      <c r="B94" s="5" t="s">
        <v>207</v>
      </c>
      <c r="C94" s="70">
        <f>C95</f>
        <v>442</v>
      </c>
      <c r="D94" s="70">
        <f>D95</f>
        <v>-51</v>
      </c>
      <c r="E94" s="70">
        <f t="shared" ref="E94:E97" si="9">C94+D94</f>
        <v>391</v>
      </c>
    </row>
    <row r="95" spans="1:5" ht="15.75" customHeight="1">
      <c r="A95" s="46" t="s">
        <v>239</v>
      </c>
      <c r="B95" s="5" t="s">
        <v>91</v>
      </c>
      <c r="C95" s="70">
        <v>442</v>
      </c>
      <c r="D95" s="70">
        <v>-51</v>
      </c>
      <c r="E95" s="70">
        <f t="shared" si="9"/>
        <v>391</v>
      </c>
    </row>
    <row r="96" spans="1:5" ht="18.75">
      <c r="A96" s="46" t="s">
        <v>150</v>
      </c>
      <c r="B96" s="5" t="s">
        <v>53</v>
      </c>
      <c r="C96" s="70">
        <f>C97</f>
        <v>27</v>
      </c>
      <c r="D96" s="70">
        <f>D97</f>
        <v>206</v>
      </c>
      <c r="E96" s="70">
        <f t="shared" si="9"/>
        <v>233</v>
      </c>
    </row>
    <row r="97" spans="1:5" ht="18.75">
      <c r="A97" s="46" t="s">
        <v>151</v>
      </c>
      <c r="B97" s="5" t="s">
        <v>232</v>
      </c>
      <c r="C97" s="70">
        <v>27</v>
      </c>
      <c r="D97" s="70">
        <v>206</v>
      </c>
      <c r="E97" s="70">
        <f t="shared" si="9"/>
        <v>233</v>
      </c>
    </row>
    <row r="98" spans="1:5" ht="18.75">
      <c r="A98" s="45" t="s">
        <v>152</v>
      </c>
      <c r="B98" s="9" t="s">
        <v>200</v>
      </c>
      <c r="C98" s="69">
        <f>C99+C103+C109</f>
        <v>4805</v>
      </c>
      <c r="D98" s="69">
        <f>D99+D103+D109</f>
        <v>2695</v>
      </c>
      <c r="E98" s="69">
        <f>C98+D98</f>
        <v>7500</v>
      </c>
    </row>
    <row r="99" spans="1:5" ht="45" customHeight="1">
      <c r="A99" s="46" t="s">
        <v>153</v>
      </c>
      <c r="B99" s="5" t="s">
        <v>229</v>
      </c>
      <c r="C99" s="70">
        <f>C100</f>
        <v>3880</v>
      </c>
      <c r="D99" s="70">
        <f>D100</f>
        <v>2120</v>
      </c>
      <c r="E99" s="70">
        <f>C99+D99</f>
        <v>6000</v>
      </c>
    </row>
    <row r="100" spans="1:5" ht="45">
      <c r="A100" s="49" t="s">
        <v>154</v>
      </c>
      <c r="B100" s="5" t="s">
        <v>80</v>
      </c>
      <c r="C100" s="70">
        <f>C102+C101</f>
        <v>3880</v>
      </c>
      <c r="D100" s="70">
        <f>D102+D101</f>
        <v>2120</v>
      </c>
      <c r="E100" s="70">
        <f t="shared" ref="E100:E112" si="10">C100+D100</f>
        <v>6000</v>
      </c>
    </row>
    <row r="101" spans="1:5" ht="45" hidden="1">
      <c r="A101" s="49" t="s">
        <v>468</v>
      </c>
      <c r="B101" s="5" t="s">
        <v>78</v>
      </c>
      <c r="C101" s="70">
        <v>0</v>
      </c>
      <c r="D101" s="70">
        <v>0</v>
      </c>
      <c r="E101" s="70">
        <f t="shared" si="10"/>
        <v>0</v>
      </c>
    </row>
    <row r="102" spans="1:5" ht="45">
      <c r="A102" s="49" t="s">
        <v>155</v>
      </c>
      <c r="B102" s="5" t="s">
        <v>39</v>
      </c>
      <c r="C102" s="70">
        <v>3880</v>
      </c>
      <c r="D102" s="70">
        <v>2120</v>
      </c>
      <c r="E102" s="70">
        <f t="shared" si="10"/>
        <v>6000</v>
      </c>
    </row>
    <row r="103" spans="1:5" ht="18.75">
      <c r="A103" s="49" t="s">
        <v>156</v>
      </c>
      <c r="B103" s="38" t="s">
        <v>77</v>
      </c>
      <c r="C103" s="70">
        <f>C104+C107</f>
        <v>860</v>
      </c>
      <c r="D103" s="70">
        <f>D104+D107</f>
        <v>364</v>
      </c>
      <c r="E103" s="70">
        <f t="shared" si="10"/>
        <v>1224</v>
      </c>
    </row>
    <row r="104" spans="1:5" ht="18.75">
      <c r="A104" s="49" t="s">
        <v>157</v>
      </c>
      <c r="B104" s="38" t="s">
        <v>20</v>
      </c>
      <c r="C104" s="70">
        <f>C105+C106</f>
        <v>710</v>
      </c>
      <c r="D104" s="70">
        <f>D105+D106</f>
        <v>364</v>
      </c>
      <c r="E104" s="70">
        <f t="shared" si="10"/>
        <v>1074</v>
      </c>
    </row>
    <row r="105" spans="1:5" ht="30">
      <c r="A105" s="49" t="s">
        <v>227</v>
      </c>
      <c r="B105" s="12" t="s">
        <v>228</v>
      </c>
      <c r="C105" s="70">
        <v>28</v>
      </c>
      <c r="D105" s="70"/>
      <c r="E105" s="70">
        <f t="shared" si="10"/>
        <v>28</v>
      </c>
    </row>
    <row r="106" spans="1:5" ht="30">
      <c r="A106" s="49" t="s">
        <v>158</v>
      </c>
      <c r="B106" s="12" t="s">
        <v>83</v>
      </c>
      <c r="C106" s="70">
        <v>682</v>
      </c>
      <c r="D106" s="70">
        <v>364</v>
      </c>
      <c r="E106" s="70">
        <f t="shared" si="10"/>
        <v>1046</v>
      </c>
    </row>
    <row r="107" spans="1:5" ht="30">
      <c r="A107" s="49" t="s">
        <v>240</v>
      </c>
      <c r="B107" s="12" t="s">
        <v>247</v>
      </c>
      <c r="C107" s="70">
        <f>C108</f>
        <v>150</v>
      </c>
      <c r="D107" s="70">
        <f>D108</f>
        <v>0</v>
      </c>
      <c r="E107" s="70">
        <f t="shared" si="10"/>
        <v>150</v>
      </c>
    </row>
    <row r="108" spans="1:5" ht="30">
      <c r="A108" s="49" t="s">
        <v>241</v>
      </c>
      <c r="B108" s="12" t="s">
        <v>248</v>
      </c>
      <c r="C108" s="70">
        <v>150</v>
      </c>
      <c r="D108" s="70"/>
      <c r="E108" s="70">
        <f t="shared" si="10"/>
        <v>150</v>
      </c>
    </row>
    <row r="109" spans="1:5" ht="30" customHeight="1">
      <c r="A109" s="66" t="s">
        <v>470</v>
      </c>
      <c r="B109" s="12" t="s">
        <v>471</v>
      </c>
      <c r="C109" s="70">
        <f>C110</f>
        <v>65</v>
      </c>
      <c r="D109" s="70">
        <f>D110</f>
        <v>211</v>
      </c>
      <c r="E109" s="70">
        <f t="shared" si="10"/>
        <v>276</v>
      </c>
    </row>
    <row r="110" spans="1:5" ht="30.75" customHeight="1">
      <c r="A110" s="66" t="s">
        <v>472</v>
      </c>
      <c r="B110" s="12" t="s">
        <v>473</v>
      </c>
      <c r="C110" s="70">
        <f>C111+C112</f>
        <v>65</v>
      </c>
      <c r="D110" s="70">
        <f>D111+D112</f>
        <v>211</v>
      </c>
      <c r="E110" s="70">
        <f t="shared" si="10"/>
        <v>276</v>
      </c>
    </row>
    <row r="111" spans="1:5" ht="45.75" customHeight="1">
      <c r="A111" s="66" t="s">
        <v>474</v>
      </c>
      <c r="B111" s="12" t="s">
        <v>475</v>
      </c>
      <c r="C111" s="70">
        <v>30</v>
      </c>
      <c r="D111" s="70"/>
      <c r="E111" s="70">
        <f t="shared" si="10"/>
        <v>30</v>
      </c>
    </row>
    <row r="112" spans="1:5" ht="43.5" customHeight="1">
      <c r="A112" s="66" t="s">
        <v>476</v>
      </c>
      <c r="B112" s="12" t="s">
        <v>477</v>
      </c>
      <c r="C112" s="70">
        <v>35</v>
      </c>
      <c r="D112" s="70">
        <v>211</v>
      </c>
      <c r="E112" s="70">
        <f t="shared" si="10"/>
        <v>246</v>
      </c>
    </row>
    <row r="113" spans="1:5" ht="18" customHeight="1">
      <c r="A113" s="45" t="s">
        <v>159</v>
      </c>
      <c r="B113" s="9" t="s">
        <v>201</v>
      </c>
      <c r="C113" s="69">
        <f>C114+C146+C149+C157+C144</f>
        <v>6447</v>
      </c>
      <c r="D113" s="69">
        <f>D114+D146+D149+D157+D144</f>
        <v>1282</v>
      </c>
      <c r="E113" s="69">
        <f>C113+D113</f>
        <v>7729</v>
      </c>
    </row>
    <row r="114" spans="1:5" ht="18.75">
      <c r="A114" s="49" t="s">
        <v>339</v>
      </c>
      <c r="B114" s="12" t="s">
        <v>340</v>
      </c>
      <c r="C114" s="70">
        <f>C115+C117+C119+C121+C124+C128+C130+C132+C134+C140+C142+C136+C138+C126</f>
        <v>5397</v>
      </c>
      <c r="D114" s="70">
        <f>D115+D117+D119+D121+D124+D128+D130+D132+D134+D140+D142+D136+D138+D126</f>
        <v>3</v>
      </c>
      <c r="E114" s="70">
        <f>C114+D114</f>
        <v>5400</v>
      </c>
    </row>
    <row r="115" spans="1:5" ht="30">
      <c r="A115" s="49" t="s">
        <v>408</v>
      </c>
      <c r="B115" s="12" t="s">
        <v>409</v>
      </c>
      <c r="C115" s="70">
        <f>C116</f>
        <v>56</v>
      </c>
      <c r="D115" s="70">
        <f>D116</f>
        <v>21</v>
      </c>
      <c r="E115" s="70">
        <f t="shared" ref="E115:E161" si="11">C115+D115</f>
        <v>77</v>
      </c>
    </row>
    <row r="116" spans="1:5" ht="43.5" customHeight="1">
      <c r="A116" s="49" t="s">
        <v>410</v>
      </c>
      <c r="B116" s="12" t="s">
        <v>411</v>
      </c>
      <c r="C116" s="70">
        <v>56</v>
      </c>
      <c r="D116" s="70">
        <v>21</v>
      </c>
      <c r="E116" s="70">
        <f t="shared" si="11"/>
        <v>77</v>
      </c>
    </row>
    <row r="117" spans="1:5" ht="43.5" customHeight="1">
      <c r="A117" s="49" t="s">
        <v>330</v>
      </c>
      <c r="B117" s="12" t="s">
        <v>406</v>
      </c>
      <c r="C117" s="70">
        <f>C118</f>
        <v>830</v>
      </c>
      <c r="D117" s="70">
        <f>D118</f>
        <v>0</v>
      </c>
      <c r="E117" s="70">
        <f t="shared" si="11"/>
        <v>830</v>
      </c>
    </row>
    <row r="118" spans="1:5" ht="43.5" customHeight="1">
      <c r="A118" s="49" t="s">
        <v>329</v>
      </c>
      <c r="B118" s="12" t="s">
        <v>407</v>
      </c>
      <c r="C118" s="70">
        <v>830</v>
      </c>
      <c r="D118" s="70"/>
      <c r="E118" s="70">
        <f t="shared" si="11"/>
        <v>830</v>
      </c>
    </row>
    <row r="119" spans="1:5" ht="30.75" customHeight="1">
      <c r="A119" s="49" t="s">
        <v>412</v>
      </c>
      <c r="B119" s="12" t="s">
        <v>423</v>
      </c>
      <c r="C119" s="70">
        <f>C120</f>
        <v>300</v>
      </c>
      <c r="D119" s="70">
        <f>D120</f>
        <v>1</v>
      </c>
      <c r="E119" s="70">
        <f t="shared" si="11"/>
        <v>301</v>
      </c>
    </row>
    <row r="120" spans="1:5" ht="45" customHeight="1">
      <c r="A120" s="49" t="s">
        <v>413</v>
      </c>
      <c r="B120" s="12" t="s">
        <v>492</v>
      </c>
      <c r="C120" s="70">
        <v>300</v>
      </c>
      <c r="D120" s="70">
        <v>1</v>
      </c>
      <c r="E120" s="70">
        <f t="shared" si="11"/>
        <v>301</v>
      </c>
    </row>
    <row r="121" spans="1:5" ht="30">
      <c r="A121" s="49" t="s">
        <v>325</v>
      </c>
      <c r="B121" s="12" t="s">
        <v>414</v>
      </c>
      <c r="C121" s="70">
        <f>C122+C123</f>
        <v>30</v>
      </c>
      <c r="D121" s="70">
        <f>D122+D123</f>
        <v>24</v>
      </c>
      <c r="E121" s="70">
        <f t="shared" si="11"/>
        <v>54</v>
      </c>
    </row>
    <row r="122" spans="1:5" ht="45" hidden="1">
      <c r="A122" s="49" t="s">
        <v>326</v>
      </c>
      <c r="B122" s="12" t="s">
        <v>327</v>
      </c>
      <c r="C122" s="70">
        <v>0</v>
      </c>
      <c r="D122" s="70"/>
      <c r="E122" s="70">
        <f t="shared" si="11"/>
        <v>0</v>
      </c>
    </row>
    <row r="123" spans="1:5" ht="45">
      <c r="A123" s="49" t="s">
        <v>328</v>
      </c>
      <c r="B123" s="12" t="s">
        <v>415</v>
      </c>
      <c r="C123" s="70">
        <v>30</v>
      </c>
      <c r="D123" s="70">
        <v>24</v>
      </c>
      <c r="E123" s="70">
        <f t="shared" si="11"/>
        <v>54</v>
      </c>
    </row>
    <row r="124" spans="1:5" s="1" customFormat="1" ht="30">
      <c r="A124" s="49" t="s">
        <v>331</v>
      </c>
      <c r="B124" s="12" t="s">
        <v>416</v>
      </c>
      <c r="C124" s="70">
        <f>C125</f>
        <v>100</v>
      </c>
      <c r="D124" s="70">
        <f>D125</f>
        <v>0</v>
      </c>
      <c r="E124" s="70">
        <f t="shared" si="11"/>
        <v>100</v>
      </c>
    </row>
    <row r="125" spans="1:5" ht="45">
      <c r="A125" s="49" t="s">
        <v>332</v>
      </c>
      <c r="B125" s="12" t="s">
        <v>417</v>
      </c>
      <c r="C125" s="70">
        <v>100</v>
      </c>
      <c r="D125" s="70"/>
      <c r="E125" s="70">
        <f t="shared" si="11"/>
        <v>100</v>
      </c>
    </row>
    <row r="126" spans="1:5" ht="30" hidden="1">
      <c r="A126" s="49" t="s">
        <v>515</v>
      </c>
      <c r="B126" s="12" t="s">
        <v>517</v>
      </c>
      <c r="C126" s="70">
        <f>C127</f>
        <v>0</v>
      </c>
      <c r="D126" s="70">
        <f>D127</f>
        <v>0</v>
      </c>
      <c r="E126" s="70">
        <f t="shared" si="11"/>
        <v>0</v>
      </c>
    </row>
    <row r="127" spans="1:5" ht="45.75" hidden="1" customHeight="1">
      <c r="A127" s="49" t="s">
        <v>516</v>
      </c>
      <c r="B127" s="12" t="s">
        <v>518</v>
      </c>
      <c r="C127" s="70"/>
      <c r="D127" s="70"/>
      <c r="E127" s="70">
        <f t="shared" si="11"/>
        <v>0</v>
      </c>
    </row>
    <row r="128" spans="1:5" ht="30">
      <c r="A128" s="49" t="s">
        <v>333</v>
      </c>
      <c r="B128" s="12" t="s">
        <v>418</v>
      </c>
      <c r="C128" s="70">
        <f>C129</f>
        <v>1</v>
      </c>
      <c r="D128" s="70">
        <f>D129</f>
        <v>1</v>
      </c>
      <c r="E128" s="70">
        <f t="shared" si="11"/>
        <v>2</v>
      </c>
    </row>
    <row r="129" spans="1:5" ht="45">
      <c r="A129" s="49" t="s">
        <v>334</v>
      </c>
      <c r="B129" s="12" t="s">
        <v>419</v>
      </c>
      <c r="C129" s="70">
        <v>1</v>
      </c>
      <c r="D129" s="70">
        <v>1</v>
      </c>
      <c r="E129" s="70">
        <f t="shared" si="11"/>
        <v>2</v>
      </c>
    </row>
    <row r="130" spans="1:5" ht="30">
      <c r="A130" s="49" t="s">
        <v>420</v>
      </c>
      <c r="B130" s="12" t="s">
        <v>422</v>
      </c>
      <c r="C130" s="70">
        <f>C131</f>
        <v>3</v>
      </c>
      <c r="D130" s="70">
        <f>D131</f>
        <v>9</v>
      </c>
      <c r="E130" s="70">
        <f t="shared" si="11"/>
        <v>12</v>
      </c>
    </row>
    <row r="131" spans="1:5" ht="47.25" customHeight="1">
      <c r="A131" s="49" t="s">
        <v>421</v>
      </c>
      <c r="B131" s="12" t="s">
        <v>424</v>
      </c>
      <c r="C131" s="70">
        <v>3</v>
      </c>
      <c r="D131" s="70">
        <v>9</v>
      </c>
      <c r="E131" s="70">
        <f t="shared" si="11"/>
        <v>12</v>
      </c>
    </row>
    <row r="132" spans="1:5" ht="31.5" customHeight="1">
      <c r="A132" s="49" t="s">
        <v>335</v>
      </c>
      <c r="B132" s="12" t="s">
        <v>425</v>
      </c>
      <c r="C132" s="70">
        <f>C133</f>
        <v>200</v>
      </c>
      <c r="D132" s="70">
        <f>D133</f>
        <v>-100</v>
      </c>
      <c r="E132" s="70">
        <f t="shared" si="11"/>
        <v>100</v>
      </c>
    </row>
    <row r="133" spans="1:5" ht="45.75" customHeight="1">
      <c r="A133" s="49" t="s">
        <v>336</v>
      </c>
      <c r="B133" s="12" t="s">
        <v>426</v>
      </c>
      <c r="C133" s="70">
        <v>200</v>
      </c>
      <c r="D133" s="70">
        <v>-100</v>
      </c>
      <c r="E133" s="70">
        <f t="shared" si="11"/>
        <v>100</v>
      </c>
    </row>
    <row r="134" spans="1:5" ht="32.25" customHeight="1">
      <c r="A134" s="49" t="s">
        <v>427</v>
      </c>
      <c r="B134" s="12" t="s">
        <v>429</v>
      </c>
      <c r="C134" s="70">
        <f>C135</f>
        <v>10</v>
      </c>
      <c r="D134" s="70">
        <f>D135</f>
        <v>10</v>
      </c>
      <c r="E134" s="70">
        <f t="shared" si="11"/>
        <v>20</v>
      </c>
    </row>
    <row r="135" spans="1:5" ht="60">
      <c r="A135" s="49" t="s">
        <v>428</v>
      </c>
      <c r="B135" s="12" t="s">
        <v>446</v>
      </c>
      <c r="C135" s="70">
        <v>10</v>
      </c>
      <c r="D135" s="70">
        <v>10</v>
      </c>
      <c r="E135" s="70">
        <f t="shared" si="11"/>
        <v>20</v>
      </c>
    </row>
    <row r="136" spans="1:5" ht="30">
      <c r="A136" s="49" t="s">
        <v>478</v>
      </c>
      <c r="B136" s="12" t="s">
        <v>482</v>
      </c>
      <c r="C136" s="70">
        <f>C137</f>
        <v>12</v>
      </c>
      <c r="D136" s="70">
        <f>D137</f>
        <v>2</v>
      </c>
      <c r="E136" s="70">
        <f t="shared" si="11"/>
        <v>14</v>
      </c>
    </row>
    <row r="137" spans="1:5" ht="45">
      <c r="A137" s="49" t="s">
        <v>479</v>
      </c>
      <c r="B137" s="12" t="s">
        <v>483</v>
      </c>
      <c r="C137" s="70">
        <v>12</v>
      </c>
      <c r="D137" s="70">
        <v>2</v>
      </c>
      <c r="E137" s="70">
        <f t="shared" si="11"/>
        <v>14</v>
      </c>
    </row>
    <row r="138" spans="1:5" ht="45">
      <c r="A138" s="49" t="s">
        <v>480</v>
      </c>
      <c r="B138" s="12" t="s">
        <v>548</v>
      </c>
      <c r="C138" s="70">
        <f>C139</f>
        <v>25</v>
      </c>
      <c r="D138" s="70">
        <f>D139</f>
        <v>0</v>
      </c>
      <c r="E138" s="70">
        <f t="shared" si="11"/>
        <v>25</v>
      </c>
    </row>
    <row r="139" spans="1:5" ht="59.25" customHeight="1">
      <c r="A139" s="49" t="s">
        <v>481</v>
      </c>
      <c r="B139" s="12" t="s">
        <v>549</v>
      </c>
      <c r="C139" s="70">
        <v>25</v>
      </c>
      <c r="D139" s="70"/>
      <c r="E139" s="70">
        <f t="shared" si="11"/>
        <v>25</v>
      </c>
    </row>
    <row r="140" spans="1:5" ht="30">
      <c r="A140" s="49" t="s">
        <v>430</v>
      </c>
      <c r="B140" s="12" t="s">
        <v>493</v>
      </c>
      <c r="C140" s="70">
        <f>C141</f>
        <v>800</v>
      </c>
      <c r="D140" s="70">
        <f>D141</f>
        <v>10</v>
      </c>
      <c r="E140" s="70">
        <f t="shared" si="11"/>
        <v>810</v>
      </c>
    </row>
    <row r="141" spans="1:5" ht="45">
      <c r="A141" s="49" t="s">
        <v>431</v>
      </c>
      <c r="B141" s="12" t="s">
        <v>494</v>
      </c>
      <c r="C141" s="70">
        <v>800</v>
      </c>
      <c r="D141" s="70">
        <v>10</v>
      </c>
      <c r="E141" s="70">
        <f t="shared" si="11"/>
        <v>810</v>
      </c>
    </row>
    <row r="142" spans="1:5" ht="32.25" customHeight="1">
      <c r="A142" s="49" t="s">
        <v>337</v>
      </c>
      <c r="B142" s="12" t="s">
        <v>432</v>
      </c>
      <c r="C142" s="70">
        <f>C143</f>
        <v>3030</v>
      </c>
      <c r="D142" s="70">
        <f>D143</f>
        <v>25</v>
      </c>
      <c r="E142" s="70">
        <f t="shared" si="11"/>
        <v>3055</v>
      </c>
    </row>
    <row r="143" spans="1:5" ht="45">
      <c r="A143" s="49" t="s">
        <v>338</v>
      </c>
      <c r="B143" s="12" t="s">
        <v>433</v>
      </c>
      <c r="C143" s="70">
        <v>3030</v>
      </c>
      <c r="D143" s="70">
        <v>25</v>
      </c>
      <c r="E143" s="70">
        <f t="shared" si="11"/>
        <v>3055</v>
      </c>
    </row>
    <row r="144" spans="1:5" ht="60">
      <c r="A144" s="49" t="s">
        <v>520</v>
      </c>
      <c r="B144" s="12" t="s">
        <v>521</v>
      </c>
      <c r="C144" s="70">
        <f>C145</f>
        <v>30</v>
      </c>
      <c r="D144" s="70">
        <f>D145</f>
        <v>240</v>
      </c>
      <c r="E144" s="70">
        <f t="shared" si="11"/>
        <v>270</v>
      </c>
    </row>
    <row r="145" spans="1:5" ht="60.75" customHeight="1">
      <c r="A145" s="49" t="s">
        <v>519</v>
      </c>
      <c r="B145" s="12" t="s">
        <v>522</v>
      </c>
      <c r="C145" s="70">
        <v>30</v>
      </c>
      <c r="D145" s="70">
        <v>240</v>
      </c>
      <c r="E145" s="70">
        <f t="shared" si="11"/>
        <v>270</v>
      </c>
    </row>
    <row r="146" spans="1:5" ht="46.5" customHeight="1">
      <c r="A146" s="49" t="s">
        <v>502</v>
      </c>
      <c r="B146" s="12" t="s">
        <v>500</v>
      </c>
      <c r="C146" s="70">
        <f>C147</f>
        <v>0</v>
      </c>
      <c r="D146" s="70">
        <f>D147</f>
        <v>122</v>
      </c>
      <c r="E146" s="70">
        <f t="shared" si="11"/>
        <v>122</v>
      </c>
    </row>
    <row r="147" spans="1:5" ht="30.75" customHeight="1">
      <c r="A147" s="49" t="s">
        <v>496</v>
      </c>
      <c r="B147" s="12" t="s">
        <v>498</v>
      </c>
      <c r="C147" s="70">
        <f>C148</f>
        <v>0</v>
      </c>
      <c r="D147" s="70">
        <f>D148</f>
        <v>122</v>
      </c>
      <c r="E147" s="70">
        <f t="shared" si="11"/>
        <v>122</v>
      </c>
    </row>
    <row r="148" spans="1:5" ht="31.5" customHeight="1">
      <c r="A148" s="49" t="s">
        <v>497</v>
      </c>
      <c r="B148" s="12" t="s">
        <v>499</v>
      </c>
      <c r="C148" s="70">
        <v>0</v>
      </c>
      <c r="D148" s="70">
        <v>122</v>
      </c>
      <c r="E148" s="70">
        <f t="shared" si="11"/>
        <v>122</v>
      </c>
    </row>
    <row r="149" spans="1:5" ht="16.5" customHeight="1">
      <c r="A149" s="49" t="s">
        <v>341</v>
      </c>
      <c r="B149" s="12" t="s">
        <v>342</v>
      </c>
      <c r="C149" s="70">
        <f>C150+C152+C154</f>
        <v>620</v>
      </c>
      <c r="D149" s="70">
        <f>D150+D152+D154</f>
        <v>417</v>
      </c>
      <c r="E149" s="70">
        <f t="shared" si="11"/>
        <v>1037</v>
      </c>
    </row>
    <row r="150" spans="1:5" ht="45">
      <c r="A150" s="49" t="s">
        <v>343</v>
      </c>
      <c r="B150" s="12" t="s">
        <v>344</v>
      </c>
      <c r="C150" s="70">
        <f>C151</f>
        <v>0</v>
      </c>
      <c r="D150" s="70">
        <f>D151</f>
        <v>339</v>
      </c>
      <c r="E150" s="70">
        <f t="shared" si="11"/>
        <v>339</v>
      </c>
    </row>
    <row r="151" spans="1:5" ht="30">
      <c r="A151" s="49" t="s">
        <v>345</v>
      </c>
      <c r="B151" s="12" t="s">
        <v>346</v>
      </c>
      <c r="C151" s="70">
        <v>0</v>
      </c>
      <c r="D151" s="70">
        <v>339</v>
      </c>
      <c r="E151" s="70">
        <f t="shared" si="11"/>
        <v>339</v>
      </c>
    </row>
    <row r="152" spans="1:5" ht="18.75" hidden="1">
      <c r="A152" s="46" t="s">
        <v>347</v>
      </c>
      <c r="B152" s="5" t="s">
        <v>348</v>
      </c>
      <c r="C152" s="70">
        <f>C153</f>
        <v>0</v>
      </c>
      <c r="D152" s="70">
        <f>D153</f>
        <v>0</v>
      </c>
      <c r="E152" s="70">
        <f t="shared" si="11"/>
        <v>0</v>
      </c>
    </row>
    <row r="153" spans="1:5" ht="75" hidden="1">
      <c r="A153" s="46" t="s">
        <v>349</v>
      </c>
      <c r="B153" s="5" t="s">
        <v>366</v>
      </c>
      <c r="C153" s="70">
        <v>0</v>
      </c>
      <c r="D153" s="70"/>
      <c r="E153" s="70">
        <f t="shared" si="11"/>
        <v>0</v>
      </c>
    </row>
    <row r="154" spans="1:5" ht="33.75" customHeight="1">
      <c r="A154" s="46" t="s">
        <v>353</v>
      </c>
      <c r="B154" s="5" t="s">
        <v>368</v>
      </c>
      <c r="C154" s="70">
        <f>C155+C156</f>
        <v>620</v>
      </c>
      <c r="D154" s="70">
        <f>D155+D156</f>
        <v>78</v>
      </c>
      <c r="E154" s="70">
        <f t="shared" si="11"/>
        <v>698</v>
      </c>
    </row>
    <row r="155" spans="1:5" ht="30" customHeight="1">
      <c r="A155" s="46" t="s">
        <v>354</v>
      </c>
      <c r="B155" s="5" t="s">
        <v>369</v>
      </c>
      <c r="C155" s="70">
        <v>620</v>
      </c>
      <c r="D155" s="70">
        <v>76</v>
      </c>
      <c r="E155" s="70">
        <f t="shared" si="11"/>
        <v>696</v>
      </c>
    </row>
    <row r="156" spans="1:5" ht="28.5" customHeight="1">
      <c r="A156" s="46" t="s">
        <v>484</v>
      </c>
      <c r="B156" s="5" t="s">
        <v>485</v>
      </c>
      <c r="C156" s="70">
        <v>0</v>
      </c>
      <c r="D156" s="70">
        <v>2</v>
      </c>
      <c r="E156" s="70">
        <f t="shared" si="11"/>
        <v>2</v>
      </c>
    </row>
    <row r="157" spans="1:5" ht="13.5" customHeight="1">
      <c r="A157" s="46" t="s">
        <v>350</v>
      </c>
      <c r="B157" s="5" t="s">
        <v>351</v>
      </c>
      <c r="C157" s="70">
        <f>C158</f>
        <v>400</v>
      </c>
      <c r="D157" s="70">
        <f>D158</f>
        <v>500</v>
      </c>
      <c r="E157" s="70">
        <f t="shared" si="11"/>
        <v>900</v>
      </c>
    </row>
    <row r="158" spans="1:5" ht="45.75" customHeight="1">
      <c r="A158" s="49" t="s">
        <v>352</v>
      </c>
      <c r="B158" s="12" t="s">
        <v>486</v>
      </c>
      <c r="C158" s="70">
        <v>400</v>
      </c>
      <c r="D158" s="70">
        <v>500</v>
      </c>
      <c r="E158" s="70">
        <f t="shared" si="11"/>
        <v>900</v>
      </c>
    </row>
    <row r="159" spans="1:5" ht="15" customHeight="1">
      <c r="A159" s="82" t="s">
        <v>461</v>
      </c>
      <c r="B159" s="9" t="s">
        <v>6</v>
      </c>
      <c r="C159" s="69">
        <f>C160+C162</f>
        <v>371.2</v>
      </c>
      <c r="D159" s="69">
        <f>D160+D162</f>
        <v>1565</v>
      </c>
      <c r="E159" s="69">
        <f t="shared" si="11"/>
        <v>1936.2</v>
      </c>
    </row>
    <row r="160" spans="1:5" ht="15.75" customHeight="1">
      <c r="A160" s="83" t="s">
        <v>510</v>
      </c>
      <c r="B160" s="5" t="s">
        <v>7</v>
      </c>
      <c r="C160" s="70">
        <f t="shared" ref="C160:D160" si="12">C161</f>
        <v>0</v>
      </c>
      <c r="D160" s="70">
        <f t="shared" si="12"/>
        <v>1565</v>
      </c>
      <c r="E160" s="70">
        <f t="shared" si="11"/>
        <v>1565</v>
      </c>
    </row>
    <row r="161" spans="1:5" ht="13.5" customHeight="1">
      <c r="A161" s="78" t="s">
        <v>511</v>
      </c>
      <c r="B161" s="12" t="s">
        <v>13</v>
      </c>
      <c r="C161" s="70">
        <v>0</v>
      </c>
      <c r="D161" s="70">
        <v>1565</v>
      </c>
      <c r="E161" s="70">
        <f t="shared" si="11"/>
        <v>1565</v>
      </c>
    </row>
    <row r="162" spans="1:5" ht="13.5" customHeight="1">
      <c r="A162" s="78" t="s">
        <v>457</v>
      </c>
      <c r="B162" s="12" t="s">
        <v>458</v>
      </c>
      <c r="C162" s="70">
        <f>C163</f>
        <v>371.2</v>
      </c>
      <c r="D162" s="70">
        <f>D163</f>
        <v>0</v>
      </c>
      <c r="E162" s="70">
        <f>C162+D162</f>
        <v>371.2</v>
      </c>
    </row>
    <row r="163" spans="1:5" ht="15" customHeight="1">
      <c r="A163" s="78" t="s">
        <v>459</v>
      </c>
      <c r="B163" s="12" t="s">
        <v>460</v>
      </c>
      <c r="C163" s="70">
        <v>371.2</v>
      </c>
      <c r="D163" s="70"/>
      <c r="E163" s="70">
        <f>C163+D163</f>
        <v>371.2</v>
      </c>
    </row>
    <row r="164" spans="1:5" ht="16.5" customHeight="1">
      <c r="A164" s="81" t="s">
        <v>160</v>
      </c>
      <c r="B164" s="9" t="s">
        <v>8</v>
      </c>
      <c r="C164" s="68">
        <f>C165+C327+C319+C316+C313</f>
        <v>1508602.0000000002</v>
      </c>
      <c r="D164" s="68">
        <f>D165+D327+D319+D316+D313</f>
        <v>38753.700000000004</v>
      </c>
      <c r="E164" s="68">
        <f>C164+D164</f>
        <v>1547355.7000000002</v>
      </c>
    </row>
    <row r="165" spans="1:5" ht="15" customHeight="1">
      <c r="A165" s="81" t="s">
        <v>161</v>
      </c>
      <c r="B165" s="9" t="s">
        <v>244</v>
      </c>
      <c r="C165" s="69">
        <f>C166+C175+C251+C296</f>
        <v>1509130.1</v>
      </c>
      <c r="D165" s="69">
        <f>D166+D175+D251+D296</f>
        <v>39103.4</v>
      </c>
      <c r="E165" s="68">
        <f t="shared" ref="E165:E166" si="13">C165+D165</f>
        <v>1548233.5</v>
      </c>
    </row>
    <row r="166" spans="1:5" ht="17.25" customHeight="1">
      <c r="A166" s="81" t="s">
        <v>277</v>
      </c>
      <c r="B166" s="9" t="s">
        <v>93</v>
      </c>
      <c r="C166" s="69">
        <f>C167+C169+C171+C173</f>
        <v>92921.200000000012</v>
      </c>
      <c r="D166" s="69">
        <f>D167+D169+D171+D173</f>
        <v>0</v>
      </c>
      <c r="E166" s="68">
        <f t="shared" si="13"/>
        <v>92921.200000000012</v>
      </c>
    </row>
    <row r="167" spans="1:5" ht="15" customHeight="1">
      <c r="A167" s="76" t="s">
        <v>278</v>
      </c>
      <c r="B167" s="5" t="s">
        <v>21</v>
      </c>
      <c r="C167" s="70">
        <f>C168</f>
        <v>89143.1</v>
      </c>
      <c r="D167" s="70">
        <f>D168</f>
        <v>0</v>
      </c>
      <c r="E167" s="70">
        <f>C167+D167</f>
        <v>89143.1</v>
      </c>
    </row>
    <row r="168" spans="1:5" ht="17.25" customHeight="1">
      <c r="A168" s="77" t="s">
        <v>279</v>
      </c>
      <c r="B168" s="12" t="s">
        <v>367</v>
      </c>
      <c r="C168" s="70">
        <v>89143.1</v>
      </c>
      <c r="D168" s="70"/>
      <c r="E168" s="70">
        <f t="shared" ref="E168:E174" si="14">C168+D168</f>
        <v>89143.1</v>
      </c>
    </row>
    <row r="169" spans="1:5" ht="18.75" hidden="1">
      <c r="A169" s="77" t="s">
        <v>280</v>
      </c>
      <c r="B169" s="12" t="s">
        <v>57</v>
      </c>
      <c r="C169" s="70">
        <f>C170</f>
        <v>0</v>
      </c>
      <c r="D169" s="70">
        <f>D170</f>
        <v>0</v>
      </c>
      <c r="E169" s="70">
        <f t="shared" si="14"/>
        <v>0</v>
      </c>
    </row>
    <row r="170" spans="1:5" ht="15" hidden="1" customHeight="1">
      <c r="A170" s="77" t="s">
        <v>281</v>
      </c>
      <c r="B170" s="12" t="s">
        <v>58</v>
      </c>
      <c r="C170" s="70"/>
      <c r="D170" s="70"/>
      <c r="E170" s="70">
        <f t="shared" si="14"/>
        <v>0</v>
      </c>
    </row>
    <row r="171" spans="1:5" ht="18.75" hidden="1">
      <c r="A171" s="50" t="s">
        <v>397</v>
      </c>
      <c r="B171" s="12" t="s">
        <v>398</v>
      </c>
      <c r="C171" s="70">
        <f>C172</f>
        <v>0</v>
      </c>
      <c r="D171" s="70">
        <f>D172</f>
        <v>0</v>
      </c>
      <c r="E171" s="70">
        <f t="shared" si="14"/>
        <v>0</v>
      </c>
    </row>
    <row r="172" spans="1:5" ht="18.75" hidden="1">
      <c r="A172" s="50" t="s">
        <v>395</v>
      </c>
      <c r="B172" s="12" t="s">
        <v>396</v>
      </c>
      <c r="C172" s="70"/>
      <c r="D172" s="70"/>
      <c r="E172" s="70">
        <f t="shared" si="14"/>
        <v>0</v>
      </c>
    </row>
    <row r="173" spans="1:5" ht="15" customHeight="1">
      <c r="A173" s="77" t="s">
        <v>400</v>
      </c>
      <c r="B173" s="12" t="s">
        <v>401</v>
      </c>
      <c r="C173" s="70">
        <f>C174</f>
        <v>3778.1</v>
      </c>
      <c r="D173" s="70">
        <f>D174</f>
        <v>0</v>
      </c>
      <c r="E173" s="70">
        <f t="shared" si="14"/>
        <v>3778.1</v>
      </c>
    </row>
    <row r="174" spans="1:5" ht="14.25" customHeight="1">
      <c r="A174" s="77" t="s">
        <v>402</v>
      </c>
      <c r="B174" s="12" t="s">
        <v>403</v>
      </c>
      <c r="C174" s="70">
        <v>3778.1</v>
      </c>
      <c r="D174" s="70"/>
      <c r="E174" s="70">
        <f t="shared" si="14"/>
        <v>3778.1</v>
      </c>
    </row>
    <row r="175" spans="1:5" ht="14.25" customHeight="1">
      <c r="A175" s="81" t="s">
        <v>282</v>
      </c>
      <c r="B175" s="13" t="s">
        <v>66</v>
      </c>
      <c r="C175" s="69">
        <f>C178+C182+C184+C188+C190+C192+C194+C200+C202+C216+C224+C222+C210+C220+C214+C218+C206+C208+C212+C204</f>
        <v>210104</v>
      </c>
      <c r="D175" s="69">
        <f>D178+D182+D184+D188+D190+D192+D194+D200+D202+D216+D224+D222+D210+D220+D214+D218+D206+D208+D212+D204</f>
        <v>-4356.0000000000036</v>
      </c>
      <c r="E175" s="69">
        <f>C175+D175</f>
        <v>205748</v>
      </c>
    </row>
    <row r="176" spans="1:5" ht="15" hidden="1" customHeight="1">
      <c r="A176" s="51"/>
      <c r="B176" s="12"/>
      <c r="C176" s="70"/>
      <c r="D176" s="70"/>
      <c r="E176" s="70"/>
    </row>
    <row r="177" spans="1:5" ht="15" hidden="1" customHeight="1">
      <c r="A177" s="51"/>
      <c r="B177" s="12"/>
      <c r="C177" s="70"/>
      <c r="D177" s="70"/>
      <c r="E177" s="70"/>
    </row>
    <row r="178" spans="1:5" ht="15" hidden="1" customHeight="1">
      <c r="A178" s="52" t="s">
        <v>250</v>
      </c>
      <c r="B178" s="12" t="s">
        <v>42</v>
      </c>
      <c r="C178" s="70">
        <v>0</v>
      </c>
      <c r="D178" s="70">
        <f>D179</f>
        <v>0</v>
      </c>
      <c r="E178" s="70">
        <f>E179</f>
        <v>0</v>
      </c>
    </row>
    <row r="179" spans="1:5" ht="15" hidden="1" customHeight="1">
      <c r="A179" s="52" t="s">
        <v>251</v>
      </c>
      <c r="B179" s="12" t="s">
        <v>96</v>
      </c>
      <c r="C179" s="70"/>
      <c r="D179" s="70"/>
      <c r="E179" s="70"/>
    </row>
    <row r="180" spans="1:5" ht="15" hidden="1" customHeight="1">
      <c r="A180" s="51" t="s">
        <v>177</v>
      </c>
      <c r="B180" s="12" t="s">
        <v>46</v>
      </c>
      <c r="C180" s="70">
        <v>0</v>
      </c>
      <c r="D180" s="70">
        <f>D181</f>
        <v>0</v>
      </c>
      <c r="E180" s="70">
        <f>E181</f>
        <v>0</v>
      </c>
    </row>
    <row r="181" spans="1:5" ht="15" hidden="1" customHeight="1">
      <c r="A181" s="51" t="s">
        <v>176</v>
      </c>
      <c r="B181" s="12" t="s">
        <v>45</v>
      </c>
      <c r="C181" s="70"/>
      <c r="D181" s="70"/>
      <c r="E181" s="70"/>
    </row>
    <row r="182" spans="1:5" ht="15" hidden="1" customHeight="1">
      <c r="A182" s="52" t="s">
        <v>178</v>
      </c>
      <c r="B182" s="12" t="s">
        <v>72</v>
      </c>
      <c r="C182" s="70">
        <v>0</v>
      </c>
      <c r="D182" s="70">
        <f>D183</f>
        <v>0</v>
      </c>
      <c r="E182" s="70">
        <f>E183</f>
        <v>0</v>
      </c>
    </row>
    <row r="183" spans="1:5" ht="15" hidden="1" customHeight="1">
      <c r="A183" s="52" t="s">
        <v>179</v>
      </c>
      <c r="B183" s="12" t="s">
        <v>218</v>
      </c>
      <c r="C183" s="70">
        <v>0</v>
      </c>
      <c r="D183" s="70">
        <v>0</v>
      </c>
      <c r="E183" s="70">
        <v>0</v>
      </c>
    </row>
    <row r="184" spans="1:5" ht="15" customHeight="1">
      <c r="A184" s="73" t="s">
        <v>452</v>
      </c>
      <c r="B184" s="12" t="s">
        <v>454</v>
      </c>
      <c r="C184" s="70">
        <f>C185</f>
        <v>27762.1</v>
      </c>
      <c r="D184" s="70">
        <f>D185</f>
        <v>0</v>
      </c>
      <c r="E184" s="70">
        <f>C184+D184</f>
        <v>27762.1</v>
      </c>
    </row>
    <row r="185" spans="1:5" ht="18.75">
      <c r="A185" s="73" t="s">
        <v>453</v>
      </c>
      <c r="B185" s="12" t="s">
        <v>405</v>
      </c>
      <c r="C185" s="71">
        <f>C186+C187</f>
        <v>27762.1</v>
      </c>
      <c r="D185" s="71">
        <f>D186+D187</f>
        <v>0</v>
      </c>
      <c r="E185" s="70">
        <f t="shared" ref="E185:E189" si="15">C185+D185</f>
        <v>27762.1</v>
      </c>
    </row>
    <row r="186" spans="1:5" ht="18.75">
      <c r="A186" s="73" t="s">
        <v>404</v>
      </c>
      <c r="B186" s="12" t="s">
        <v>448</v>
      </c>
      <c r="C186" s="71">
        <v>27762.1</v>
      </c>
      <c r="D186" s="71"/>
      <c r="E186" s="70">
        <f t="shared" si="15"/>
        <v>27762.1</v>
      </c>
    </row>
    <row r="187" spans="1:5" ht="60" hidden="1">
      <c r="A187" s="52" t="s">
        <v>180</v>
      </c>
      <c r="B187" s="12" t="s">
        <v>61</v>
      </c>
      <c r="C187" s="71">
        <v>0</v>
      </c>
      <c r="D187" s="71"/>
      <c r="E187" s="70">
        <f t="shared" si="15"/>
        <v>0</v>
      </c>
    </row>
    <row r="188" spans="1:5" ht="15" hidden="1" customHeight="1">
      <c r="A188" s="52" t="s">
        <v>380</v>
      </c>
      <c r="B188" s="12" t="s">
        <v>182</v>
      </c>
      <c r="C188" s="71">
        <f>C189</f>
        <v>0</v>
      </c>
      <c r="D188" s="71">
        <f>D189</f>
        <v>0</v>
      </c>
      <c r="E188" s="70">
        <f t="shared" si="15"/>
        <v>0</v>
      </c>
    </row>
    <row r="189" spans="1:5" s="3" customFormat="1" ht="15" hidden="1" customHeight="1">
      <c r="A189" s="52" t="s">
        <v>379</v>
      </c>
      <c r="B189" s="14" t="s">
        <v>85</v>
      </c>
      <c r="C189" s="71">
        <v>0</v>
      </c>
      <c r="D189" s="71"/>
      <c r="E189" s="70">
        <f t="shared" si="15"/>
        <v>0</v>
      </c>
    </row>
    <row r="190" spans="1:5" s="3" customFormat="1" ht="43.5" customHeight="1">
      <c r="A190" s="73" t="s">
        <v>283</v>
      </c>
      <c r="B190" s="14" t="s">
        <v>530</v>
      </c>
      <c r="C190" s="71">
        <f t="shared" ref="C190:D190" si="16">C191</f>
        <v>30546.1</v>
      </c>
      <c r="D190" s="71">
        <f t="shared" si="16"/>
        <v>-29928.600000000002</v>
      </c>
      <c r="E190" s="71">
        <f>C190+D190</f>
        <v>617.49999999999636</v>
      </c>
    </row>
    <row r="191" spans="1:5" ht="48" customHeight="1">
      <c r="A191" s="73" t="s">
        <v>284</v>
      </c>
      <c r="B191" s="12" t="s">
        <v>531</v>
      </c>
      <c r="C191" s="71">
        <v>30546.1</v>
      </c>
      <c r="D191" s="71">
        <f>-29498.2+-430.4</f>
        <v>-29928.600000000002</v>
      </c>
      <c r="E191" s="71">
        <f t="shared" ref="E191:E250" si="17">C191+D191</f>
        <v>617.49999999999636</v>
      </c>
    </row>
    <row r="192" spans="1:5" ht="31.5" hidden="1" customHeight="1">
      <c r="A192" s="53" t="s">
        <v>183</v>
      </c>
      <c r="B192" s="12" t="s">
        <v>184</v>
      </c>
      <c r="C192" s="71">
        <f>C193</f>
        <v>0</v>
      </c>
      <c r="D192" s="71">
        <f>D193</f>
        <v>0</v>
      </c>
      <c r="E192" s="71">
        <f t="shared" si="17"/>
        <v>0</v>
      </c>
    </row>
    <row r="193" spans="1:5" s="3" customFormat="1" ht="31.5" hidden="1" customHeight="1">
      <c r="A193" s="53" t="s">
        <v>181</v>
      </c>
      <c r="B193" s="14" t="s">
        <v>185</v>
      </c>
      <c r="C193" s="71">
        <v>0</v>
      </c>
      <c r="D193" s="71"/>
      <c r="E193" s="71">
        <f t="shared" si="17"/>
        <v>0</v>
      </c>
    </row>
    <row r="194" spans="1:5" s="3" customFormat="1" ht="31.5" hidden="1" customHeight="1">
      <c r="A194" s="52" t="s">
        <v>285</v>
      </c>
      <c r="B194" s="14" t="s">
        <v>197</v>
      </c>
      <c r="C194" s="71">
        <f>C195</f>
        <v>0</v>
      </c>
      <c r="D194" s="71">
        <f>D195</f>
        <v>0</v>
      </c>
      <c r="E194" s="71">
        <f t="shared" si="17"/>
        <v>0</v>
      </c>
    </row>
    <row r="195" spans="1:5" ht="45" hidden="1">
      <c r="A195" s="52" t="s">
        <v>286</v>
      </c>
      <c r="B195" s="12" t="s">
        <v>198</v>
      </c>
      <c r="C195" s="71"/>
      <c r="D195" s="71"/>
      <c r="E195" s="71">
        <f t="shared" si="17"/>
        <v>0</v>
      </c>
    </row>
    <row r="196" spans="1:5" ht="15" hidden="1" customHeight="1">
      <c r="A196" s="51"/>
      <c r="B196" s="12"/>
      <c r="C196" s="71">
        <f>C197</f>
        <v>0</v>
      </c>
      <c r="D196" s="71">
        <f>D197</f>
        <v>0</v>
      </c>
      <c r="E196" s="71">
        <f t="shared" si="17"/>
        <v>0</v>
      </c>
    </row>
    <row r="197" spans="1:5" ht="15" hidden="1" customHeight="1">
      <c r="A197" s="51"/>
      <c r="B197" s="12"/>
      <c r="C197" s="71">
        <v>0</v>
      </c>
      <c r="D197" s="71"/>
      <c r="E197" s="71">
        <f t="shared" si="17"/>
        <v>0</v>
      </c>
    </row>
    <row r="198" spans="1:5" ht="15" hidden="1" customHeight="1">
      <c r="A198" s="51"/>
      <c r="B198" s="12"/>
      <c r="C198" s="71">
        <f>C199</f>
        <v>0</v>
      </c>
      <c r="D198" s="71">
        <f>D199</f>
        <v>0</v>
      </c>
      <c r="E198" s="71">
        <f t="shared" si="17"/>
        <v>0</v>
      </c>
    </row>
    <row r="199" spans="1:5" ht="15" hidden="1" customHeight="1">
      <c r="A199" s="51"/>
      <c r="B199" s="12"/>
      <c r="C199" s="71">
        <v>0</v>
      </c>
      <c r="D199" s="71"/>
      <c r="E199" s="71">
        <f t="shared" si="17"/>
        <v>0</v>
      </c>
    </row>
    <row r="200" spans="1:5" ht="18.75" hidden="1">
      <c r="A200" s="52" t="s">
        <v>373</v>
      </c>
      <c r="B200" s="12" t="s">
        <v>532</v>
      </c>
      <c r="C200" s="71">
        <f>C201</f>
        <v>0</v>
      </c>
      <c r="D200" s="71">
        <f>D201</f>
        <v>0</v>
      </c>
      <c r="E200" s="71">
        <f t="shared" si="17"/>
        <v>0</v>
      </c>
    </row>
    <row r="201" spans="1:5" ht="21.75" hidden="1" customHeight="1">
      <c r="A201" s="52" t="s">
        <v>374</v>
      </c>
      <c r="B201" s="12" t="s">
        <v>533</v>
      </c>
      <c r="C201" s="71">
        <v>0</v>
      </c>
      <c r="D201" s="71"/>
      <c r="E201" s="71">
        <f t="shared" si="17"/>
        <v>0</v>
      </c>
    </row>
    <row r="202" spans="1:5" ht="30">
      <c r="A202" s="73" t="s">
        <v>538</v>
      </c>
      <c r="B202" s="12" t="s">
        <v>540</v>
      </c>
      <c r="C202" s="71">
        <f>C203</f>
        <v>1738.9</v>
      </c>
      <c r="D202" s="71">
        <f>D203</f>
        <v>0</v>
      </c>
      <c r="E202" s="71">
        <f t="shared" si="17"/>
        <v>1738.9</v>
      </c>
    </row>
    <row r="203" spans="1:5" ht="29.25" customHeight="1">
      <c r="A203" s="73" t="s">
        <v>539</v>
      </c>
      <c r="B203" s="12" t="s">
        <v>541</v>
      </c>
      <c r="C203" s="71">
        <v>1738.9</v>
      </c>
      <c r="D203" s="71"/>
      <c r="E203" s="71">
        <f t="shared" si="17"/>
        <v>1738.9</v>
      </c>
    </row>
    <row r="204" spans="1:5" ht="29.25" customHeight="1">
      <c r="A204" s="73" t="s">
        <v>553</v>
      </c>
      <c r="B204" s="12" t="s">
        <v>555</v>
      </c>
      <c r="C204" s="71">
        <f>C205</f>
        <v>1041.5</v>
      </c>
      <c r="D204" s="71">
        <f>D205</f>
        <v>0</v>
      </c>
      <c r="E204" s="71">
        <f t="shared" si="17"/>
        <v>1041.5</v>
      </c>
    </row>
    <row r="205" spans="1:5" ht="29.25" customHeight="1">
      <c r="A205" s="73" t="s">
        <v>554</v>
      </c>
      <c r="B205" s="12" t="s">
        <v>556</v>
      </c>
      <c r="C205" s="71">
        <v>1041.5</v>
      </c>
      <c r="D205" s="71"/>
      <c r="E205" s="71">
        <f t="shared" si="17"/>
        <v>1041.5</v>
      </c>
    </row>
    <row r="206" spans="1:5" ht="45" hidden="1">
      <c r="A206" s="73" t="s">
        <v>508</v>
      </c>
      <c r="B206" s="12" t="s">
        <v>534</v>
      </c>
      <c r="C206" s="71">
        <f>C207</f>
        <v>0</v>
      </c>
      <c r="D206" s="71">
        <f>D207</f>
        <v>0</v>
      </c>
      <c r="E206" s="71">
        <f t="shared" si="17"/>
        <v>0</v>
      </c>
    </row>
    <row r="207" spans="1:5" ht="46.5" hidden="1" customHeight="1">
      <c r="A207" s="73" t="s">
        <v>509</v>
      </c>
      <c r="B207" s="12" t="s">
        <v>535</v>
      </c>
      <c r="C207" s="71"/>
      <c r="D207" s="71"/>
      <c r="E207" s="71">
        <f t="shared" si="17"/>
        <v>0</v>
      </c>
    </row>
    <row r="208" spans="1:5" ht="30">
      <c r="A208" s="73" t="s">
        <v>435</v>
      </c>
      <c r="B208" s="12" t="s">
        <v>436</v>
      </c>
      <c r="C208" s="71">
        <f>C209</f>
        <v>28865.599999999999</v>
      </c>
      <c r="D208" s="71">
        <f>D209</f>
        <v>0</v>
      </c>
      <c r="E208" s="71">
        <f t="shared" si="17"/>
        <v>28865.599999999999</v>
      </c>
    </row>
    <row r="209" spans="1:5" ht="30">
      <c r="A209" s="73" t="s">
        <v>438</v>
      </c>
      <c r="B209" s="12" t="s">
        <v>437</v>
      </c>
      <c r="C209" s="71">
        <v>28865.599999999999</v>
      </c>
      <c r="D209" s="71"/>
      <c r="E209" s="71">
        <f t="shared" si="17"/>
        <v>28865.599999999999</v>
      </c>
    </row>
    <row r="210" spans="1:5" ht="30">
      <c r="A210" s="73" t="s">
        <v>287</v>
      </c>
      <c r="B210" s="12" t="s">
        <v>265</v>
      </c>
      <c r="C210" s="70">
        <f>C211</f>
        <v>838.5</v>
      </c>
      <c r="D210" s="70">
        <f>D211</f>
        <v>0</v>
      </c>
      <c r="E210" s="71">
        <f t="shared" si="17"/>
        <v>838.5</v>
      </c>
    </row>
    <row r="211" spans="1:5" ht="30">
      <c r="A211" s="73" t="s">
        <v>288</v>
      </c>
      <c r="B211" s="12" t="s">
        <v>266</v>
      </c>
      <c r="C211" s="70">
        <v>838.5</v>
      </c>
      <c r="D211" s="70"/>
      <c r="E211" s="71">
        <f t="shared" si="17"/>
        <v>838.5</v>
      </c>
    </row>
    <row r="212" spans="1:5" ht="18.75" hidden="1">
      <c r="A212" s="73"/>
      <c r="B212" s="12"/>
      <c r="C212" s="70">
        <f>C213</f>
        <v>0</v>
      </c>
      <c r="D212" s="70">
        <f>D213</f>
        <v>0</v>
      </c>
      <c r="E212" s="71">
        <f t="shared" si="17"/>
        <v>0</v>
      </c>
    </row>
    <row r="213" spans="1:5" ht="18.75" hidden="1">
      <c r="A213" s="73"/>
      <c r="B213" s="12"/>
      <c r="C213" s="70">
        <v>0</v>
      </c>
      <c r="D213" s="70"/>
      <c r="E213" s="71">
        <f t="shared" si="17"/>
        <v>0</v>
      </c>
    </row>
    <row r="214" spans="1:5" ht="18.75">
      <c r="A214" s="73" t="s">
        <v>289</v>
      </c>
      <c r="B214" s="12" t="s">
        <v>269</v>
      </c>
      <c r="C214" s="70">
        <f>C215</f>
        <v>1367.4</v>
      </c>
      <c r="D214" s="70">
        <f>D215</f>
        <v>0</v>
      </c>
      <c r="E214" s="71">
        <f t="shared" si="17"/>
        <v>1367.4</v>
      </c>
    </row>
    <row r="215" spans="1:5" ht="18.75">
      <c r="A215" s="73" t="s">
        <v>290</v>
      </c>
      <c r="B215" s="12" t="s">
        <v>270</v>
      </c>
      <c r="C215" s="70">
        <v>1367.4</v>
      </c>
      <c r="D215" s="70"/>
      <c r="E215" s="71">
        <f t="shared" si="17"/>
        <v>1367.4</v>
      </c>
    </row>
    <row r="216" spans="1:5" ht="15" customHeight="1">
      <c r="A216" s="73" t="s">
        <v>291</v>
      </c>
      <c r="B216" s="12" t="s">
        <v>370</v>
      </c>
      <c r="C216" s="70">
        <f>C217</f>
        <v>362</v>
      </c>
      <c r="D216" s="70">
        <f>D217</f>
        <v>0</v>
      </c>
      <c r="E216" s="71">
        <f t="shared" si="17"/>
        <v>362</v>
      </c>
    </row>
    <row r="217" spans="1:5" ht="15" customHeight="1">
      <c r="A217" s="73" t="s">
        <v>292</v>
      </c>
      <c r="B217" s="12" t="s">
        <v>371</v>
      </c>
      <c r="C217" s="70">
        <v>362</v>
      </c>
      <c r="D217" s="70"/>
      <c r="E217" s="71">
        <f t="shared" si="17"/>
        <v>362</v>
      </c>
    </row>
    <row r="218" spans="1:5" ht="30" hidden="1">
      <c r="A218" s="73" t="s">
        <v>293</v>
      </c>
      <c r="B218" s="12" t="s">
        <v>275</v>
      </c>
      <c r="C218" s="70">
        <f>C219</f>
        <v>0</v>
      </c>
      <c r="D218" s="70">
        <f>D219</f>
        <v>0</v>
      </c>
      <c r="E218" s="71">
        <f t="shared" si="17"/>
        <v>0</v>
      </c>
    </row>
    <row r="219" spans="1:5" ht="30" hidden="1">
      <c r="A219" s="73" t="s">
        <v>294</v>
      </c>
      <c r="B219" s="12" t="s">
        <v>276</v>
      </c>
      <c r="C219" s="70">
        <v>0</v>
      </c>
      <c r="D219" s="70"/>
      <c r="E219" s="71">
        <f t="shared" si="17"/>
        <v>0</v>
      </c>
    </row>
    <row r="220" spans="1:5" ht="30" hidden="1" customHeight="1">
      <c r="A220" s="73" t="s">
        <v>260</v>
      </c>
      <c r="B220" s="12" t="s">
        <v>262</v>
      </c>
      <c r="C220" s="70">
        <f>C221</f>
        <v>0</v>
      </c>
      <c r="D220" s="70">
        <f>D221</f>
        <v>0</v>
      </c>
      <c r="E220" s="71">
        <f t="shared" si="17"/>
        <v>0</v>
      </c>
    </row>
    <row r="221" spans="1:5" ht="30" hidden="1" customHeight="1">
      <c r="A221" s="73" t="s">
        <v>261</v>
      </c>
      <c r="B221" s="12" t="s">
        <v>263</v>
      </c>
      <c r="C221" s="70">
        <v>0</v>
      </c>
      <c r="D221" s="70"/>
      <c r="E221" s="71">
        <f t="shared" si="17"/>
        <v>0</v>
      </c>
    </row>
    <row r="222" spans="1:5" ht="30" hidden="1">
      <c r="A222" s="73" t="s">
        <v>192</v>
      </c>
      <c r="B222" s="12" t="s">
        <v>190</v>
      </c>
      <c r="C222" s="70">
        <f>C223</f>
        <v>0</v>
      </c>
      <c r="D222" s="70">
        <f>D223</f>
        <v>0</v>
      </c>
      <c r="E222" s="71">
        <f t="shared" si="17"/>
        <v>0</v>
      </c>
    </row>
    <row r="223" spans="1:5" ht="45" hidden="1">
      <c r="A223" s="73" t="s">
        <v>191</v>
      </c>
      <c r="B223" s="12" t="s">
        <v>193</v>
      </c>
      <c r="C223" s="70">
        <v>0</v>
      </c>
      <c r="D223" s="70"/>
      <c r="E223" s="71">
        <f t="shared" si="17"/>
        <v>0</v>
      </c>
    </row>
    <row r="224" spans="1:5" ht="16.5" customHeight="1">
      <c r="A224" s="73" t="s">
        <v>295</v>
      </c>
      <c r="B224" s="12" t="s">
        <v>14</v>
      </c>
      <c r="C224" s="70">
        <f>C225</f>
        <v>117581.90000000001</v>
      </c>
      <c r="D224" s="70">
        <f>D225</f>
        <v>25572.6</v>
      </c>
      <c r="E224" s="71">
        <f t="shared" si="17"/>
        <v>143154.5</v>
      </c>
    </row>
    <row r="225" spans="1:5" ht="14.25" customHeight="1">
      <c r="A225" s="73" t="s">
        <v>296</v>
      </c>
      <c r="B225" s="12" t="s">
        <v>22</v>
      </c>
      <c r="C225" s="70">
        <f>SUM(C226:C250)</f>
        <v>117581.90000000001</v>
      </c>
      <c r="D225" s="70">
        <f>SUM(D226:D250)</f>
        <v>25572.6</v>
      </c>
      <c r="E225" s="71">
        <f t="shared" si="17"/>
        <v>143154.5</v>
      </c>
    </row>
    <row r="226" spans="1:5" ht="30" customHeight="1">
      <c r="A226" s="73" t="s">
        <v>296</v>
      </c>
      <c r="B226" s="12" t="s">
        <v>199</v>
      </c>
      <c r="C226" s="70">
        <v>2142</v>
      </c>
      <c r="D226" s="70">
        <v>646.70000000000005</v>
      </c>
      <c r="E226" s="71">
        <f t="shared" si="17"/>
        <v>2788.7</v>
      </c>
    </row>
    <row r="227" spans="1:5" ht="15.75" customHeight="1">
      <c r="A227" s="73" t="s">
        <v>296</v>
      </c>
      <c r="B227" s="12" t="s">
        <v>63</v>
      </c>
      <c r="C227" s="70">
        <v>2164.1</v>
      </c>
      <c r="D227" s="70"/>
      <c r="E227" s="71">
        <f t="shared" si="17"/>
        <v>2164.1</v>
      </c>
    </row>
    <row r="228" spans="1:5" ht="30">
      <c r="A228" s="73" t="s">
        <v>296</v>
      </c>
      <c r="B228" s="12" t="s">
        <v>242</v>
      </c>
      <c r="C228" s="70">
        <v>1229.2</v>
      </c>
      <c r="D228" s="70"/>
      <c r="E228" s="71">
        <f t="shared" si="17"/>
        <v>1229.2</v>
      </c>
    </row>
    <row r="229" spans="1:5" ht="14.25" customHeight="1">
      <c r="A229" s="73" t="s">
        <v>296</v>
      </c>
      <c r="B229" s="12" t="s">
        <v>175</v>
      </c>
      <c r="C229" s="70">
        <v>11602.4</v>
      </c>
      <c r="D229" s="70"/>
      <c r="E229" s="71">
        <f t="shared" si="17"/>
        <v>11602.4</v>
      </c>
    </row>
    <row r="230" spans="1:5" ht="15" hidden="1" customHeight="1">
      <c r="A230" s="73" t="s">
        <v>296</v>
      </c>
      <c r="B230" s="12" t="s">
        <v>469</v>
      </c>
      <c r="C230" s="70"/>
      <c r="D230" s="70"/>
      <c r="E230" s="71">
        <f t="shared" si="17"/>
        <v>0</v>
      </c>
    </row>
    <row r="231" spans="1:5" ht="32.25" customHeight="1">
      <c r="A231" s="73" t="s">
        <v>296</v>
      </c>
      <c r="B231" s="12" t="s">
        <v>512</v>
      </c>
      <c r="C231" s="70">
        <v>67.8</v>
      </c>
      <c r="D231" s="70"/>
      <c r="E231" s="71">
        <f t="shared" si="17"/>
        <v>67.8</v>
      </c>
    </row>
    <row r="232" spans="1:5" ht="15" hidden="1" customHeight="1">
      <c r="A232" s="73" t="s">
        <v>296</v>
      </c>
      <c r="B232" s="12" t="s">
        <v>501</v>
      </c>
      <c r="C232" s="70"/>
      <c r="D232" s="70"/>
      <c r="E232" s="71">
        <f t="shared" si="17"/>
        <v>0</v>
      </c>
    </row>
    <row r="233" spans="1:5" ht="30">
      <c r="A233" s="73" t="s">
        <v>296</v>
      </c>
      <c r="B233" s="12" t="s">
        <v>231</v>
      </c>
      <c r="C233" s="70">
        <v>8839.2999999999993</v>
      </c>
      <c r="D233" s="70">
        <v>1785.7</v>
      </c>
      <c r="E233" s="71">
        <f t="shared" si="17"/>
        <v>10625</v>
      </c>
    </row>
    <row r="234" spans="1:5" ht="18.75" hidden="1">
      <c r="A234" s="73" t="s">
        <v>296</v>
      </c>
      <c r="B234" s="12" t="s">
        <v>447</v>
      </c>
      <c r="C234" s="70"/>
      <c r="D234" s="70"/>
      <c r="E234" s="71">
        <f t="shared" si="17"/>
        <v>0</v>
      </c>
    </row>
    <row r="235" spans="1:5" ht="18.75" customHeight="1">
      <c r="A235" s="73" t="s">
        <v>296</v>
      </c>
      <c r="B235" s="12" t="s">
        <v>187</v>
      </c>
      <c r="C235" s="70">
        <v>4818.3</v>
      </c>
      <c r="D235" s="70"/>
      <c r="E235" s="71">
        <f t="shared" si="17"/>
        <v>4818.3</v>
      </c>
    </row>
    <row r="236" spans="1:5" ht="15.75" customHeight="1">
      <c r="A236" s="73" t="s">
        <v>296</v>
      </c>
      <c r="B236" s="12" t="s">
        <v>697</v>
      </c>
      <c r="C236" s="70">
        <v>0</v>
      </c>
      <c r="D236" s="70">
        <v>208.2</v>
      </c>
      <c r="E236" s="71">
        <f t="shared" si="17"/>
        <v>208.2</v>
      </c>
    </row>
    <row r="237" spans="1:5" ht="15" hidden="1" customHeight="1">
      <c r="A237" s="73" t="s">
        <v>296</v>
      </c>
      <c r="B237" s="12" t="s">
        <v>378</v>
      </c>
      <c r="C237" s="70"/>
      <c r="D237" s="70"/>
      <c r="E237" s="71">
        <f t="shared" si="17"/>
        <v>0</v>
      </c>
    </row>
    <row r="238" spans="1:5" ht="45">
      <c r="A238" s="73" t="s">
        <v>296</v>
      </c>
      <c r="B238" s="12" t="s">
        <v>377</v>
      </c>
      <c r="C238" s="70">
        <v>7229.4</v>
      </c>
      <c r="D238" s="70"/>
      <c r="E238" s="71">
        <f t="shared" si="17"/>
        <v>7229.4</v>
      </c>
    </row>
    <row r="239" spans="1:5" ht="30" hidden="1">
      <c r="A239" s="73" t="s">
        <v>296</v>
      </c>
      <c r="B239" s="12" t="s">
        <v>264</v>
      </c>
      <c r="C239" s="70"/>
      <c r="D239" s="70"/>
      <c r="E239" s="71">
        <f t="shared" si="17"/>
        <v>0</v>
      </c>
    </row>
    <row r="240" spans="1:5" ht="30">
      <c r="A240" s="73" t="s">
        <v>296</v>
      </c>
      <c r="B240" s="12" t="s">
        <v>358</v>
      </c>
      <c r="C240" s="70">
        <v>48006</v>
      </c>
      <c r="D240" s="70"/>
      <c r="E240" s="71">
        <f t="shared" si="17"/>
        <v>48006</v>
      </c>
    </row>
    <row r="241" spans="1:5" ht="30">
      <c r="A241" s="73" t="s">
        <v>296</v>
      </c>
      <c r="B241" s="12" t="s">
        <v>355</v>
      </c>
      <c r="C241" s="70">
        <v>28461.7</v>
      </c>
      <c r="D241" s="70"/>
      <c r="E241" s="71">
        <f t="shared" si="17"/>
        <v>28461.7</v>
      </c>
    </row>
    <row r="242" spans="1:5" ht="29.25" customHeight="1">
      <c r="A242" s="73" t="s">
        <v>296</v>
      </c>
      <c r="B242" s="12" t="s">
        <v>513</v>
      </c>
      <c r="C242" s="70">
        <v>1351.6</v>
      </c>
      <c r="D242" s="70"/>
      <c r="E242" s="71">
        <f t="shared" si="17"/>
        <v>1351.6</v>
      </c>
    </row>
    <row r="243" spans="1:5" ht="28.5" hidden="1" customHeight="1">
      <c r="A243" s="73" t="s">
        <v>296</v>
      </c>
      <c r="B243" s="12" t="s">
        <v>495</v>
      </c>
      <c r="C243" s="70"/>
      <c r="D243" s="70"/>
      <c r="E243" s="71">
        <f t="shared" si="17"/>
        <v>0</v>
      </c>
    </row>
    <row r="244" spans="1:5" ht="30.75" customHeight="1">
      <c r="A244" s="73" t="s">
        <v>296</v>
      </c>
      <c r="B244" s="12" t="s">
        <v>356</v>
      </c>
      <c r="C244" s="70">
        <v>0</v>
      </c>
      <c r="D244" s="70">
        <f>2776.3+19800.8</f>
        <v>22577.1</v>
      </c>
      <c r="E244" s="71">
        <f t="shared" si="17"/>
        <v>22577.1</v>
      </c>
    </row>
    <row r="245" spans="1:5" ht="18" customHeight="1">
      <c r="A245" s="73" t="s">
        <v>296</v>
      </c>
      <c r="B245" s="12" t="s">
        <v>357</v>
      </c>
      <c r="C245" s="70">
        <v>1488.3</v>
      </c>
      <c r="D245" s="70">
        <v>0</v>
      </c>
      <c r="E245" s="71">
        <f t="shared" si="17"/>
        <v>1488.3</v>
      </c>
    </row>
    <row r="246" spans="1:5" ht="29.25" customHeight="1">
      <c r="A246" s="73" t="s">
        <v>296</v>
      </c>
      <c r="B246" s="12" t="s">
        <v>359</v>
      </c>
      <c r="C246" s="70">
        <v>181.8</v>
      </c>
      <c r="D246" s="70"/>
      <c r="E246" s="71">
        <f t="shared" si="17"/>
        <v>181.8</v>
      </c>
    </row>
    <row r="247" spans="1:5" ht="18.75" hidden="1">
      <c r="A247" s="73" t="s">
        <v>296</v>
      </c>
      <c r="B247" s="12" t="s">
        <v>394</v>
      </c>
      <c r="C247" s="70"/>
      <c r="D247" s="70"/>
      <c r="E247" s="71">
        <f t="shared" si="17"/>
        <v>0</v>
      </c>
    </row>
    <row r="248" spans="1:5" ht="30" hidden="1">
      <c r="A248" s="73" t="s">
        <v>296</v>
      </c>
      <c r="B248" s="12" t="s">
        <v>506</v>
      </c>
      <c r="C248" s="70"/>
      <c r="D248" s="70"/>
      <c r="E248" s="71">
        <f t="shared" si="17"/>
        <v>0</v>
      </c>
    </row>
    <row r="249" spans="1:5" ht="45.75" customHeight="1">
      <c r="A249" s="73" t="s">
        <v>296</v>
      </c>
      <c r="B249" s="12" t="s">
        <v>707</v>
      </c>
      <c r="C249" s="70">
        <v>0</v>
      </c>
      <c r="D249" s="70">
        <v>354.9</v>
      </c>
      <c r="E249" s="71">
        <f t="shared" si="17"/>
        <v>354.9</v>
      </c>
    </row>
    <row r="250" spans="1:5" ht="30" hidden="1">
      <c r="A250" s="73" t="s">
        <v>296</v>
      </c>
      <c r="B250" s="12" t="s">
        <v>514</v>
      </c>
      <c r="C250" s="70"/>
      <c r="D250" s="70"/>
      <c r="E250" s="71">
        <f t="shared" si="17"/>
        <v>0</v>
      </c>
    </row>
    <row r="251" spans="1:5" ht="15" customHeight="1">
      <c r="A251" s="80" t="s">
        <v>297</v>
      </c>
      <c r="B251" s="9" t="s">
        <v>94</v>
      </c>
      <c r="C251" s="69">
        <f>C252+C253+C254+C255+C276+C278+C280+C282+C284+C286+C290+C292+C288</f>
        <v>1052779.9000000001</v>
      </c>
      <c r="D251" s="69">
        <f>D252+D253+D254+D255+D276+D280+D292+D266+D282+D284+D286+D290+D278+D288</f>
        <v>15828.1</v>
      </c>
      <c r="E251" s="69">
        <f>C251+D251</f>
        <v>1068608.0000000002</v>
      </c>
    </row>
    <row r="252" spans="1:5" ht="18.75" hidden="1">
      <c r="A252" s="52"/>
      <c r="B252" s="12"/>
      <c r="C252" s="70"/>
      <c r="D252" s="70"/>
      <c r="E252" s="70"/>
    </row>
    <row r="253" spans="1:5" ht="18.75" hidden="1">
      <c r="A253" s="52"/>
      <c r="B253" s="12"/>
      <c r="C253" s="70"/>
      <c r="D253" s="70"/>
      <c r="E253" s="70"/>
    </row>
    <row r="254" spans="1:5" ht="18.75" hidden="1">
      <c r="A254" s="52"/>
      <c r="B254" s="12"/>
      <c r="C254" s="70">
        <v>0</v>
      </c>
      <c r="D254" s="70"/>
      <c r="E254" s="70"/>
    </row>
    <row r="255" spans="1:5" ht="16.5" customHeight="1">
      <c r="A255" s="73" t="s">
        <v>298</v>
      </c>
      <c r="B255" s="12" t="s">
        <v>28</v>
      </c>
      <c r="C255" s="70">
        <f>C256</f>
        <v>37471.899999999994</v>
      </c>
      <c r="D255" s="70">
        <f>D256</f>
        <v>10990.2</v>
      </c>
      <c r="E255" s="70">
        <f>C255+D255</f>
        <v>48462.099999999991</v>
      </c>
    </row>
    <row r="256" spans="1:5" ht="15" customHeight="1">
      <c r="A256" s="73" t="s">
        <v>299</v>
      </c>
      <c r="B256" s="12" t="s">
        <v>29</v>
      </c>
      <c r="C256" s="70">
        <f>SUM(C257:C275)</f>
        <v>37471.899999999994</v>
      </c>
      <c r="D256" s="70">
        <f>SUM(D257:D275)</f>
        <v>10990.2</v>
      </c>
      <c r="E256" s="70">
        <f t="shared" ref="E256:E294" si="18">C256+D256</f>
        <v>48462.099999999991</v>
      </c>
    </row>
    <row r="257" spans="1:5" ht="45">
      <c r="A257" s="73" t="s">
        <v>299</v>
      </c>
      <c r="B257" s="12" t="s">
        <v>552</v>
      </c>
      <c r="C257" s="70">
        <v>1354.3</v>
      </c>
      <c r="D257" s="70"/>
      <c r="E257" s="70">
        <f t="shared" si="18"/>
        <v>1354.3</v>
      </c>
    </row>
    <row r="258" spans="1:5" ht="60" hidden="1" customHeight="1">
      <c r="A258" s="73" t="s">
        <v>299</v>
      </c>
      <c r="B258" s="12" t="s">
        <v>62</v>
      </c>
      <c r="C258" s="70">
        <v>0</v>
      </c>
      <c r="D258" s="70"/>
      <c r="E258" s="70">
        <f t="shared" si="18"/>
        <v>0</v>
      </c>
    </row>
    <row r="259" spans="1:5" ht="76.5" hidden="1" customHeight="1">
      <c r="A259" s="73" t="s">
        <v>299</v>
      </c>
      <c r="B259" s="12" t="s">
        <v>245</v>
      </c>
      <c r="C259" s="70">
        <v>0</v>
      </c>
      <c r="D259" s="70"/>
      <c r="E259" s="70">
        <f t="shared" si="18"/>
        <v>0</v>
      </c>
    </row>
    <row r="260" spans="1:5" ht="60" hidden="1">
      <c r="A260" s="73" t="s">
        <v>168</v>
      </c>
      <c r="B260" s="12" t="s">
        <v>98</v>
      </c>
      <c r="C260" s="70">
        <v>0</v>
      </c>
      <c r="D260" s="70"/>
      <c r="E260" s="70">
        <f t="shared" si="18"/>
        <v>0</v>
      </c>
    </row>
    <row r="261" spans="1:5" ht="60">
      <c r="A261" s="73" t="s">
        <v>299</v>
      </c>
      <c r="B261" s="12" t="s">
        <v>222</v>
      </c>
      <c r="C261" s="70">
        <v>8046.9</v>
      </c>
      <c r="D261" s="70"/>
      <c r="E261" s="70">
        <f t="shared" si="18"/>
        <v>8046.9</v>
      </c>
    </row>
    <row r="262" spans="1:5" ht="30.75" customHeight="1">
      <c r="A262" s="73" t="s">
        <v>299</v>
      </c>
      <c r="B262" s="12" t="s">
        <v>439</v>
      </c>
      <c r="C262" s="70">
        <v>1254.8</v>
      </c>
      <c r="D262" s="70"/>
      <c r="E262" s="70">
        <f t="shared" si="18"/>
        <v>1254.8</v>
      </c>
    </row>
    <row r="263" spans="1:5" ht="45">
      <c r="A263" s="73" t="s">
        <v>299</v>
      </c>
      <c r="B263" s="12" t="s">
        <v>526</v>
      </c>
      <c r="C263" s="70">
        <v>123.9</v>
      </c>
      <c r="D263" s="70"/>
      <c r="E263" s="70">
        <f t="shared" si="18"/>
        <v>123.9</v>
      </c>
    </row>
    <row r="264" spans="1:5" ht="30" customHeight="1">
      <c r="A264" s="73" t="s">
        <v>299</v>
      </c>
      <c r="B264" s="12" t="s">
        <v>524</v>
      </c>
      <c r="C264" s="70">
        <v>8206.7000000000007</v>
      </c>
      <c r="D264" s="70">
        <f>2265+2280.8+6262.1</f>
        <v>10807.900000000001</v>
      </c>
      <c r="E264" s="70">
        <f t="shared" si="18"/>
        <v>19014.600000000002</v>
      </c>
    </row>
    <row r="265" spans="1:5" ht="60" customHeight="1">
      <c r="A265" s="73" t="s">
        <v>299</v>
      </c>
      <c r="B265" s="12" t="s">
        <v>364</v>
      </c>
      <c r="C265" s="70">
        <v>84.3</v>
      </c>
      <c r="D265" s="70"/>
      <c r="E265" s="70">
        <f t="shared" si="18"/>
        <v>84.3</v>
      </c>
    </row>
    <row r="266" spans="1:5" ht="35.25" hidden="1" customHeight="1">
      <c r="A266" s="73" t="s">
        <v>168</v>
      </c>
      <c r="B266" s="12"/>
      <c r="C266" s="70">
        <v>0</v>
      </c>
      <c r="D266" s="70">
        <f>D267</f>
        <v>0</v>
      </c>
      <c r="E266" s="70">
        <f t="shared" si="18"/>
        <v>0</v>
      </c>
    </row>
    <row r="267" spans="1:5" ht="36" hidden="1" customHeight="1">
      <c r="A267" s="73" t="s">
        <v>168</v>
      </c>
      <c r="B267" s="12"/>
      <c r="C267" s="70">
        <v>0</v>
      </c>
      <c r="D267" s="70">
        <v>0</v>
      </c>
      <c r="E267" s="70">
        <f t="shared" si="18"/>
        <v>0</v>
      </c>
    </row>
    <row r="268" spans="1:5" ht="46.5" customHeight="1">
      <c r="A268" s="73" t="s">
        <v>299</v>
      </c>
      <c r="B268" s="12" t="s">
        <v>365</v>
      </c>
      <c r="C268" s="70">
        <v>24.1</v>
      </c>
      <c r="D268" s="70"/>
      <c r="E268" s="70">
        <f t="shared" si="18"/>
        <v>24.1</v>
      </c>
    </row>
    <row r="269" spans="1:5" ht="30">
      <c r="A269" s="73" t="s">
        <v>299</v>
      </c>
      <c r="B269" s="12" t="s">
        <v>449</v>
      </c>
      <c r="C269" s="70">
        <v>2260.5</v>
      </c>
      <c r="D269" s="70">
        <v>182.3</v>
      </c>
      <c r="E269" s="70">
        <f t="shared" si="18"/>
        <v>2442.8000000000002</v>
      </c>
    </row>
    <row r="270" spans="1:5" ht="30">
      <c r="A270" s="73" t="s">
        <v>299</v>
      </c>
      <c r="B270" s="12" t="s">
        <v>551</v>
      </c>
      <c r="C270" s="70">
        <v>9905.5</v>
      </c>
      <c r="D270" s="70"/>
      <c r="E270" s="70">
        <f>C270+D270</f>
        <v>9905.5</v>
      </c>
    </row>
    <row r="271" spans="1:5" ht="30" customHeight="1">
      <c r="A271" s="73" t="s">
        <v>503</v>
      </c>
      <c r="B271" s="12" t="s">
        <v>504</v>
      </c>
      <c r="C271" s="70">
        <v>51.1</v>
      </c>
      <c r="D271" s="70"/>
      <c r="E271" s="70">
        <f>C271+D271</f>
        <v>51.1</v>
      </c>
    </row>
    <row r="272" spans="1:5" ht="30" customHeight="1">
      <c r="A272" s="73" t="s">
        <v>299</v>
      </c>
      <c r="B272" s="12" t="s">
        <v>505</v>
      </c>
      <c r="C272" s="70">
        <v>30.7</v>
      </c>
      <c r="D272" s="70"/>
      <c r="E272" s="70">
        <f>C272+D272</f>
        <v>30.7</v>
      </c>
    </row>
    <row r="273" spans="1:5" ht="45" customHeight="1">
      <c r="A273" s="73" t="s">
        <v>299</v>
      </c>
      <c r="B273" s="12" t="s">
        <v>525</v>
      </c>
      <c r="C273" s="70">
        <v>222.1</v>
      </c>
      <c r="D273" s="70"/>
      <c r="E273" s="70">
        <f t="shared" si="18"/>
        <v>222.1</v>
      </c>
    </row>
    <row r="274" spans="1:5" ht="58.5" customHeight="1">
      <c r="A274" s="73" t="s">
        <v>299</v>
      </c>
      <c r="B274" s="12" t="s">
        <v>450</v>
      </c>
      <c r="C274" s="70">
        <v>7</v>
      </c>
      <c r="D274" s="70"/>
      <c r="E274" s="70">
        <f t="shared" si="18"/>
        <v>7</v>
      </c>
    </row>
    <row r="275" spans="1:5" ht="48.75" customHeight="1">
      <c r="A275" s="73" t="s">
        <v>299</v>
      </c>
      <c r="B275" s="12" t="s">
        <v>219</v>
      </c>
      <c r="C275" s="70">
        <v>5900</v>
      </c>
      <c r="D275" s="70"/>
      <c r="E275" s="70">
        <f t="shared" si="18"/>
        <v>5900</v>
      </c>
    </row>
    <row r="276" spans="1:5" ht="29.25" customHeight="1">
      <c r="A276" s="73" t="s">
        <v>300</v>
      </c>
      <c r="B276" s="12" t="s">
        <v>186</v>
      </c>
      <c r="C276" s="70">
        <f>C277</f>
        <v>12516.9</v>
      </c>
      <c r="D276" s="70">
        <f>D277</f>
        <v>0</v>
      </c>
      <c r="E276" s="70">
        <f t="shared" si="18"/>
        <v>12516.9</v>
      </c>
    </row>
    <row r="277" spans="1:5" ht="31.5" customHeight="1">
      <c r="A277" s="73" t="s">
        <v>301</v>
      </c>
      <c r="B277" s="12" t="s">
        <v>88</v>
      </c>
      <c r="C277" s="70">
        <v>12516.9</v>
      </c>
      <c r="D277" s="70"/>
      <c r="E277" s="70">
        <f t="shared" si="18"/>
        <v>12516.9</v>
      </c>
    </row>
    <row r="278" spans="1:5" ht="30" hidden="1">
      <c r="A278" s="73" t="s">
        <v>375</v>
      </c>
      <c r="B278" s="12" t="s">
        <v>195</v>
      </c>
      <c r="C278" s="70">
        <f>C279</f>
        <v>0</v>
      </c>
      <c r="D278" s="70">
        <f>D279</f>
        <v>0</v>
      </c>
      <c r="E278" s="70">
        <f t="shared" si="18"/>
        <v>0</v>
      </c>
    </row>
    <row r="279" spans="1:5" ht="31.5" hidden="1" customHeight="1">
      <c r="A279" s="73" t="s">
        <v>376</v>
      </c>
      <c r="B279" s="12" t="s">
        <v>196</v>
      </c>
      <c r="C279" s="70"/>
      <c r="D279" s="70"/>
      <c r="E279" s="70">
        <f t="shared" si="18"/>
        <v>0</v>
      </c>
    </row>
    <row r="280" spans="1:5" ht="15" hidden="1" customHeight="1">
      <c r="A280" s="73" t="s">
        <v>302</v>
      </c>
      <c r="B280" s="12" t="s">
        <v>25</v>
      </c>
      <c r="C280" s="70">
        <f>C281</f>
        <v>0</v>
      </c>
      <c r="D280" s="70">
        <f>D281</f>
        <v>0</v>
      </c>
      <c r="E280" s="70">
        <f t="shared" si="18"/>
        <v>0</v>
      </c>
    </row>
    <row r="281" spans="1:5" ht="30" hidden="1">
      <c r="A281" s="73" t="s">
        <v>303</v>
      </c>
      <c r="B281" s="12" t="s">
        <v>26</v>
      </c>
      <c r="C281" s="70">
        <v>0</v>
      </c>
      <c r="D281" s="70"/>
      <c r="E281" s="70">
        <f t="shared" si="18"/>
        <v>0</v>
      </c>
    </row>
    <row r="282" spans="1:5" ht="30">
      <c r="A282" s="75" t="s">
        <v>304</v>
      </c>
      <c r="B282" s="12" t="s">
        <v>249</v>
      </c>
      <c r="C282" s="72">
        <f>C283</f>
        <v>6.3</v>
      </c>
      <c r="D282" s="72">
        <f>D283</f>
        <v>60.8</v>
      </c>
      <c r="E282" s="70">
        <f t="shared" si="18"/>
        <v>67.099999999999994</v>
      </c>
    </row>
    <row r="283" spans="1:5" ht="30">
      <c r="A283" s="75" t="s">
        <v>305</v>
      </c>
      <c r="B283" s="34" t="s">
        <v>243</v>
      </c>
      <c r="C283" s="72">
        <v>6.3</v>
      </c>
      <c r="D283" s="72">
        <v>60.8</v>
      </c>
      <c r="E283" s="70">
        <f t="shared" si="18"/>
        <v>67.099999999999994</v>
      </c>
    </row>
    <row r="284" spans="1:5" ht="30" hidden="1">
      <c r="A284" s="73" t="s">
        <v>306</v>
      </c>
      <c r="B284" s="12" t="s">
        <v>267</v>
      </c>
      <c r="C284" s="70">
        <f>C285</f>
        <v>0</v>
      </c>
      <c r="D284" s="70">
        <f>D285</f>
        <v>0</v>
      </c>
      <c r="E284" s="70">
        <f t="shared" si="18"/>
        <v>0</v>
      </c>
    </row>
    <row r="285" spans="1:5" ht="30" hidden="1">
      <c r="A285" s="73" t="s">
        <v>307</v>
      </c>
      <c r="B285" s="12" t="s">
        <v>268</v>
      </c>
      <c r="C285" s="70">
        <v>0</v>
      </c>
      <c r="D285" s="70">
        <v>0</v>
      </c>
      <c r="E285" s="70">
        <f t="shared" si="18"/>
        <v>0</v>
      </c>
    </row>
    <row r="286" spans="1:5" ht="32.25" customHeight="1">
      <c r="A286" s="73" t="s">
        <v>308</v>
      </c>
      <c r="B286" s="12" t="s">
        <v>253</v>
      </c>
      <c r="C286" s="70">
        <f>C287</f>
        <v>1369</v>
      </c>
      <c r="D286" s="70">
        <f>D287</f>
        <v>107.7</v>
      </c>
      <c r="E286" s="70">
        <f t="shared" si="18"/>
        <v>1476.7</v>
      </c>
    </row>
    <row r="287" spans="1:5" ht="30" customHeight="1">
      <c r="A287" s="73" t="s">
        <v>309</v>
      </c>
      <c r="B287" s="12" t="s">
        <v>252</v>
      </c>
      <c r="C287" s="70">
        <v>1369</v>
      </c>
      <c r="D287" s="70">
        <v>107.7</v>
      </c>
      <c r="E287" s="70">
        <f t="shared" si="18"/>
        <v>1476.7</v>
      </c>
    </row>
    <row r="288" spans="1:5" ht="17.25" hidden="1" customHeight="1">
      <c r="A288" s="73" t="s">
        <v>360</v>
      </c>
      <c r="B288" s="12" t="s">
        <v>363</v>
      </c>
      <c r="C288" s="70">
        <f>C289</f>
        <v>0</v>
      </c>
      <c r="D288" s="70">
        <f>D289</f>
        <v>0</v>
      </c>
      <c r="E288" s="70">
        <f t="shared" si="18"/>
        <v>0</v>
      </c>
    </row>
    <row r="289" spans="1:5" ht="17.25" hidden="1" customHeight="1">
      <c r="A289" s="73" t="s">
        <v>361</v>
      </c>
      <c r="B289" s="12" t="s">
        <v>362</v>
      </c>
      <c r="C289" s="70"/>
      <c r="D289" s="70"/>
      <c r="E289" s="70">
        <f t="shared" si="18"/>
        <v>0</v>
      </c>
    </row>
    <row r="290" spans="1:5" ht="18.75" hidden="1">
      <c r="A290" s="73" t="s">
        <v>310</v>
      </c>
      <c r="B290" s="12" t="s">
        <v>23</v>
      </c>
      <c r="C290" s="70">
        <f>C291</f>
        <v>0</v>
      </c>
      <c r="D290" s="70">
        <f>D291</f>
        <v>0</v>
      </c>
      <c r="E290" s="70">
        <f t="shared" si="18"/>
        <v>0</v>
      </c>
    </row>
    <row r="291" spans="1:5" ht="18.75" hidden="1">
      <c r="A291" s="73" t="s">
        <v>311</v>
      </c>
      <c r="B291" s="12" t="s">
        <v>24</v>
      </c>
      <c r="C291" s="70">
        <v>0</v>
      </c>
      <c r="D291" s="70"/>
      <c r="E291" s="70">
        <f t="shared" si="18"/>
        <v>0</v>
      </c>
    </row>
    <row r="292" spans="1:5" ht="17.25" customHeight="1">
      <c r="A292" s="73" t="s">
        <v>312</v>
      </c>
      <c r="B292" s="12" t="s">
        <v>12</v>
      </c>
      <c r="C292" s="70">
        <f>C293</f>
        <v>1001415.8</v>
      </c>
      <c r="D292" s="70">
        <f>D293</f>
        <v>4669.3999999999996</v>
      </c>
      <c r="E292" s="70">
        <f t="shared" si="18"/>
        <v>1006085.2000000001</v>
      </c>
    </row>
    <row r="293" spans="1:5" ht="17.25" customHeight="1">
      <c r="A293" s="73" t="s">
        <v>313</v>
      </c>
      <c r="B293" s="12" t="s">
        <v>15</v>
      </c>
      <c r="C293" s="70">
        <f>SUM(C294:C295)</f>
        <v>1001415.8</v>
      </c>
      <c r="D293" s="70">
        <f>SUM(D294:D295)</f>
        <v>4669.3999999999996</v>
      </c>
      <c r="E293" s="70">
        <f t="shared" si="18"/>
        <v>1006085.2000000001</v>
      </c>
    </row>
    <row r="294" spans="1:5" ht="30">
      <c r="A294" s="73" t="s">
        <v>313</v>
      </c>
      <c r="B294" s="12" t="s">
        <v>220</v>
      </c>
      <c r="C294" s="70">
        <v>1001415.8</v>
      </c>
      <c r="D294" s="70">
        <v>4669.3999999999996</v>
      </c>
      <c r="E294" s="70">
        <f t="shared" si="18"/>
        <v>1006085.2000000001</v>
      </c>
    </row>
    <row r="295" spans="1:5" ht="45" hidden="1">
      <c r="A295" s="52" t="s">
        <v>169</v>
      </c>
      <c r="B295" s="12" t="s">
        <v>90</v>
      </c>
      <c r="C295" s="70">
        <v>0</v>
      </c>
      <c r="D295" s="70">
        <v>0</v>
      </c>
      <c r="E295" s="70">
        <v>0</v>
      </c>
    </row>
    <row r="296" spans="1:5" ht="15.75" customHeight="1">
      <c r="A296" s="80" t="s">
        <v>314</v>
      </c>
      <c r="B296" s="13" t="s">
        <v>30</v>
      </c>
      <c r="C296" s="69">
        <f>C297+C307+C299+C303+C301+C305</f>
        <v>153325</v>
      </c>
      <c r="D296" s="69">
        <f>D297+D307+D299+D303+D301+D305</f>
        <v>27631.300000000003</v>
      </c>
      <c r="E296" s="69">
        <f>C296+D296</f>
        <v>180956.3</v>
      </c>
    </row>
    <row r="297" spans="1:5" ht="30">
      <c r="A297" s="73" t="s">
        <v>315</v>
      </c>
      <c r="B297" s="12" t="s">
        <v>40</v>
      </c>
      <c r="C297" s="70">
        <f>C298</f>
        <v>223.6</v>
      </c>
      <c r="D297" s="70">
        <f>D298</f>
        <v>0</v>
      </c>
      <c r="E297" s="70">
        <f>C297+D297</f>
        <v>223.6</v>
      </c>
    </row>
    <row r="298" spans="1:5" ht="30">
      <c r="A298" s="73" t="s">
        <v>316</v>
      </c>
      <c r="B298" s="12" t="s">
        <v>41</v>
      </c>
      <c r="C298" s="70">
        <v>223.6</v>
      </c>
      <c r="D298" s="70"/>
      <c r="E298" s="70">
        <f>C298+D298</f>
        <v>223.6</v>
      </c>
    </row>
    <row r="299" spans="1:5" ht="30.75" customHeight="1">
      <c r="A299" s="73" t="s">
        <v>702</v>
      </c>
      <c r="B299" s="15" t="s">
        <v>704</v>
      </c>
      <c r="C299" s="70">
        <f>C300</f>
        <v>0</v>
      </c>
      <c r="D299" s="70">
        <f>D300</f>
        <v>1794.9</v>
      </c>
      <c r="E299" s="70">
        <f t="shared" ref="E299:E306" si="19">C299+D299</f>
        <v>1794.9</v>
      </c>
    </row>
    <row r="300" spans="1:5" ht="32.25" customHeight="1">
      <c r="A300" s="73" t="s">
        <v>703</v>
      </c>
      <c r="B300" s="15" t="s">
        <v>705</v>
      </c>
      <c r="C300" s="70"/>
      <c r="D300" s="70">
        <v>1794.9</v>
      </c>
      <c r="E300" s="70">
        <f t="shared" si="19"/>
        <v>1794.9</v>
      </c>
    </row>
    <row r="301" spans="1:5" ht="46.5" customHeight="1">
      <c r="A301" s="73" t="s">
        <v>441</v>
      </c>
      <c r="B301" s="15" t="s">
        <v>536</v>
      </c>
      <c r="C301" s="70">
        <f>C302</f>
        <v>43729.9</v>
      </c>
      <c r="D301" s="70">
        <f>D302</f>
        <v>0</v>
      </c>
      <c r="E301" s="70">
        <f t="shared" si="19"/>
        <v>43729.9</v>
      </c>
    </row>
    <row r="302" spans="1:5" ht="59.25" customHeight="1">
      <c r="A302" s="73" t="s">
        <v>399</v>
      </c>
      <c r="B302" s="15" t="s">
        <v>537</v>
      </c>
      <c r="C302" s="70">
        <v>43729.9</v>
      </c>
      <c r="D302" s="70"/>
      <c r="E302" s="70">
        <f t="shared" si="19"/>
        <v>43729.9</v>
      </c>
    </row>
    <row r="303" spans="1:5" ht="18.75" hidden="1">
      <c r="A303" s="52" t="s">
        <v>544</v>
      </c>
      <c r="B303" s="12" t="s">
        <v>256</v>
      </c>
      <c r="C303" s="70">
        <f>C304</f>
        <v>0</v>
      </c>
      <c r="D303" s="70">
        <f>D304</f>
        <v>0</v>
      </c>
      <c r="E303" s="70">
        <f t="shared" si="19"/>
        <v>0</v>
      </c>
    </row>
    <row r="304" spans="1:5" ht="18.75" hidden="1">
      <c r="A304" s="52" t="s">
        <v>543</v>
      </c>
      <c r="B304" s="12" t="s">
        <v>257</v>
      </c>
      <c r="C304" s="70"/>
      <c r="D304" s="70"/>
      <c r="E304" s="70">
        <f t="shared" si="19"/>
        <v>0</v>
      </c>
    </row>
    <row r="305" spans="1:5" ht="18.75">
      <c r="A305" s="73" t="s">
        <v>542</v>
      </c>
      <c r="B305" s="12" t="s">
        <v>546</v>
      </c>
      <c r="C305" s="70">
        <f>C306</f>
        <v>5700</v>
      </c>
      <c r="D305" s="70">
        <f>D306</f>
        <v>0</v>
      </c>
      <c r="E305" s="70">
        <f t="shared" si="19"/>
        <v>5700</v>
      </c>
    </row>
    <row r="306" spans="1:5" ht="18.75">
      <c r="A306" s="73" t="s">
        <v>545</v>
      </c>
      <c r="B306" s="12" t="s">
        <v>547</v>
      </c>
      <c r="C306" s="70">
        <v>5700</v>
      </c>
      <c r="D306" s="70"/>
      <c r="E306" s="70">
        <f t="shared" si="19"/>
        <v>5700</v>
      </c>
    </row>
    <row r="307" spans="1:5" ht="17.25" customHeight="1">
      <c r="A307" s="73" t="s">
        <v>462</v>
      </c>
      <c r="B307" s="12" t="s">
        <v>31</v>
      </c>
      <c r="C307" s="70">
        <f>C308+C309</f>
        <v>103671.5</v>
      </c>
      <c r="D307" s="70">
        <f>D308+D309</f>
        <v>25836.400000000001</v>
      </c>
      <c r="E307" s="70">
        <f>C307+D307</f>
        <v>129507.9</v>
      </c>
    </row>
    <row r="308" spans="1:5" ht="17.25" customHeight="1">
      <c r="A308" s="85" t="s">
        <v>463</v>
      </c>
      <c r="B308" s="12" t="s">
        <v>32</v>
      </c>
      <c r="C308" s="70">
        <v>103671.5</v>
      </c>
      <c r="D308" s="70">
        <f>700+926.4+24210</f>
        <v>25836.400000000001</v>
      </c>
      <c r="E308" s="70">
        <f>C308+D308</f>
        <v>129507.9</v>
      </c>
    </row>
    <row r="309" spans="1:5" ht="30" hidden="1" customHeight="1">
      <c r="A309" s="85" t="s">
        <v>463</v>
      </c>
      <c r="B309" s="32" t="s">
        <v>523</v>
      </c>
      <c r="C309" s="70">
        <v>0</v>
      </c>
      <c r="D309" s="70">
        <v>0</v>
      </c>
      <c r="E309" s="70">
        <f t="shared" ref="E309:E312" si="20">C309+D309</f>
        <v>0</v>
      </c>
    </row>
    <row r="310" spans="1:5" ht="18.75" hidden="1">
      <c r="A310" s="54" t="s">
        <v>170</v>
      </c>
      <c r="B310" s="12"/>
      <c r="C310" s="70"/>
      <c r="D310" s="70"/>
      <c r="E310" s="70">
        <f t="shared" si="20"/>
        <v>0</v>
      </c>
    </row>
    <row r="311" spans="1:5" ht="18.75" hidden="1">
      <c r="A311" s="54" t="s">
        <v>170</v>
      </c>
      <c r="B311" s="12"/>
      <c r="C311" s="70"/>
      <c r="D311" s="70"/>
      <c r="E311" s="70">
        <f t="shared" si="20"/>
        <v>0</v>
      </c>
    </row>
    <row r="312" spans="1:5" ht="15" hidden="1" customHeight="1">
      <c r="A312" s="54" t="s">
        <v>170</v>
      </c>
      <c r="B312" s="12"/>
      <c r="C312" s="70"/>
      <c r="D312" s="70"/>
      <c r="E312" s="70">
        <f t="shared" si="20"/>
        <v>0</v>
      </c>
    </row>
    <row r="313" spans="1:5" ht="15" customHeight="1">
      <c r="A313" s="153" t="s">
        <v>383</v>
      </c>
      <c r="B313" s="61" t="s">
        <v>381</v>
      </c>
      <c r="C313" s="69">
        <f t="shared" ref="C313:D314" si="21">C314</f>
        <v>0</v>
      </c>
      <c r="D313" s="69">
        <f t="shared" si="21"/>
        <v>738.9</v>
      </c>
      <c r="E313" s="69">
        <f>C313+D313</f>
        <v>738.9</v>
      </c>
    </row>
    <row r="314" spans="1:5" ht="18.75">
      <c r="A314" s="85" t="s">
        <v>384</v>
      </c>
      <c r="B314" s="32" t="s">
        <v>382</v>
      </c>
      <c r="C314" s="70">
        <f t="shared" si="21"/>
        <v>0</v>
      </c>
      <c r="D314" s="70">
        <f t="shared" si="21"/>
        <v>738.9</v>
      </c>
      <c r="E314" s="70">
        <f t="shared" ref="E314:E318" si="22">C314+D314</f>
        <v>738.9</v>
      </c>
    </row>
    <row r="315" spans="1:5" ht="30">
      <c r="A315" s="85" t="s">
        <v>385</v>
      </c>
      <c r="B315" s="12" t="s">
        <v>444</v>
      </c>
      <c r="C315" s="70">
        <v>0</v>
      </c>
      <c r="D315" s="70">
        <f>0.9+378+360</f>
        <v>738.9</v>
      </c>
      <c r="E315" s="70">
        <f t="shared" si="22"/>
        <v>738.9</v>
      </c>
    </row>
    <row r="316" spans="1:5" ht="18.75" hidden="1">
      <c r="A316" s="55" t="s">
        <v>162</v>
      </c>
      <c r="B316" s="16" t="s">
        <v>59</v>
      </c>
      <c r="C316" s="69">
        <f t="shared" ref="C316:D317" si="23">C317</f>
        <v>0</v>
      </c>
      <c r="D316" s="69">
        <f t="shared" si="23"/>
        <v>0</v>
      </c>
      <c r="E316" s="69">
        <f t="shared" si="22"/>
        <v>0</v>
      </c>
    </row>
    <row r="317" spans="1:5" ht="18.75" hidden="1">
      <c r="A317" s="56" t="s">
        <v>317</v>
      </c>
      <c r="B317" s="17" t="s">
        <v>73</v>
      </c>
      <c r="C317" s="70">
        <f t="shared" si="23"/>
        <v>0</v>
      </c>
      <c r="D317" s="70">
        <f t="shared" si="23"/>
        <v>0</v>
      </c>
      <c r="E317" s="70">
        <f t="shared" si="22"/>
        <v>0</v>
      </c>
    </row>
    <row r="318" spans="1:5" ht="16.5" hidden="1" customHeight="1">
      <c r="A318" s="56" t="s">
        <v>386</v>
      </c>
      <c r="B318" s="17" t="s">
        <v>387</v>
      </c>
      <c r="C318" s="70">
        <v>0</v>
      </c>
      <c r="D318" s="70">
        <v>0</v>
      </c>
      <c r="E318" s="70">
        <f t="shared" si="22"/>
        <v>0</v>
      </c>
    </row>
    <row r="319" spans="1:5" ht="30.75" customHeight="1">
      <c r="A319" s="79" t="s">
        <v>258</v>
      </c>
      <c r="B319" s="16" t="s">
        <v>507</v>
      </c>
      <c r="C319" s="69">
        <f t="shared" ref="C319:D320" si="24">C320</f>
        <v>827.6</v>
      </c>
      <c r="D319" s="69">
        <f t="shared" si="24"/>
        <v>0</v>
      </c>
      <c r="E319" s="69">
        <f>C319+D319</f>
        <v>827.6</v>
      </c>
    </row>
    <row r="320" spans="1:5" ht="43.5" customHeight="1">
      <c r="A320" s="74" t="s">
        <v>388</v>
      </c>
      <c r="B320" s="17" t="s">
        <v>440</v>
      </c>
      <c r="C320" s="70">
        <f t="shared" si="24"/>
        <v>827.6</v>
      </c>
      <c r="D320" s="70">
        <f t="shared" si="24"/>
        <v>0</v>
      </c>
      <c r="E320" s="70">
        <f t="shared" ref="E320:E326" si="25">C320+D320</f>
        <v>827.6</v>
      </c>
    </row>
    <row r="321" spans="1:5" ht="45" customHeight="1">
      <c r="A321" s="74" t="s">
        <v>442</v>
      </c>
      <c r="B321" s="17" t="s">
        <v>443</v>
      </c>
      <c r="C321" s="70">
        <f>C322+C326</f>
        <v>827.6</v>
      </c>
      <c r="D321" s="70">
        <f>D322+D326</f>
        <v>0</v>
      </c>
      <c r="E321" s="70">
        <f t="shared" si="25"/>
        <v>827.6</v>
      </c>
    </row>
    <row r="322" spans="1:5" ht="16.5" hidden="1" customHeight="1">
      <c r="A322" s="74" t="s">
        <v>389</v>
      </c>
      <c r="B322" s="17" t="s">
        <v>74</v>
      </c>
      <c r="C322" s="70">
        <f>SUM(C323:C325)</f>
        <v>0</v>
      </c>
      <c r="D322" s="70">
        <f>SUM(D323:D325)</f>
        <v>0</v>
      </c>
      <c r="E322" s="70">
        <f t="shared" si="25"/>
        <v>0</v>
      </c>
    </row>
    <row r="323" spans="1:5" ht="18.75" hidden="1">
      <c r="A323" s="74" t="s">
        <v>390</v>
      </c>
      <c r="B323" s="17" t="s">
        <v>75</v>
      </c>
      <c r="C323" s="70"/>
      <c r="D323" s="70"/>
      <c r="E323" s="70">
        <f t="shared" si="25"/>
        <v>0</v>
      </c>
    </row>
    <row r="324" spans="1:5" ht="18.75" hidden="1">
      <c r="A324" s="74" t="s">
        <v>391</v>
      </c>
      <c r="B324" s="37" t="s">
        <v>76</v>
      </c>
      <c r="C324" s="70"/>
      <c r="D324" s="70"/>
      <c r="E324" s="70">
        <f t="shared" si="25"/>
        <v>0</v>
      </c>
    </row>
    <row r="325" spans="1:5" ht="18.75" hidden="1">
      <c r="A325" s="74" t="s">
        <v>392</v>
      </c>
      <c r="B325" s="17" t="s">
        <v>393</v>
      </c>
      <c r="C325" s="70"/>
      <c r="D325" s="70"/>
      <c r="E325" s="70">
        <f t="shared" si="25"/>
        <v>0</v>
      </c>
    </row>
    <row r="326" spans="1:5" ht="28.5" customHeight="1">
      <c r="A326" s="74" t="s">
        <v>455</v>
      </c>
      <c r="B326" s="17" t="s">
        <v>456</v>
      </c>
      <c r="C326" s="70">
        <v>827.6</v>
      </c>
      <c r="D326" s="70"/>
      <c r="E326" s="70">
        <f t="shared" si="25"/>
        <v>827.6</v>
      </c>
    </row>
    <row r="327" spans="1:5" s="4" customFormat="1" ht="28.5">
      <c r="A327" s="80" t="s">
        <v>163</v>
      </c>
      <c r="B327" s="13" t="s">
        <v>221</v>
      </c>
      <c r="C327" s="69">
        <f t="shared" ref="C327:D328" si="26">C328</f>
        <v>-1355.7</v>
      </c>
      <c r="D327" s="69">
        <f t="shared" si="26"/>
        <v>-1088.5999999999999</v>
      </c>
      <c r="E327" s="69">
        <f>C327+D327</f>
        <v>-2444.3000000000002</v>
      </c>
    </row>
    <row r="328" spans="1:5" s="4" customFormat="1" ht="30">
      <c r="A328" s="73" t="s">
        <v>318</v>
      </c>
      <c r="B328" s="32" t="s">
        <v>189</v>
      </c>
      <c r="C328" s="70">
        <f t="shared" si="26"/>
        <v>-1355.7</v>
      </c>
      <c r="D328" s="70">
        <f t="shared" si="26"/>
        <v>-1088.5999999999999</v>
      </c>
      <c r="E328" s="70">
        <f>C328+D328</f>
        <v>-2444.3000000000002</v>
      </c>
    </row>
    <row r="329" spans="1:5" ht="28.5" customHeight="1">
      <c r="A329" s="73" t="s">
        <v>319</v>
      </c>
      <c r="B329" s="12" t="s">
        <v>188</v>
      </c>
      <c r="C329" s="70">
        <v>-1355.7</v>
      </c>
      <c r="D329" s="70">
        <f>-1062.6+-26</f>
        <v>-1088.5999999999999</v>
      </c>
      <c r="E329" s="70">
        <f>C329+D329</f>
        <v>-2444.3000000000002</v>
      </c>
    </row>
    <row r="330" spans="1:5" ht="18.75">
      <c r="A330" s="52"/>
      <c r="B330" s="11" t="s">
        <v>9</v>
      </c>
      <c r="C330" s="86">
        <f>C164+C14</f>
        <v>2321872.6</v>
      </c>
      <c r="D330" s="86">
        <f>D164+D14</f>
        <v>127802.30000000002</v>
      </c>
      <c r="E330" s="86">
        <f>C330+D330</f>
        <v>2449674.9</v>
      </c>
    </row>
    <row r="331" spans="1:5">
      <c r="A331" s="57"/>
      <c r="B331" s="19"/>
      <c r="C331" s="18"/>
    </row>
    <row r="332" spans="1:5">
      <c r="A332" s="58"/>
      <c r="B332" s="19"/>
      <c r="C332" s="18"/>
    </row>
    <row r="333" spans="1:5">
      <c r="A333" s="58"/>
      <c r="B333" s="19"/>
      <c r="C333" s="18"/>
    </row>
    <row r="334" spans="1:5">
      <c r="A334" s="58"/>
      <c r="B334" s="19"/>
      <c r="C334" s="18"/>
    </row>
    <row r="335" spans="1:5">
      <c r="A335" s="58"/>
      <c r="B335" s="19"/>
      <c r="C335" s="20"/>
    </row>
    <row r="336" spans="1:5">
      <c r="A336" s="58"/>
      <c r="B336" s="19"/>
      <c r="C336" s="21"/>
    </row>
    <row r="337" spans="1:3">
      <c r="A337" s="58"/>
      <c r="C337" s="21"/>
    </row>
    <row r="338" spans="1:3">
      <c r="A338" s="58"/>
      <c r="B338" s="19"/>
      <c r="C338" s="21"/>
    </row>
    <row r="339" spans="1:3">
      <c r="A339" s="58"/>
      <c r="B339" s="19"/>
      <c r="C339" s="21"/>
    </row>
    <row r="340" spans="1:3">
      <c r="A340" s="58"/>
      <c r="B340" s="19"/>
      <c r="C340" s="21"/>
    </row>
    <row r="341" spans="1:3">
      <c r="A341" s="58"/>
      <c r="B341" s="19"/>
      <c r="C341" s="21"/>
    </row>
    <row r="342" spans="1:3">
      <c r="A342" s="58"/>
      <c r="B342" s="19"/>
      <c r="C342" s="21"/>
    </row>
    <row r="343" spans="1:3">
      <c r="A343" s="58"/>
      <c r="B343" s="19"/>
      <c r="C343" s="21"/>
    </row>
    <row r="344" spans="1:3">
      <c r="A344" s="58"/>
      <c r="B344" s="19"/>
      <c r="C344" s="21"/>
    </row>
    <row r="345" spans="1:3">
      <c r="A345" s="58"/>
      <c r="B345" s="19"/>
      <c r="C345" s="21"/>
    </row>
    <row r="346" spans="1:3">
      <c r="A346" s="158"/>
      <c r="B346" s="158"/>
      <c r="C346" s="158"/>
    </row>
    <row r="347" spans="1:3">
      <c r="A347" s="58"/>
      <c r="B347" s="19"/>
      <c r="C347" s="22"/>
    </row>
    <row r="348" spans="1:3">
      <c r="A348" s="58"/>
      <c r="B348" s="19"/>
      <c r="C348" s="22"/>
    </row>
    <row r="349" spans="1:3">
      <c r="A349" s="58"/>
      <c r="B349" s="19"/>
      <c r="C349" s="22"/>
    </row>
    <row r="350" spans="1:3">
      <c r="A350" s="58"/>
      <c r="B350" s="19"/>
      <c r="C350" s="22"/>
    </row>
    <row r="351" spans="1:3">
      <c r="A351" s="58"/>
      <c r="B351" s="19"/>
      <c r="C351" s="22"/>
    </row>
    <row r="352" spans="1:3">
      <c r="A352" s="58"/>
      <c r="B352" s="19"/>
      <c r="C352" s="22"/>
    </row>
    <row r="353" spans="1:3">
      <c r="A353" s="58"/>
      <c r="B353" s="19"/>
      <c r="C353" s="22"/>
    </row>
    <row r="354" spans="1:3">
      <c r="A354" s="58"/>
      <c r="B354" s="19"/>
      <c r="C354" s="22"/>
    </row>
    <row r="355" spans="1:3">
      <c r="A355" s="58"/>
      <c r="B355" s="19"/>
      <c r="C355" s="22"/>
    </row>
    <row r="356" spans="1:3">
      <c r="A356" s="58"/>
      <c r="B356" s="19"/>
      <c r="C356" s="22"/>
    </row>
    <row r="357" spans="1:3">
      <c r="A357" s="58"/>
      <c r="B357" s="19"/>
      <c r="C357" s="22"/>
    </row>
    <row r="358" spans="1:3">
      <c r="A358" s="58"/>
      <c r="B358" s="19"/>
      <c r="C358" s="22"/>
    </row>
    <row r="359" spans="1:3">
      <c r="A359" s="58"/>
      <c r="B359" s="19"/>
      <c r="C359" s="22"/>
    </row>
    <row r="360" spans="1:3">
      <c r="A360" s="58"/>
      <c r="B360" s="36"/>
      <c r="C360" s="23"/>
    </row>
    <row r="361" spans="1:3">
      <c r="A361" s="58"/>
      <c r="B361" s="36"/>
      <c r="C361" s="23"/>
    </row>
    <row r="362" spans="1:3">
      <c r="A362" s="58"/>
      <c r="B362" s="19"/>
      <c r="C362" s="24"/>
    </row>
    <row r="363" spans="1:3">
      <c r="A363" s="58"/>
      <c r="B363" s="19"/>
      <c r="C363" s="24"/>
    </row>
    <row r="364" spans="1:3">
      <c r="A364" s="58"/>
      <c r="B364" s="19"/>
      <c r="C364" s="25"/>
    </row>
    <row r="365" spans="1:3">
      <c r="A365" s="58"/>
      <c r="B365" s="19"/>
      <c r="C365" s="22"/>
    </row>
    <row r="366" spans="1:3">
      <c r="A366" s="58"/>
      <c r="B366" s="19"/>
      <c r="C366" s="22"/>
    </row>
    <row r="367" spans="1:3">
      <c r="A367" s="58"/>
      <c r="B367" s="19"/>
      <c r="C367" s="22"/>
    </row>
    <row r="368" spans="1:3">
      <c r="A368" s="58"/>
      <c r="B368" s="19"/>
      <c r="C368" s="22"/>
    </row>
    <row r="369" spans="1:3">
      <c r="A369" s="58"/>
      <c r="B369" s="19"/>
      <c r="C369" s="22"/>
    </row>
    <row r="370" spans="1:3">
      <c r="A370" s="58"/>
      <c r="B370" s="19"/>
      <c r="C370" s="22"/>
    </row>
    <row r="371" spans="1:3">
      <c r="A371" s="159"/>
      <c r="B371" s="159"/>
      <c r="C371" s="159"/>
    </row>
    <row r="372" spans="1:3">
      <c r="A372" s="58"/>
      <c r="B372" s="19"/>
      <c r="C372" s="22"/>
    </row>
    <row r="373" spans="1:3">
      <c r="A373" s="58"/>
      <c r="B373" s="19"/>
      <c r="C373" s="22"/>
    </row>
    <row r="374" spans="1:3">
      <c r="A374" s="58"/>
      <c r="B374" s="19"/>
      <c r="C374" s="22"/>
    </row>
    <row r="375" spans="1:3">
      <c r="A375" s="58"/>
      <c r="B375" s="19"/>
      <c r="C375" s="22"/>
    </row>
    <row r="376" spans="1:3">
      <c r="A376" s="58"/>
      <c r="B376" s="19"/>
      <c r="C376" s="22"/>
    </row>
    <row r="377" spans="1:3">
      <c r="A377" s="59"/>
      <c r="B377" s="26"/>
      <c r="C377" s="27"/>
    </row>
    <row r="378" spans="1:3">
      <c r="A378" s="159"/>
      <c r="B378" s="159"/>
      <c r="C378" s="159"/>
    </row>
    <row r="379" spans="1:3">
      <c r="A379" s="59"/>
      <c r="B379" s="19"/>
      <c r="C379" s="27"/>
    </row>
    <row r="380" spans="1:3">
      <c r="A380" s="58"/>
      <c r="B380" s="19"/>
      <c r="C380" s="28"/>
    </row>
    <row r="381" spans="1:3">
      <c r="A381" s="59"/>
      <c r="B381" s="19"/>
      <c r="C381" s="27"/>
    </row>
    <row r="382" spans="1:3">
      <c r="A382" s="159"/>
      <c r="B382" s="159"/>
      <c r="C382" s="159"/>
    </row>
    <row r="383" spans="1:3">
      <c r="A383" s="58"/>
      <c r="B383" s="19"/>
      <c r="C383" s="29"/>
    </row>
    <row r="384" spans="1:3">
      <c r="A384" s="157"/>
      <c r="B384" s="157"/>
      <c r="C384" s="157"/>
    </row>
    <row r="385" spans="1:3">
      <c r="A385" s="157"/>
      <c r="B385" s="157"/>
      <c r="C385" s="157"/>
    </row>
    <row r="386" spans="1:3">
      <c r="A386" s="58"/>
      <c r="B386" s="19"/>
      <c r="C386" s="28"/>
    </row>
    <row r="387" spans="1:3">
      <c r="A387" s="58"/>
      <c r="B387" s="19"/>
      <c r="C387" s="28"/>
    </row>
    <row r="388" spans="1:3">
      <c r="A388" s="58"/>
      <c r="B388" s="19"/>
      <c r="C388" s="28"/>
    </row>
    <row r="389" spans="1:3">
      <c r="A389" s="58"/>
      <c r="B389" s="19"/>
      <c r="C389" s="28"/>
    </row>
    <row r="390" spans="1:3">
      <c r="A390" s="58"/>
      <c r="B390" s="19"/>
      <c r="C390" s="28"/>
    </row>
    <row r="391" spans="1:3">
      <c r="A391" s="58"/>
      <c r="B391" s="19"/>
      <c r="C391" s="28"/>
    </row>
    <row r="392" spans="1:3">
      <c r="A392" s="58"/>
      <c r="B392" s="19"/>
      <c r="C392" s="28"/>
    </row>
    <row r="393" spans="1:3">
      <c r="A393" s="58"/>
      <c r="B393" s="19"/>
      <c r="C393" s="28"/>
    </row>
    <row r="394" spans="1:3">
      <c r="A394" s="57"/>
      <c r="B394" s="19"/>
      <c r="C394" s="28"/>
    </row>
    <row r="395" spans="1:3">
      <c r="A395" s="58"/>
      <c r="B395" s="19"/>
      <c r="C395" s="28"/>
    </row>
    <row r="396" spans="1:3">
      <c r="A396" s="58"/>
      <c r="B396" s="19"/>
      <c r="C396" s="28"/>
    </row>
    <row r="397" spans="1:3">
      <c r="A397" s="58"/>
      <c r="B397" s="19"/>
      <c r="C397" s="28"/>
    </row>
    <row r="398" spans="1:3">
      <c r="A398" s="58"/>
      <c r="B398" s="19"/>
      <c r="C398" s="28"/>
    </row>
    <row r="399" spans="1:3">
      <c r="A399" s="58"/>
      <c r="B399" s="19"/>
      <c r="C399" s="28"/>
    </row>
    <row r="400" spans="1:3">
      <c r="A400" s="58"/>
      <c r="B400" s="19"/>
      <c r="C400" s="28"/>
    </row>
    <row r="401" spans="1:3">
      <c r="A401" s="59"/>
      <c r="B401" s="19"/>
      <c r="C401" s="28"/>
    </row>
    <row r="402" spans="1:3">
      <c r="A402" s="59"/>
      <c r="C402" s="31"/>
    </row>
    <row r="403" spans="1:3">
      <c r="A403" s="59"/>
      <c r="C403" s="31"/>
    </row>
    <row r="404" spans="1:3">
      <c r="A404" s="59"/>
      <c r="C404" s="31"/>
    </row>
    <row r="405" spans="1:3">
      <c r="A405" s="59"/>
      <c r="C405" s="31"/>
    </row>
    <row r="406" spans="1:3">
      <c r="A406" s="59"/>
      <c r="C406" s="31"/>
    </row>
    <row r="407" spans="1:3">
      <c r="A407" s="59"/>
      <c r="C407" s="31"/>
    </row>
    <row r="408" spans="1:3">
      <c r="A408" s="59"/>
      <c r="C408" s="31"/>
    </row>
    <row r="409" spans="1:3">
      <c r="A409" s="59"/>
      <c r="C409" s="31"/>
    </row>
    <row r="410" spans="1:3">
      <c r="A410" s="59"/>
      <c r="C410" s="31"/>
    </row>
    <row r="411" spans="1:3">
      <c r="A411" s="59"/>
      <c r="C411" s="31"/>
    </row>
    <row r="412" spans="1:3">
      <c r="A412" s="59"/>
      <c r="C412" s="31"/>
    </row>
    <row r="413" spans="1:3">
      <c r="A413" s="59"/>
      <c r="C413" s="31"/>
    </row>
    <row r="414" spans="1:3">
      <c r="A414" s="59"/>
      <c r="C414" s="31"/>
    </row>
    <row r="415" spans="1:3">
      <c r="A415" s="59"/>
      <c r="C415" s="31"/>
    </row>
    <row r="416" spans="1:3">
      <c r="A416" s="59"/>
      <c r="C416" s="31"/>
    </row>
    <row r="417" spans="1:3">
      <c r="A417" s="59"/>
      <c r="C417" s="31"/>
    </row>
    <row r="418" spans="1:3">
      <c r="A418" s="59"/>
      <c r="C418" s="31"/>
    </row>
    <row r="419" spans="1:3">
      <c r="A419" s="59"/>
      <c r="C419" s="31"/>
    </row>
    <row r="420" spans="1:3">
      <c r="A420" s="59"/>
      <c r="C420" s="31"/>
    </row>
    <row r="421" spans="1:3">
      <c r="A421" s="59"/>
      <c r="C421" s="31"/>
    </row>
    <row r="422" spans="1:3">
      <c r="A422" s="59"/>
      <c r="C422" s="31"/>
    </row>
    <row r="423" spans="1:3">
      <c r="A423" s="59"/>
      <c r="C423" s="31"/>
    </row>
    <row r="424" spans="1:3">
      <c r="A424" s="59"/>
      <c r="C424" s="31"/>
    </row>
    <row r="425" spans="1:3">
      <c r="A425" s="59"/>
      <c r="C425" s="31"/>
    </row>
    <row r="426" spans="1:3">
      <c r="A426" s="59"/>
      <c r="C426" s="31"/>
    </row>
    <row r="427" spans="1:3">
      <c r="A427" s="59"/>
      <c r="C427" s="31"/>
    </row>
    <row r="428" spans="1:3">
      <c r="A428" s="59"/>
      <c r="C428" s="31"/>
    </row>
    <row r="429" spans="1:3">
      <c r="A429" s="59"/>
      <c r="C429" s="31"/>
    </row>
    <row r="430" spans="1:3">
      <c r="A430" s="59"/>
      <c r="C430" s="31"/>
    </row>
    <row r="431" spans="1:3">
      <c r="A431" s="59"/>
      <c r="C431" s="31"/>
    </row>
    <row r="432" spans="1:3">
      <c r="A432" s="59"/>
      <c r="C432" s="31"/>
    </row>
    <row r="433" spans="1:3">
      <c r="A433" s="59"/>
      <c r="C433" s="31"/>
    </row>
    <row r="434" spans="1:3">
      <c r="A434" s="59"/>
      <c r="C434" s="31"/>
    </row>
    <row r="435" spans="1:3">
      <c r="A435" s="59"/>
      <c r="C435" s="31"/>
    </row>
    <row r="436" spans="1:3">
      <c r="A436" s="59"/>
      <c r="C436" s="31"/>
    </row>
    <row r="437" spans="1:3">
      <c r="A437" s="59"/>
      <c r="C437" s="31"/>
    </row>
    <row r="438" spans="1:3">
      <c r="A438" s="59"/>
      <c r="C438" s="31"/>
    </row>
    <row r="439" spans="1:3">
      <c r="A439" s="59"/>
      <c r="C439" s="31"/>
    </row>
    <row r="440" spans="1:3">
      <c r="A440" s="59"/>
      <c r="C440" s="31"/>
    </row>
    <row r="441" spans="1:3">
      <c r="A441" s="59"/>
      <c r="C441" s="31"/>
    </row>
    <row r="442" spans="1:3">
      <c r="A442" s="59"/>
      <c r="C442" s="31"/>
    </row>
    <row r="443" spans="1:3">
      <c r="A443" s="59"/>
      <c r="C443" s="31"/>
    </row>
    <row r="444" spans="1:3">
      <c r="A444" s="59"/>
      <c r="C444" s="31"/>
    </row>
    <row r="445" spans="1:3">
      <c r="A445" s="59"/>
      <c r="C445" s="31"/>
    </row>
    <row r="446" spans="1:3">
      <c r="A446" s="59"/>
      <c r="C446" s="31"/>
    </row>
    <row r="447" spans="1:3">
      <c r="A447" s="59"/>
      <c r="C447" s="31"/>
    </row>
    <row r="448" spans="1:3">
      <c r="A448" s="59"/>
      <c r="C448" s="31"/>
    </row>
    <row r="449" spans="1:3">
      <c r="A449" s="59"/>
      <c r="C449" s="31"/>
    </row>
    <row r="450" spans="1:3">
      <c r="A450" s="59"/>
      <c r="C450" s="31"/>
    </row>
    <row r="451" spans="1:3">
      <c r="A451" s="59"/>
      <c r="C451" s="31"/>
    </row>
    <row r="452" spans="1:3">
      <c r="A452" s="59"/>
      <c r="C452" s="31"/>
    </row>
    <row r="453" spans="1:3">
      <c r="A453" s="59"/>
      <c r="C453" s="31"/>
    </row>
    <row r="454" spans="1:3">
      <c r="A454" s="59"/>
      <c r="C454" s="31"/>
    </row>
    <row r="455" spans="1:3">
      <c r="A455" s="59"/>
      <c r="C455" s="31"/>
    </row>
    <row r="456" spans="1:3">
      <c r="A456" s="59"/>
      <c r="C456" s="31"/>
    </row>
    <row r="457" spans="1:3">
      <c r="A457" s="59"/>
      <c r="C457" s="31"/>
    </row>
    <row r="458" spans="1:3">
      <c r="A458" s="59"/>
      <c r="C458" s="31"/>
    </row>
    <row r="459" spans="1:3">
      <c r="A459" s="59"/>
      <c r="C459" s="31"/>
    </row>
    <row r="460" spans="1:3">
      <c r="A460" s="59"/>
      <c r="C460" s="31"/>
    </row>
    <row r="461" spans="1:3">
      <c r="A461" s="59"/>
      <c r="C461" s="31"/>
    </row>
    <row r="462" spans="1:3">
      <c r="A462" s="59"/>
      <c r="C462" s="31"/>
    </row>
    <row r="463" spans="1:3">
      <c r="A463" s="59"/>
      <c r="C463" s="31"/>
    </row>
    <row r="464" spans="1:3">
      <c r="A464" s="59"/>
      <c r="C464" s="31"/>
    </row>
    <row r="465" spans="1:3">
      <c r="A465" s="59"/>
      <c r="C465" s="31"/>
    </row>
    <row r="466" spans="1:3">
      <c r="A466" s="59"/>
      <c r="C466" s="31"/>
    </row>
    <row r="467" spans="1:3">
      <c r="A467" s="59"/>
      <c r="C467" s="31"/>
    </row>
    <row r="468" spans="1:3">
      <c r="A468" s="59"/>
      <c r="C468" s="31"/>
    </row>
    <row r="469" spans="1:3">
      <c r="A469" s="59"/>
      <c r="C469" s="31"/>
    </row>
    <row r="470" spans="1:3">
      <c r="A470" s="59"/>
      <c r="C470" s="31"/>
    </row>
    <row r="471" spans="1:3">
      <c r="A471" s="59"/>
      <c r="C471" s="31"/>
    </row>
    <row r="472" spans="1:3">
      <c r="A472" s="59"/>
      <c r="C472" s="31"/>
    </row>
    <row r="473" spans="1:3">
      <c r="A473" s="59"/>
      <c r="C473" s="31"/>
    </row>
    <row r="474" spans="1:3">
      <c r="A474" s="59"/>
      <c r="C474" s="31"/>
    </row>
    <row r="475" spans="1:3">
      <c r="A475" s="59"/>
      <c r="C475" s="31"/>
    </row>
    <row r="476" spans="1:3">
      <c r="A476" s="59"/>
      <c r="C476" s="31"/>
    </row>
    <row r="477" spans="1:3">
      <c r="A477" s="59"/>
      <c r="C477" s="31"/>
    </row>
    <row r="478" spans="1:3">
      <c r="A478" s="59"/>
      <c r="C478" s="31"/>
    </row>
    <row r="479" spans="1:3">
      <c r="A479" s="59"/>
      <c r="C479" s="31"/>
    </row>
    <row r="480" spans="1:3">
      <c r="A480" s="59"/>
      <c r="C480" s="31"/>
    </row>
    <row r="481" spans="1:3">
      <c r="A481" s="59"/>
      <c r="C481" s="31"/>
    </row>
    <row r="482" spans="1:3">
      <c r="A482" s="59"/>
      <c r="C482" s="31"/>
    </row>
    <row r="483" spans="1:3">
      <c r="A483" s="59"/>
      <c r="C483" s="31"/>
    </row>
    <row r="484" spans="1:3">
      <c r="A484" s="59"/>
      <c r="C484" s="31"/>
    </row>
    <row r="485" spans="1:3">
      <c r="A485" s="59"/>
      <c r="C485" s="31"/>
    </row>
    <row r="486" spans="1:3">
      <c r="A486" s="59"/>
      <c r="C486" s="31"/>
    </row>
    <row r="487" spans="1:3">
      <c r="A487" s="59"/>
      <c r="C487" s="31"/>
    </row>
    <row r="488" spans="1:3">
      <c r="A488" s="59"/>
      <c r="C488" s="31"/>
    </row>
    <row r="489" spans="1:3">
      <c r="A489" s="59"/>
      <c r="C489" s="31"/>
    </row>
    <row r="490" spans="1:3">
      <c r="A490" s="59"/>
      <c r="C490" s="31"/>
    </row>
    <row r="491" spans="1:3">
      <c r="A491" s="59"/>
      <c r="C491" s="31"/>
    </row>
    <row r="492" spans="1:3">
      <c r="A492" s="59"/>
      <c r="C492" s="31"/>
    </row>
    <row r="493" spans="1:3">
      <c r="A493" s="59"/>
      <c r="C493" s="31"/>
    </row>
    <row r="494" spans="1:3">
      <c r="A494" s="59"/>
      <c r="C494" s="31"/>
    </row>
    <row r="495" spans="1:3">
      <c r="A495" s="59"/>
      <c r="C495" s="31"/>
    </row>
    <row r="496" spans="1:3">
      <c r="A496" s="59"/>
      <c r="C496" s="31"/>
    </row>
    <row r="497" spans="1:3">
      <c r="A497" s="59"/>
      <c r="C497" s="31"/>
    </row>
    <row r="498" spans="1:3">
      <c r="A498" s="59"/>
      <c r="C498" s="31"/>
    </row>
    <row r="499" spans="1:3">
      <c r="A499" s="59"/>
      <c r="C499" s="31"/>
    </row>
    <row r="500" spans="1:3">
      <c r="A500" s="59"/>
      <c r="C500" s="31"/>
    </row>
    <row r="501" spans="1:3">
      <c r="A501" s="59"/>
      <c r="C501" s="31"/>
    </row>
    <row r="502" spans="1:3">
      <c r="A502" s="59"/>
      <c r="C502" s="31"/>
    </row>
    <row r="503" spans="1:3">
      <c r="A503" s="59"/>
      <c r="C503" s="31"/>
    </row>
    <row r="504" spans="1:3">
      <c r="A504" s="59"/>
      <c r="C504" s="31"/>
    </row>
    <row r="505" spans="1:3">
      <c r="A505" s="59"/>
      <c r="C505" s="31"/>
    </row>
    <row r="506" spans="1:3">
      <c r="A506" s="59"/>
      <c r="C506" s="31"/>
    </row>
    <row r="507" spans="1:3">
      <c r="A507" s="59"/>
      <c r="C507" s="31"/>
    </row>
    <row r="508" spans="1:3">
      <c r="A508" s="59"/>
      <c r="C508" s="31"/>
    </row>
    <row r="509" spans="1:3">
      <c r="A509" s="59"/>
      <c r="C509" s="31"/>
    </row>
    <row r="510" spans="1:3">
      <c r="A510" s="59"/>
      <c r="C510" s="31"/>
    </row>
    <row r="511" spans="1:3">
      <c r="A511" s="59"/>
      <c r="C511" s="31"/>
    </row>
    <row r="512" spans="1:3">
      <c r="A512" s="59"/>
      <c r="C512" s="31"/>
    </row>
    <row r="513" spans="1:3">
      <c r="A513" s="59"/>
      <c r="C513" s="31"/>
    </row>
    <row r="514" spans="1:3">
      <c r="A514" s="59"/>
      <c r="C514" s="31"/>
    </row>
    <row r="515" spans="1:3">
      <c r="A515" s="59"/>
      <c r="C515" s="31"/>
    </row>
    <row r="516" spans="1:3">
      <c r="A516" s="59"/>
      <c r="C516" s="31"/>
    </row>
    <row r="517" spans="1:3">
      <c r="A517" s="59"/>
      <c r="C517" s="31"/>
    </row>
    <row r="518" spans="1:3">
      <c r="A518" s="59"/>
      <c r="C518" s="31"/>
    </row>
    <row r="519" spans="1:3">
      <c r="A519" s="59"/>
      <c r="C519" s="31"/>
    </row>
    <row r="520" spans="1:3">
      <c r="A520" s="59"/>
      <c r="C520" s="31"/>
    </row>
    <row r="521" spans="1:3">
      <c r="A521" s="59"/>
      <c r="C521" s="31"/>
    </row>
    <row r="522" spans="1:3">
      <c r="A522" s="59"/>
      <c r="C522" s="31"/>
    </row>
    <row r="523" spans="1:3">
      <c r="A523" s="59"/>
      <c r="C523" s="31"/>
    </row>
    <row r="524" spans="1:3">
      <c r="A524" s="59"/>
      <c r="C524" s="31"/>
    </row>
    <row r="525" spans="1:3">
      <c r="A525" s="59"/>
      <c r="C525" s="31"/>
    </row>
    <row r="526" spans="1:3">
      <c r="A526" s="59"/>
      <c r="C526" s="31"/>
    </row>
    <row r="527" spans="1:3">
      <c r="A527" s="59"/>
      <c r="C527" s="31"/>
    </row>
    <row r="528" spans="1:3">
      <c r="A528" s="59"/>
      <c r="C528" s="31"/>
    </row>
    <row r="529" spans="1:3">
      <c r="A529" s="59"/>
      <c r="C529" s="31"/>
    </row>
    <row r="530" spans="1:3">
      <c r="A530" s="59"/>
      <c r="C530" s="31"/>
    </row>
    <row r="531" spans="1:3">
      <c r="A531" s="59"/>
      <c r="C531" s="31"/>
    </row>
    <row r="532" spans="1:3">
      <c r="A532" s="59"/>
      <c r="C532" s="31"/>
    </row>
    <row r="533" spans="1:3">
      <c r="A533" s="59"/>
      <c r="C533" s="31"/>
    </row>
    <row r="534" spans="1:3">
      <c r="A534" s="59"/>
      <c r="C534" s="31"/>
    </row>
    <row r="535" spans="1:3">
      <c r="A535" s="59"/>
      <c r="C535" s="31"/>
    </row>
    <row r="536" spans="1:3">
      <c r="A536" s="59"/>
      <c r="C536" s="31"/>
    </row>
    <row r="537" spans="1:3">
      <c r="A537" s="59"/>
      <c r="C537" s="31"/>
    </row>
    <row r="538" spans="1:3">
      <c r="A538" s="59"/>
      <c r="C538" s="31"/>
    </row>
    <row r="539" spans="1:3">
      <c r="A539" s="59"/>
      <c r="C539" s="31"/>
    </row>
    <row r="540" spans="1:3">
      <c r="A540" s="59"/>
      <c r="C540" s="31"/>
    </row>
    <row r="541" spans="1:3">
      <c r="A541" s="59"/>
      <c r="C541" s="31"/>
    </row>
    <row r="542" spans="1:3">
      <c r="A542" s="59"/>
      <c r="C542" s="31"/>
    </row>
    <row r="543" spans="1:3">
      <c r="A543" s="59"/>
      <c r="C543" s="31"/>
    </row>
    <row r="544" spans="1:3">
      <c r="A544" s="59"/>
      <c r="C544" s="31"/>
    </row>
    <row r="545" spans="1:3">
      <c r="A545" s="59"/>
      <c r="C545" s="31"/>
    </row>
    <row r="546" spans="1:3">
      <c r="A546" s="59"/>
      <c r="C546" s="31"/>
    </row>
    <row r="547" spans="1:3">
      <c r="A547" s="59"/>
      <c r="C547" s="31"/>
    </row>
    <row r="548" spans="1:3">
      <c r="A548" s="59"/>
      <c r="C548" s="31"/>
    </row>
    <row r="549" spans="1:3">
      <c r="A549" s="59"/>
      <c r="C549" s="31"/>
    </row>
    <row r="550" spans="1:3">
      <c r="A550" s="59"/>
      <c r="C550" s="31"/>
    </row>
    <row r="551" spans="1:3">
      <c r="A551" s="59"/>
      <c r="C551" s="31"/>
    </row>
    <row r="552" spans="1:3">
      <c r="A552" s="59"/>
      <c r="C552" s="31"/>
    </row>
    <row r="553" spans="1:3">
      <c r="A553" s="59"/>
      <c r="C553" s="31"/>
    </row>
    <row r="554" spans="1:3">
      <c r="A554" s="59"/>
      <c r="C554" s="31"/>
    </row>
    <row r="555" spans="1:3">
      <c r="A555" s="59"/>
      <c r="C555" s="31"/>
    </row>
    <row r="556" spans="1:3">
      <c r="A556" s="59"/>
      <c r="C556" s="31"/>
    </row>
    <row r="557" spans="1:3">
      <c r="A557" s="59"/>
      <c r="C557" s="31"/>
    </row>
    <row r="558" spans="1:3">
      <c r="A558" s="59"/>
      <c r="C558" s="31"/>
    </row>
    <row r="559" spans="1:3">
      <c r="A559" s="59"/>
      <c r="C559" s="31"/>
    </row>
    <row r="560" spans="1:3">
      <c r="A560" s="59"/>
      <c r="C560" s="31"/>
    </row>
    <row r="561" spans="1:3">
      <c r="A561" s="59"/>
      <c r="C561" s="31"/>
    </row>
    <row r="562" spans="1:3">
      <c r="A562" s="59"/>
      <c r="C562" s="31"/>
    </row>
    <row r="563" spans="1:3">
      <c r="A563" s="59"/>
      <c r="C563" s="31"/>
    </row>
    <row r="564" spans="1:3">
      <c r="A564" s="59"/>
      <c r="C564" s="31"/>
    </row>
    <row r="565" spans="1:3">
      <c r="A565" s="59"/>
      <c r="C565" s="31"/>
    </row>
    <row r="566" spans="1:3">
      <c r="A566" s="59"/>
      <c r="C566" s="31"/>
    </row>
    <row r="567" spans="1:3">
      <c r="A567" s="59"/>
      <c r="C567" s="31"/>
    </row>
    <row r="568" spans="1:3">
      <c r="A568" s="59"/>
      <c r="C568" s="31"/>
    </row>
    <row r="569" spans="1:3">
      <c r="A569" s="59"/>
      <c r="C569" s="31"/>
    </row>
    <row r="570" spans="1:3">
      <c r="A570" s="59"/>
      <c r="C570" s="31"/>
    </row>
    <row r="571" spans="1:3">
      <c r="A571" s="59"/>
      <c r="C571" s="31"/>
    </row>
    <row r="572" spans="1:3">
      <c r="A572" s="59"/>
      <c r="C572" s="31"/>
    </row>
    <row r="573" spans="1:3">
      <c r="A573" s="59"/>
      <c r="C573" s="31"/>
    </row>
    <row r="574" spans="1:3">
      <c r="A574" s="59"/>
      <c r="C574" s="31"/>
    </row>
    <row r="575" spans="1:3">
      <c r="A575" s="59"/>
      <c r="C575" s="31"/>
    </row>
    <row r="576" spans="1:3">
      <c r="A576" s="59"/>
      <c r="C576" s="31"/>
    </row>
    <row r="577" spans="1:3">
      <c r="A577" s="59"/>
      <c r="C577" s="31"/>
    </row>
    <row r="578" spans="1:3">
      <c r="A578" s="59"/>
      <c r="C578" s="31"/>
    </row>
    <row r="579" spans="1:3">
      <c r="A579" s="59"/>
      <c r="C579" s="31"/>
    </row>
    <row r="580" spans="1:3">
      <c r="A580" s="59"/>
      <c r="C580" s="31"/>
    </row>
    <row r="581" spans="1:3">
      <c r="A581" s="59"/>
      <c r="C581" s="31"/>
    </row>
    <row r="582" spans="1:3">
      <c r="A582" s="59"/>
      <c r="C582" s="31"/>
    </row>
    <row r="583" spans="1:3">
      <c r="A583" s="59"/>
      <c r="C583" s="31"/>
    </row>
    <row r="584" spans="1:3">
      <c r="A584" s="59"/>
      <c r="C584" s="31"/>
    </row>
    <row r="585" spans="1:3">
      <c r="A585" s="59"/>
      <c r="C585" s="31"/>
    </row>
    <row r="586" spans="1:3">
      <c r="A586" s="59"/>
      <c r="C586" s="31"/>
    </row>
    <row r="587" spans="1:3">
      <c r="A587" s="59"/>
      <c r="C587" s="31"/>
    </row>
    <row r="588" spans="1:3">
      <c r="A588" s="59"/>
      <c r="C588" s="31"/>
    </row>
    <row r="589" spans="1:3">
      <c r="A589" s="59"/>
      <c r="C589" s="31"/>
    </row>
    <row r="590" spans="1:3">
      <c r="A590" s="59"/>
      <c r="C590" s="31"/>
    </row>
    <row r="591" spans="1:3">
      <c r="A591" s="59"/>
      <c r="C591" s="31"/>
    </row>
    <row r="592" spans="1:3">
      <c r="A592" s="59"/>
      <c r="C592" s="31"/>
    </row>
    <row r="593" spans="1:3">
      <c r="A593" s="59"/>
      <c r="C593" s="31"/>
    </row>
    <row r="594" spans="1:3">
      <c r="A594" s="59"/>
      <c r="C594" s="31"/>
    </row>
    <row r="595" spans="1:3">
      <c r="A595" s="59"/>
      <c r="C595" s="31"/>
    </row>
    <row r="596" spans="1:3">
      <c r="A596" s="59"/>
      <c r="C596" s="31"/>
    </row>
    <row r="597" spans="1:3">
      <c r="A597" s="59"/>
      <c r="C597" s="31"/>
    </row>
    <row r="598" spans="1:3">
      <c r="A598" s="59"/>
      <c r="C598" s="31"/>
    </row>
    <row r="599" spans="1:3">
      <c r="A599" s="59"/>
      <c r="C599" s="31"/>
    </row>
    <row r="600" spans="1:3">
      <c r="A600" s="59"/>
      <c r="C600" s="31"/>
    </row>
    <row r="601" spans="1:3">
      <c r="A601" s="59"/>
      <c r="C601" s="31"/>
    </row>
    <row r="602" spans="1:3">
      <c r="A602" s="59"/>
      <c r="C602" s="31"/>
    </row>
    <row r="603" spans="1:3">
      <c r="A603" s="59"/>
      <c r="C603" s="31"/>
    </row>
    <row r="604" spans="1:3">
      <c r="A604" s="59"/>
      <c r="C604" s="31"/>
    </row>
    <row r="605" spans="1:3">
      <c r="A605" s="59"/>
      <c r="C605" s="31"/>
    </row>
    <row r="606" spans="1:3">
      <c r="A606" s="59"/>
      <c r="C606" s="31"/>
    </row>
    <row r="607" spans="1:3">
      <c r="A607" s="59"/>
      <c r="C607" s="31"/>
    </row>
    <row r="608" spans="1:3">
      <c r="A608" s="59"/>
      <c r="C608" s="31"/>
    </row>
    <row r="609" spans="1:3">
      <c r="A609" s="59"/>
      <c r="C609" s="31"/>
    </row>
    <row r="610" spans="1:3">
      <c r="A610" s="59"/>
      <c r="C610" s="31"/>
    </row>
    <row r="611" spans="1:3">
      <c r="A611" s="59"/>
      <c r="C611" s="31"/>
    </row>
    <row r="612" spans="1:3">
      <c r="A612" s="59"/>
      <c r="C612" s="31"/>
    </row>
    <row r="613" spans="1:3">
      <c r="A613" s="59"/>
      <c r="C613" s="31"/>
    </row>
    <row r="614" spans="1:3">
      <c r="A614" s="59"/>
      <c r="C614" s="31"/>
    </row>
    <row r="615" spans="1:3">
      <c r="A615" s="59"/>
      <c r="C615" s="31"/>
    </row>
    <row r="616" spans="1:3">
      <c r="A616" s="59"/>
      <c r="C616" s="31"/>
    </row>
    <row r="617" spans="1:3">
      <c r="A617" s="59"/>
      <c r="C617" s="31"/>
    </row>
    <row r="618" spans="1:3">
      <c r="A618" s="59"/>
      <c r="C618" s="31"/>
    </row>
    <row r="619" spans="1:3">
      <c r="A619" s="59"/>
      <c r="C619" s="31"/>
    </row>
    <row r="620" spans="1:3">
      <c r="A620" s="59"/>
      <c r="C620" s="31"/>
    </row>
    <row r="621" spans="1:3">
      <c r="A621" s="59"/>
      <c r="C621" s="31"/>
    </row>
    <row r="622" spans="1:3">
      <c r="A622" s="59"/>
      <c r="C622" s="31"/>
    </row>
    <row r="623" spans="1:3">
      <c r="A623" s="59"/>
      <c r="C623" s="31"/>
    </row>
    <row r="624" spans="1:3">
      <c r="A624" s="59"/>
      <c r="C624" s="31"/>
    </row>
    <row r="625" spans="1:3">
      <c r="A625" s="59"/>
      <c r="C625" s="31"/>
    </row>
    <row r="626" spans="1:3">
      <c r="A626" s="59"/>
      <c r="C626" s="31"/>
    </row>
    <row r="627" spans="1:3">
      <c r="A627" s="59"/>
      <c r="C627" s="31"/>
    </row>
    <row r="628" spans="1:3">
      <c r="A628" s="59"/>
      <c r="C628" s="31"/>
    </row>
    <row r="629" spans="1:3">
      <c r="A629" s="59"/>
      <c r="C629" s="31"/>
    </row>
    <row r="630" spans="1:3">
      <c r="A630" s="59"/>
      <c r="C630" s="31"/>
    </row>
    <row r="631" spans="1:3">
      <c r="A631" s="59"/>
      <c r="C631" s="31"/>
    </row>
    <row r="632" spans="1:3">
      <c r="A632" s="59"/>
      <c r="C632" s="31"/>
    </row>
    <row r="633" spans="1:3">
      <c r="A633" s="59"/>
      <c r="C633" s="31"/>
    </row>
    <row r="634" spans="1:3">
      <c r="A634" s="59"/>
      <c r="C634" s="31"/>
    </row>
    <row r="635" spans="1:3">
      <c r="A635" s="59"/>
      <c r="C635" s="31"/>
    </row>
    <row r="636" spans="1:3">
      <c r="A636" s="59"/>
      <c r="C636" s="31"/>
    </row>
    <row r="637" spans="1:3">
      <c r="A637" s="59"/>
      <c r="C637" s="31"/>
    </row>
    <row r="638" spans="1:3">
      <c r="A638" s="59"/>
      <c r="C638" s="31"/>
    </row>
    <row r="639" spans="1:3">
      <c r="A639" s="59"/>
      <c r="C639" s="31"/>
    </row>
    <row r="640" spans="1:3">
      <c r="A640" s="59"/>
      <c r="C640" s="31"/>
    </row>
    <row r="641" spans="1:3">
      <c r="A641" s="59"/>
      <c r="C641" s="31"/>
    </row>
    <row r="642" spans="1:3">
      <c r="A642" s="59"/>
      <c r="C642" s="31"/>
    </row>
    <row r="643" spans="1:3">
      <c r="A643" s="59"/>
      <c r="C643" s="31"/>
    </row>
    <row r="644" spans="1:3">
      <c r="A644" s="59"/>
      <c r="C644" s="31"/>
    </row>
    <row r="645" spans="1:3">
      <c r="A645" s="59"/>
      <c r="C645" s="31"/>
    </row>
    <row r="646" spans="1:3">
      <c r="A646" s="59"/>
      <c r="C646" s="31"/>
    </row>
    <row r="647" spans="1:3">
      <c r="A647" s="59"/>
      <c r="C647" s="31"/>
    </row>
    <row r="648" spans="1:3">
      <c r="A648" s="59"/>
      <c r="C648" s="31"/>
    </row>
    <row r="649" spans="1:3">
      <c r="A649" s="59"/>
      <c r="C649" s="31"/>
    </row>
    <row r="650" spans="1:3">
      <c r="A650" s="59"/>
      <c r="C650" s="31"/>
    </row>
    <row r="651" spans="1:3">
      <c r="A651" s="59"/>
      <c r="C651" s="31"/>
    </row>
    <row r="652" spans="1:3">
      <c r="A652" s="59"/>
      <c r="C652" s="31"/>
    </row>
    <row r="653" spans="1:3">
      <c r="A653" s="59"/>
      <c r="C653" s="31"/>
    </row>
    <row r="654" spans="1:3">
      <c r="A654" s="59"/>
      <c r="C654" s="31"/>
    </row>
    <row r="655" spans="1:3">
      <c r="A655" s="59"/>
      <c r="C655" s="31"/>
    </row>
    <row r="656" spans="1:3">
      <c r="A656" s="59"/>
      <c r="C656" s="31"/>
    </row>
    <row r="657" spans="1:3">
      <c r="A657" s="59"/>
      <c r="C657" s="31"/>
    </row>
    <row r="658" spans="1:3">
      <c r="A658" s="59"/>
      <c r="C658" s="31"/>
    </row>
    <row r="659" spans="1:3">
      <c r="A659" s="59"/>
      <c r="C659" s="31"/>
    </row>
    <row r="660" spans="1:3">
      <c r="A660" s="59"/>
      <c r="C660" s="31"/>
    </row>
    <row r="661" spans="1:3">
      <c r="A661" s="59"/>
      <c r="C661" s="31"/>
    </row>
    <row r="662" spans="1:3">
      <c r="A662" s="59"/>
      <c r="C662" s="31"/>
    </row>
    <row r="663" spans="1:3">
      <c r="A663" s="59"/>
      <c r="C663" s="31"/>
    </row>
    <row r="664" spans="1:3">
      <c r="A664" s="59"/>
      <c r="C664" s="31"/>
    </row>
    <row r="665" spans="1:3">
      <c r="A665" s="59"/>
      <c r="C665" s="31"/>
    </row>
    <row r="666" spans="1:3">
      <c r="A666" s="59"/>
      <c r="C666" s="31"/>
    </row>
    <row r="667" spans="1:3">
      <c r="A667" s="59"/>
      <c r="C667" s="31"/>
    </row>
    <row r="668" spans="1:3">
      <c r="A668" s="59"/>
      <c r="C668" s="31"/>
    </row>
    <row r="669" spans="1:3">
      <c r="A669" s="59"/>
      <c r="C669" s="31"/>
    </row>
    <row r="670" spans="1:3">
      <c r="A670" s="59"/>
      <c r="C670" s="31"/>
    </row>
    <row r="671" spans="1:3">
      <c r="A671" s="59"/>
      <c r="C671" s="31"/>
    </row>
    <row r="672" spans="1:3">
      <c r="A672" s="59"/>
      <c r="C672" s="31"/>
    </row>
    <row r="673" spans="1:3">
      <c r="A673" s="59"/>
      <c r="C673" s="31"/>
    </row>
    <row r="674" spans="1:3">
      <c r="A674" s="59"/>
      <c r="C674" s="31"/>
    </row>
    <row r="675" spans="1:3">
      <c r="A675" s="59"/>
      <c r="C675" s="31"/>
    </row>
    <row r="676" spans="1:3">
      <c r="A676" s="59"/>
      <c r="C676" s="31"/>
    </row>
    <row r="677" spans="1:3">
      <c r="A677" s="59"/>
      <c r="C677" s="31"/>
    </row>
    <row r="678" spans="1:3">
      <c r="A678" s="59"/>
      <c r="C678" s="31"/>
    </row>
    <row r="679" spans="1:3">
      <c r="A679" s="59"/>
      <c r="C679" s="31"/>
    </row>
    <row r="680" spans="1:3">
      <c r="A680" s="59"/>
      <c r="C680" s="31"/>
    </row>
    <row r="681" spans="1:3">
      <c r="A681" s="59"/>
      <c r="C681" s="31"/>
    </row>
    <row r="682" spans="1:3">
      <c r="A682" s="59"/>
      <c r="C682" s="31"/>
    </row>
    <row r="683" spans="1:3">
      <c r="A683" s="59"/>
      <c r="C683" s="31"/>
    </row>
    <row r="684" spans="1:3">
      <c r="A684" s="59"/>
      <c r="C684" s="31"/>
    </row>
    <row r="685" spans="1:3">
      <c r="A685" s="59"/>
      <c r="C685" s="31"/>
    </row>
    <row r="686" spans="1:3">
      <c r="A686" s="59"/>
      <c r="C686" s="31"/>
    </row>
    <row r="687" spans="1:3">
      <c r="A687" s="59"/>
      <c r="C687" s="31"/>
    </row>
    <row r="688" spans="1:3">
      <c r="A688" s="59"/>
      <c r="C688" s="31"/>
    </row>
    <row r="689" spans="1:3">
      <c r="A689" s="59"/>
      <c r="C689" s="31"/>
    </row>
    <row r="690" spans="1:3">
      <c r="A690" s="59"/>
      <c r="C690" s="31"/>
    </row>
    <row r="691" spans="1:3">
      <c r="A691" s="59"/>
      <c r="C691" s="31"/>
    </row>
    <row r="692" spans="1:3">
      <c r="A692" s="59"/>
      <c r="C692" s="31"/>
    </row>
    <row r="693" spans="1:3">
      <c r="A693" s="59"/>
      <c r="C693" s="31"/>
    </row>
    <row r="694" spans="1:3">
      <c r="A694" s="59"/>
      <c r="C694" s="31"/>
    </row>
    <row r="695" spans="1:3">
      <c r="A695" s="59"/>
      <c r="C695" s="31"/>
    </row>
    <row r="696" spans="1:3">
      <c r="A696" s="59"/>
      <c r="C696" s="31"/>
    </row>
    <row r="697" spans="1:3">
      <c r="A697" s="59"/>
      <c r="C697" s="31"/>
    </row>
    <row r="698" spans="1:3">
      <c r="A698" s="59"/>
      <c r="C698" s="31"/>
    </row>
    <row r="699" spans="1:3">
      <c r="A699" s="59"/>
      <c r="C699" s="31"/>
    </row>
    <row r="700" spans="1:3">
      <c r="A700" s="59"/>
      <c r="C700" s="31"/>
    </row>
    <row r="701" spans="1:3">
      <c r="A701" s="59"/>
      <c r="C701" s="31"/>
    </row>
    <row r="702" spans="1:3">
      <c r="A702" s="59"/>
      <c r="C702" s="31"/>
    </row>
    <row r="703" spans="1:3">
      <c r="A703" s="59"/>
      <c r="C703" s="31"/>
    </row>
    <row r="704" spans="1:3">
      <c r="A704" s="59"/>
      <c r="C704" s="31"/>
    </row>
    <row r="705" spans="1:3">
      <c r="A705" s="59"/>
      <c r="C705" s="31"/>
    </row>
    <row r="706" spans="1:3">
      <c r="A706" s="59"/>
      <c r="C706" s="31"/>
    </row>
    <row r="707" spans="1:3">
      <c r="A707" s="59"/>
      <c r="C707" s="31"/>
    </row>
    <row r="708" spans="1:3">
      <c r="A708" s="59"/>
      <c r="C708" s="31"/>
    </row>
    <row r="709" spans="1:3">
      <c r="A709" s="59"/>
      <c r="C709" s="31"/>
    </row>
    <row r="710" spans="1:3">
      <c r="A710" s="59"/>
      <c r="C710" s="31"/>
    </row>
    <row r="711" spans="1:3">
      <c r="A711" s="59"/>
      <c r="C711" s="31"/>
    </row>
    <row r="712" spans="1:3">
      <c r="A712" s="59"/>
      <c r="C712" s="31"/>
    </row>
    <row r="713" spans="1:3">
      <c r="A713" s="59"/>
      <c r="C713" s="31"/>
    </row>
    <row r="714" spans="1:3">
      <c r="A714" s="59"/>
      <c r="C714" s="31"/>
    </row>
    <row r="715" spans="1:3">
      <c r="A715" s="59"/>
      <c r="C715" s="31"/>
    </row>
    <row r="716" spans="1:3">
      <c r="A716" s="59"/>
      <c r="C716" s="31"/>
    </row>
    <row r="717" spans="1:3">
      <c r="A717" s="59"/>
      <c r="C717" s="31"/>
    </row>
    <row r="718" spans="1:3">
      <c r="A718" s="59"/>
      <c r="C718" s="31"/>
    </row>
    <row r="719" spans="1:3">
      <c r="A719" s="59"/>
      <c r="C719" s="31"/>
    </row>
    <row r="720" spans="1:3">
      <c r="A720" s="59"/>
      <c r="C720" s="31"/>
    </row>
    <row r="721" spans="1:3">
      <c r="A721" s="59"/>
      <c r="C721" s="31"/>
    </row>
    <row r="722" spans="1:3">
      <c r="A722" s="59"/>
      <c r="C722" s="31"/>
    </row>
    <row r="723" spans="1:3">
      <c r="A723" s="59"/>
      <c r="C723" s="31"/>
    </row>
    <row r="724" spans="1:3">
      <c r="A724" s="59"/>
      <c r="C724" s="31"/>
    </row>
    <row r="725" spans="1:3">
      <c r="A725" s="59"/>
      <c r="C725" s="31"/>
    </row>
    <row r="726" spans="1:3">
      <c r="A726" s="59"/>
      <c r="C726" s="31"/>
    </row>
    <row r="727" spans="1:3">
      <c r="A727" s="59"/>
      <c r="C727" s="31"/>
    </row>
    <row r="728" spans="1:3">
      <c r="A728" s="59"/>
      <c r="C728" s="31"/>
    </row>
    <row r="729" spans="1:3">
      <c r="A729" s="59"/>
      <c r="C729" s="31"/>
    </row>
    <row r="730" spans="1:3">
      <c r="A730" s="59"/>
      <c r="C730" s="31"/>
    </row>
    <row r="731" spans="1:3">
      <c r="A731" s="59"/>
      <c r="C731" s="31"/>
    </row>
    <row r="732" spans="1:3">
      <c r="A732" s="59"/>
      <c r="C732" s="31"/>
    </row>
    <row r="733" spans="1:3">
      <c r="A733" s="59"/>
      <c r="C733" s="31"/>
    </row>
    <row r="734" spans="1:3">
      <c r="A734" s="59"/>
      <c r="C734" s="31"/>
    </row>
    <row r="735" spans="1:3">
      <c r="A735" s="59"/>
      <c r="C735" s="31"/>
    </row>
    <row r="736" spans="1:3">
      <c r="A736" s="59"/>
      <c r="C736" s="31"/>
    </row>
    <row r="737" spans="1:3">
      <c r="A737" s="59"/>
      <c r="C737" s="31"/>
    </row>
    <row r="738" spans="1:3">
      <c r="A738" s="59"/>
      <c r="C738" s="31"/>
    </row>
    <row r="739" spans="1:3">
      <c r="A739" s="59"/>
      <c r="C739" s="31"/>
    </row>
    <row r="740" spans="1:3">
      <c r="A740" s="59"/>
      <c r="C740" s="31"/>
    </row>
    <row r="741" spans="1:3">
      <c r="A741" s="59"/>
      <c r="C741" s="31"/>
    </row>
    <row r="742" spans="1:3">
      <c r="A742" s="59"/>
      <c r="C742" s="31"/>
    </row>
    <row r="743" spans="1:3">
      <c r="A743" s="59"/>
      <c r="C743" s="31"/>
    </row>
    <row r="744" spans="1:3">
      <c r="A744" s="59"/>
      <c r="C744" s="31"/>
    </row>
    <row r="745" spans="1:3">
      <c r="A745" s="59"/>
      <c r="C745" s="31"/>
    </row>
    <row r="746" spans="1:3">
      <c r="A746" s="59"/>
      <c r="C746" s="31"/>
    </row>
    <row r="747" spans="1:3">
      <c r="A747" s="59"/>
      <c r="C747" s="31"/>
    </row>
    <row r="748" spans="1:3">
      <c r="A748" s="59"/>
      <c r="C748" s="31"/>
    </row>
    <row r="749" spans="1:3">
      <c r="A749" s="59"/>
      <c r="C749" s="31"/>
    </row>
    <row r="750" spans="1:3">
      <c r="A750" s="59"/>
      <c r="C750" s="31"/>
    </row>
    <row r="751" spans="1:3">
      <c r="A751" s="59"/>
      <c r="C751" s="31"/>
    </row>
    <row r="752" spans="1:3">
      <c r="A752" s="59"/>
      <c r="C752" s="31"/>
    </row>
    <row r="753" spans="1:3">
      <c r="A753" s="59"/>
      <c r="C753" s="31"/>
    </row>
    <row r="754" spans="1:3">
      <c r="A754" s="59"/>
      <c r="C754" s="31"/>
    </row>
    <row r="755" spans="1:3">
      <c r="A755" s="59"/>
      <c r="C755" s="31"/>
    </row>
    <row r="756" spans="1:3">
      <c r="A756" s="59"/>
      <c r="C756" s="31"/>
    </row>
    <row r="757" spans="1:3">
      <c r="A757" s="59"/>
      <c r="C757" s="31"/>
    </row>
    <row r="758" spans="1:3">
      <c r="A758" s="59"/>
      <c r="C758" s="31"/>
    </row>
    <row r="759" spans="1:3">
      <c r="A759" s="59"/>
      <c r="C759" s="31"/>
    </row>
    <row r="760" spans="1:3">
      <c r="A760" s="59"/>
      <c r="C760" s="31"/>
    </row>
    <row r="761" spans="1:3">
      <c r="A761" s="59"/>
      <c r="C761" s="31"/>
    </row>
    <row r="762" spans="1:3">
      <c r="A762" s="59"/>
      <c r="C762" s="31"/>
    </row>
    <row r="763" spans="1:3">
      <c r="A763" s="59"/>
      <c r="C763" s="31"/>
    </row>
    <row r="764" spans="1:3">
      <c r="A764" s="59"/>
      <c r="C764" s="31"/>
    </row>
    <row r="765" spans="1:3">
      <c r="A765" s="59"/>
      <c r="C765" s="31"/>
    </row>
    <row r="766" spans="1:3">
      <c r="A766" s="59"/>
      <c r="C766" s="31"/>
    </row>
    <row r="767" spans="1:3">
      <c r="A767" s="59"/>
      <c r="C767" s="31"/>
    </row>
    <row r="768" spans="1:3">
      <c r="A768" s="59"/>
      <c r="C768" s="31"/>
    </row>
    <row r="769" spans="1:3">
      <c r="A769" s="59"/>
      <c r="C769" s="31"/>
    </row>
    <row r="770" spans="1:3">
      <c r="A770" s="59"/>
      <c r="C770" s="31"/>
    </row>
    <row r="771" spans="1:3">
      <c r="A771" s="59"/>
      <c r="C771" s="31"/>
    </row>
    <row r="772" spans="1:3">
      <c r="A772" s="59"/>
      <c r="C772" s="31"/>
    </row>
    <row r="773" spans="1:3">
      <c r="A773" s="59"/>
      <c r="C773" s="31"/>
    </row>
    <row r="774" spans="1:3">
      <c r="A774" s="59"/>
      <c r="C774" s="31"/>
    </row>
    <row r="775" spans="1:3">
      <c r="A775" s="59"/>
      <c r="C775" s="31"/>
    </row>
    <row r="776" spans="1:3">
      <c r="A776" s="59"/>
      <c r="C776" s="31"/>
    </row>
    <row r="777" spans="1:3">
      <c r="A777" s="59"/>
      <c r="C777" s="31"/>
    </row>
    <row r="778" spans="1:3">
      <c r="A778" s="59"/>
      <c r="C778" s="31"/>
    </row>
    <row r="779" spans="1:3">
      <c r="A779" s="59"/>
      <c r="C779" s="31"/>
    </row>
    <row r="780" spans="1:3">
      <c r="A780" s="59"/>
      <c r="C780" s="31"/>
    </row>
    <row r="781" spans="1:3">
      <c r="A781" s="59"/>
      <c r="C781" s="31"/>
    </row>
    <row r="782" spans="1:3">
      <c r="A782" s="59"/>
      <c r="C782" s="31"/>
    </row>
    <row r="783" spans="1:3">
      <c r="A783" s="59"/>
      <c r="C783" s="31"/>
    </row>
    <row r="784" spans="1:3">
      <c r="A784" s="59"/>
      <c r="C784" s="31"/>
    </row>
    <row r="785" spans="1:3">
      <c r="A785" s="59"/>
      <c r="C785" s="31"/>
    </row>
    <row r="786" spans="1:3">
      <c r="A786" s="59"/>
      <c r="C786" s="31"/>
    </row>
    <row r="787" spans="1:3">
      <c r="A787" s="59"/>
      <c r="C787" s="31"/>
    </row>
    <row r="788" spans="1:3">
      <c r="A788" s="59"/>
      <c r="C788" s="31"/>
    </row>
    <row r="789" spans="1:3">
      <c r="A789" s="59"/>
      <c r="C789" s="31"/>
    </row>
    <row r="790" spans="1:3">
      <c r="A790" s="59"/>
      <c r="C790" s="31"/>
    </row>
    <row r="791" spans="1:3">
      <c r="A791" s="59"/>
      <c r="C791" s="31"/>
    </row>
    <row r="792" spans="1:3">
      <c r="A792" s="59"/>
      <c r="C792" s="31"/>
    </row>
    <row r="793" spans="1:3">
      <c r="A793" s="59"/>
      <c r="C793" s="31"/>
    </row>
    <row r="794" spans="1:3">
      <c r="A794" s="59"/>
      <c r="C794" s="31"/>
    </row>
    <row r="795" spans="1:3">
      <c r="A795" s="59"/>
      <c r="C795" s="31"/>
    </row>
    <row r="796" spans="1:3">
      <c r="A796" s="59"/>
      <c r="C796" s="31"/>
    </row>
    <row r="797" spans="1:3">
      <c r="A797" s="59"/>
      <c r="C797" s="31"/>
    </row>
    <row r="798" spans="1:3">
      <c r="A798" s="59"/>
      <c r="C798" s="31"/>
    </row>
    <row r="799" spans="1:3">
      <c r="A799" s="59"/>
      <c r="C799" s="31"/>
    </row>
    <row r="800" spans="1:3">
      <c r="A800" s="59"/>
      <c r="C800" s="31"/>
    </row>
    <row r="801" spans="1:3">
      <c r="A801" s="59"/>
      <c r="C801" s="31"/>
    </row>
    <row r="802" spans="1:3">
      <c r="A802" s="59"/>
      <c r="C802" s="31"/>
    </row>
    <row r="803" spans="1:3">
      <c r="A803" s="59"/>
      <c r="C803" s="31"/>
    </row>
    <row r="804" spans="1:3">
      <c r="A804" s="59"/>
      <c r="C804" s="31"/>
    </row>
    <row r="805" spans="1:3">
      <c r="A805" s="59"/>
      <c r="C805" s="31"/>
    </row>
    <row r="806" spans="1:3">
      <c r="A806" s="59"/>
      <c r="C806" s="31"/>
    </row>
    <row r="807" spans="1:3">
      <c r="A807" s="59"/>
      <c r="C807" s="31"/>
    </row>
    <row r="808" spans="1:3">
      <c r="A808" s="59"/>
      <c r="C808" s="31"/>
    </row>
    <row r="809" spans="1:3">
      <c r="A809" s="59"/>
      <c r="C809" s="31"/>
    </row>
    <row r="810" spans="1:3">
      <c r="A810" s="59"/>
      <c r="C810" s="31"/>
    </row>
    <row r="811" spans="1:3">
      <c r="A811" s="59"/>
      <c r="C811" s="31"/>
    </row>
    <row r="812" spans="1:3">
      <c r="A812" s="59"/>
      <c r="C812" s="31"/>
    </row>
    <row r="813" spans="1:3">
      <c r="A813" s="59"/>
      <c r="C813" s="31"/>
    </row>
    <row r="814" spans="1:3">
      <c r="A814" s="59"/>
      <c r="C814" s="31"/>
    </row>
    <row r="815" spans="1:3">
      <c r="A815" s="59"/>
      <c r="C815" s="31"/>
    </row>
    <row r="816" spans="1:3">
      <c r="A816" s="59"/>
      <c r="C816" s="31"/>
    </row>
    <row r="817" spans="1:3">
      <c r="A817" s="59"/>
      <c r="C817" s="31"/>
    </row>
    <row r="818" spans="1:3">
      <c r="A818" s="59"/>
      <c r="C818" s="31"/>
    </row>
    <row r="819" spans="1:3">
      <c r="A819" s="59"/>
      <c r="C819" s="31"/>
    </row>
    <row r="820" spans="1:3">
      <c r="A820" s="59"/>
      <c r="C820" s="31"/>
    </row>
    <row r="821" spans="1:3">
      <c r="A821" s="59"/>
      <c r="C821" s="31"/>
    </row>
    <row r="822" spans="1:3">
      <c r="A822" s="59"/>
      <c r="C822" s="31"/>
    </row>
    <row r="823" spans="1:3">
      <c r="A823" s="59"/>
      <c r="C823" s="31"/>
    </row>
    <row r="824" spans="1:3">
      <c r="A824" s="59"/>
      <c r="C824" s="31"/>
    </row>
    <row r="825" spans="1:3">
      <c r="A825" s="59"/>
      <c r="C825" s="31"/>
    </row>
    <row r="826" spans="1:3">
      <c r="A826" s="59"/>
      <c r="C826" s="31"/>
    </row>
    <row r="827" spans="1:3">
      <c r="A827" s="59"/>
      <c r="C827" s="31"/>
    </row>
    <row r="828" spans="1:3">
      <c r="A828" s="59"/>
      <c r="C828" s="31"/>
    </row>
    <row r="829" spans="1:3">
      <c r="A829" s="59"/>
      <c r="C829" s="31"/>
    </row>
    <row r="830" spans="1:3">
      <c r="A830" s="59"/>
      <c r="C830" s="31"/>
    </row>
    <row r="831" spans="1:3">
      <c r="A831" s="59"/>
      <c r="C831" s="31"/>
    </row>
    <row r="832" spans="1:3">
      <c r="A832" s="59"/>
      <c r="C832" s="31"/>
    </row>
    <row r="833" spans="1:3">
      <c r="A833" s="59"/>
      <c r="C833" s="31"/>
    </row>
    <row r="834" spans="1:3">
      <c r="A834" s="59"/>
      <c r="C834" s="31"/>
    </row>
    <row r="835" spans="1:3">
      <c r="A835" s="59"/>
      <c r="C835" s="31"/>
    </row>
    <row r="836" spans="1:3">
      <c r="A836" s="59"/>
      <c r="C836" s="31"/>
    </row>
    <row r="837" spans="1:3">
      <c r="A837" s="59"/>
      <c r="C837" s="31"/>
    </row>
    <row r="838" spans="1:3">
      <c r="A838" s="59"/>
      <c r="C838" s="31"/>
    </row>
    <row r="839" spans="1:3">
      <c r="A839" s="59"/>
      <c r="C839" s="31"/>
    </row>
    <row r="840" spans="1:3">
      <c r="A840" s="59"/>
      <c r="C840" s="31"/>
    </row>
    <row r="841" spans="1:3">
      <c r="A841" s="59"/>
      <c r="C841" s="31"/>
    </row>
    <row r="842" spans="1:3">
      <c r="A842" s="59"/>
      <c r="C842" s="31"/>
    </row>
    <row r="843" spans="1:3">
      <c r="A843" s="59"/>
      <c r="C843" s="31"/>
    </row>
    <row r="844" spans="1:3">
      <c r="A844" s="59"/>
      <c r="C844" s="31"/>
    </row>
    <row r="845" spans="1:3">
      <c r="A845" s="59"/>
      <c r="C845" s="31"/>
    </row>
    <row r="846" spans="1:3">
      <c r="A846" s="59"/>
      <c r="C846" s="31"/>
    </row>
    <row r="847" spans="1:3">
      <c r="A847" s="59"/>
      <c r="C847" s="31"/>
    </row>
    <row r="848" spans="1:3">
      <c r="A848" s="59"/>
      <c r="C848" s="31"/>
    </row>
    <row r="849" spans="1:3">
      <c r="A849" s="59"/>
      <c r="C849" s="31"/>
    </row>
    <row r="850" spans="1:3">
      <c r="A850" s="59"/>
      <c r="C850" s="31"/>
    </row>
    <row r="851" spans="1:3">
      <c r="A851" s="59"/>
      <c r="C851" s="31"/>
    </row>
    <row r="852" spans="1:3">
      <c r="A852" s="59"/>
      <c r="C852" s="31"/>
    </row>
    <row r="853" spans="1:3">
      <c r="A853" s="59"/>
      <c r="C853" s="31"/>
    </row>
    <row r="854" spans="1:3">
      <c r="A854" s="59"/>
      <c r="C854" s="31"/>
    </row>
    <row r="855" spans="1:3">
      <c r="A855" s="59"/>
      <c r="C855" s="31"/>
    </row>
    <row r="856" spans="1:3">
      <c r="A856" s="59"/>
      <c r="C856" s="31"/>
    </row>
    <row r="857" spans="1:3">
      <c r="A857" s="59"/>
      <c r="C857" s="31"/>
    </row>
    <row r="858" spans="1:3">
      <c r="A858" s="59"/>
      <c r="C858" s="31"/>
    </row>
    <row r="859" spans="1:3">
      <c r="A859" s="59"/>
      <c r="C859" s="31"/>
    </row>
    <row r="860" spans="1:3">
      <c r="A860" s="59"/>
      <c r="C860" s="31"/>
    </row>
    <row r="861" spans="1:3">
      <c r="A861" s="59"/>
      <c r="C861" s="31"/>
    </row>
    <row r="862" spans="1:3">
      <c r="A862" s="59"/>
      <c r="C862" s="31"/>
    </row>
    <row r="863" spans="1:3">
      <c r="A863" s="59"/>
      <c r="C863" s="31"/>
    </row>
    <row r="864" spans="1:3">
      <c r="A864" s="59"/>
      <c r="C864" s="31"/>
    </row>
    <row r="865" spans="1:3">
      <c r="A865" s="59"/>
      <c r="C865" s="31"/>
    </row>
    <row r="866" spans="1:3">
      <c r="A866" s="59"/>
      <c r="C866" s="31"/>
    </row>
    <row r="867" spans="1:3">
      <c r="A867" s="59"/>
      <c r="C867" s="31"/>
    </row>
    <row r="868" spans="1:3">
      <c r="A868" s="59"/>
      <c r="C868" s="31"/>
    </row>
    <row r="869" spans="1:3">
      <c r="A869" s="59"/>
      <c r="C869" s="31"/>
    </row>
    <row r="870" spans="1:3">
      <c r="A870" s="59"/>
      <c r="C870" s="31"/>
    </row>
    <row r="871" spans="1:3">
      <c r="A871" s="59"/>
      <c r="C871" s="31"/>
    </row>
    <row r="872" spans="1:3">
      <c r="A872" s="59"/>
      <c r="C872" s="31"/>
    </row>
    <row r="873" spans="1:3">
      <c r="A873" s="59"/>
      <c r="C873" s="31"/>
    </row>
    <row r="874" spans="1:3">
      <c r="A874" s="59"/>
      <c r="C874" s="31"/>
    </row>
    <row r="875" spans="1:3">
      <c r="A875" s="59"/>
      <c r="C875" s="31"/>
    </row>
    <row r="876" spans="1:3">
      <c r="A876" s="59"/>
      <c r="C876" s="31"/>
    </row>
    <row r="877" spans="1:3">
      <c r="A877" s="59"/>
      <c r="C877" s="31"/>
    </row>
    <row r="878" spans="1:3">
      <c r="A878" s="59"/>
      <c r="C878" s="31"/>
    </row>
    <row r="879" spans="1:3">
      <c r="A879" s="59"/>
      <c r="C879" s="31"/>
    </row>
    <row r="880" spans="1:3">
      <c r="A880" s="59"/>
      <c r="C880" s="31"/>
    </row>
    <row r="881" spans="1:3">
      <c r="A881" s="59"/>
      <c r="C881" s="31"/>
    </row>
    <row r="882" spans="1:3">
      <c r="A882" s="59"/>
      <c r="C882" s="31"/>
    </row>
    <row r="883" spans="1:3">
      <c r="A883" s="59"/>
      <c r="C883" s="31"/>
    </row>
    <row r="884" spans="1:3">
      <c r="A884" s="59"/>
      <c r="C884" s="31"/>
    </row>
    <row r="885" spans="1:3">
      <c r="A885" s="59"/>
      <c r="C885" s="31"/>
    </row>
    <row r="886" spans="1:3">
      <c r="A886" s="59"/>
      <c r="C886" s="31"/>
    </row>
    <row r="887" spans="1:3">
      <c r="A887" s="59"/>
      <c r="C887" s="31"/>
    </row>
    <row r="888" spans="1:3">
      <c r="A888" s="59"/>
      <c r="C888" s="31"/>
    </row>
    <row r="889" spans="1:3">
      <c r="A889" s="59"/>
      <c r="C889" s="31"/>
    </row>
    <row r="890" spans="1:3">
      <c r="A890" s="59"/>
      <c r="C890" s="31"/>
    </row>
    <row r="891" spans="1:3">
      <c r="A891" s="59"/>
      <c r="C891" s="31"/>
    </row>
    <row r="892" spans="1:3">
      <c r="A892" s="59"/>
      <c r="C892" s="31"/>
    </row>
    <row r="893" spans="1:3">
      <c r="A893" s="59"/>
      <c r="C893" s="31"/>
    </row>
    <row r="894" spans="1:3">
      <c r="A894" s="59"/>
      <c r="C894" s="31"/>
    </row>
    <row r="895" spans="1:3">
      <c r="A895" s="59"/>
      <c r="C895" s="31"/>
    </row>
    <row r="896" spans="1:3">
      <c r="A896" s="59"/>
      <c r="C896" s="31"/>
    </row>
    <row r="897" spans="1:3">
      <c r="A897" s="59"/>
      <c r="C897" s="31"/>
    </row>
    <row r="898" spans="1:3">
      <c r="A898" s="59"/>
      <c r="C898" s="31"/>
    </row>
    <row r="899" spans="1:3">
      <c r="A899" s="59"/>
      <c r="C899" s="31"/>
    </row>
    <row r="900" spans="1:3">
      <c r="A900" s="59"/>
      <c r="C900" s="31"/>
    </row>
    <row r="901" spans="1:3">
      <c r="A901" s="59"/>
      <c r="C901" s="31"/>
    </row>
    <row r="902" spans="1:3">
      <c r="A902" s="59"/>
      <c r="C902" s="31"/>
    </row>
    <row r="903" spans="1:3">
      <c r="A903" s="59"/>
      <c r="C903" s="31"/>
    </row>
    <row r="904" spans="1:3">
      <c r="A904" s="59"/>
      <c r="C904" s="31"/>
    </row>
    <row r="905" spans="1:3">
      <c r="A905" s="59"/>
      <c r="C905" s="31"/>
    </row>
    <row r="906" spans="1:3">
      <c r="A906" s="59"/>
      <c r="C906" s="31"/>
    </row>
    <row r="907" spans="1:3">
      <c r="A907" s="59"/>
      <c r="C907" s="31"/>
    </row>
    <row r="908" spans="1:3">
      <c r="A908" s="59"/>
      <c r="C908" s="31"/>
    </row>
    <row r="909" spans="1:3">
      <c r="A909" s="59"/>
      <c r="C909" s="31"/>
    </row>
    <row r="910" spans="1:3">
      <c r="A910" s="59"/>
      <c r="C910" s="31"/>
    </row>
    <row r="911" spans="1:3">
      <c r="A911" s="59"/>
      <c r="C911" s="31"/>
    </row>
    <row r="912" spans="1:3">
      <c r="A912" s="59"/>
      <c r="C912" s="31"/>
    </row>
    <row r="913" spans="1:3">
      <c r="A913" s="59"/>
      <c r="C913" s="31"/>
    </row>
    <row r="914" spans="1:3">
      <c r="A914" s="59"/>
      <c r="C914" s="31"/>
    </row>
    <row r="915" spans="1:3">
      <c r="A915" s="59"/>
      <c r="C915" s="31"/>
    </row>
    <row r="916" spans="1:3">
      <c r="A916" s="59"/>
      <c r="C916" s="31"/>
    </row>
    <row r="917" spans="1:3">
      <c r="A917" s="59"/>
      <c r="C917" s="31"/>
    </row>
    <row r="918" spans="1:3">
      <c r="A918" s="59"/>
      <c r="C918" s="31"/>
    </row>
    <row r="919" spans="1:3">
      <c r="A919" s="59"/>
      <c r="C919" s="31"/>
    </row>
    <row r="920" spans="1:3">
      <c r="A920" s="59"/>
      <c r="C920" s="31"/>
    </row>
    <row r="921" spans="1:3">
      <c r="A921" s="59"/>
      <c r="C921" s="31"/>
    </row>
    <row r="922" spans="1:3">
      <c r="A922" s="59"/>
      <c r="C922" s="31"/>
    </row>
    <row r="923" spans="1:3">
      <c r="A923" s="59"/>
      <c r="C923" s="31"/>
    </row>
    <row r="924" spans="1:3">
      <c r="A924" s="59"/>
      <c r="C924" s="31"/>
    </row>
    <row r="925" spans="1:3">
      <c r="A925" s="59"/>
      <c r="C925" s="31"/>
    </row>
    <row r="926" spans="1:3">
      <c r="A926" s="59"/>
      <c r="C926" s="31"/>
    </row>
    <row r="927" spans="1:3">
      <c r="A927" s="59"/>
      <c r="C927" s="31"/>
    </row>
    <row r="928" spans="1:3">
      <c r="A928" s="59"/>
      <c r="C928" s="31"/>
    </row>
    <row r="929" spans="1:3">
      <c r="A929" s="59"/>
      <c r="C929" s="31"/>
    </row>
    <row r="930" spans="1:3">
      <c r="A930" s="59"/>
      <c r="C930" s="31"/>
    </row>
    <row r="931" spans="1:3">
      <c r="A931" s="59"/>
      <c r="C931" s="31"/>
    </row>
    <row r="932" spans="1:3">
      <c r="A932" s="59"/>
      <c r="C932" s="31"/>
    </row>
    <row r="933" spans="1:3">
      <c r="A933" s="59"/>
      <c r="C933" s="31"/>
    </row>
    <row r="934" spans="1:3">
      <c r="A934" s="59"/>
      <c r="C934" s="31"/>
    </row>
    <row r="935" spans="1:3">
      <c r="A935" s="59"/>
      <c r="C935" s="31"/>
    </row>
    <row r="936" spans="1:3">
      <c r="A936" s="59"/>
      <c r="C936" s="31"/>
    </row>
    <row r="937" spans="1:3">
      <c r="A937" s="59"/>
      <c r="C937" s="31"/>
    </row>
    <row r="938" spans="1:3">
      <c r="A938" s="59"/>
      <c r="C938" s="31"/>
    </row>
    <row r="939" spans="1:3">
      <c r="A939" s="59"/>
      <c r="C939" s="31"/>
    </row>
    <row r="940" spans="1:3">
      <c r="A940" s="59"/>
      <c r="C940" s="31"/>
    </row>
    <row r="941" spans="1:3">
      <c r="A941" s="59"/>
      <c r="C941" s="31"/>
    </row>
    <row r="942" spans="1:3">
      <c r="A942" s="59"/>
      <c r="C942" s="31"/>
    </row>
    <row r="943" spans="1:3">
      <c r="A943" s="59"/>
      <c r="C943" s="31"/>
    </row>
    <row r="944" spans="1:3">
      <c r="A944" s="59"/>
      <c r="C944" s="31"/>
    </row>
    <row r="945" spans="1:3">
      <c r="A945" s="59"/>
      <c r="C945" s="31"/>
    </row>
    <row r="946" spans="1:3">
      <c r="A946" s="59"/>
      <c r="C946" s="31"/>
    </row>
    <row r="947" spans="1:3">
      <c r="A947" s="59"/>
      <c r="C947" s="31"/>
    </row>
    <row r="948" spans="1:3">
      <c r="A948" s="59"/>
      <c r="C948" s="31"/>
    </row>
    <row r="949" spans="1:3">
      <c r="A949" s="59"/>
      <c r="C949" s="31"/>
    </row>
    <row r="950" spans="1:3">
      <c r="A950" s="59"/>
      <c r="C950" s="31"/>
    </row>
    <row r="951" spans="1:3">
      <c r="A951" s="59"/>
      <c r="C951" s="31"/>
    </row>
    <row r="952" spans="1:3">
      <c r="A952" s="59"/>
      <c r="C952" s="31"/>
    </row>
    <row r="953" spans="1:3">
      <c r="A953" s="59"/>
      <c r="C953" s="31"/>
    </row>
    <row r="954" spans="1:3">
      <c r="A954" s="59"/>
      <c r="C954" s="31"/>
    </row>
    <row r="955" spans="1:3">
      <c r="A955" s="59"/>
      <c r="C955" s="31"/>
    </row>
    <row r="956" spans="1:3">
      <c r="A956" s="59"/>
      <c r="C956" s="31"/>
    </row>
    <row r="957" spans="1:3">
      <c r="A957" s="59"/>
      <c r="C957" s="31"/>
    </row>
    <row r="958" spans="1:3">
      <c r="A958" s="59"/>
      <c r="C958" s="31"/>
    </row>
    <row r="959" spans="1:3">
      <c r="A959" s="59"/>
      <c r="C959" s="31"/>
    </row>
    <row r="960" spans="1:3">
      <c r="A960" s="59"/>
      <c r="C960" s="31"/>
    </row>
    <row r="961" spans="1:3">
      <c r="A961" s="59"/>
      <c r="C961" s="31"/>
    </row>
    <row r="962" spans="1:3">
      <c r="A962" s="59"/>
      <c r="C962" s="31"/>
    </row>
    <row r="963" spans="1:3">
      <c r="A963" s="59"/>
      <c r="C963" s="31"/>
    </row>
    <row r="964" spans="1:3">
      <c r="A964" s="59"/>
      <c r="C964" s="31"/>
    </row>
    <row r="965" spans="1:3">
      <c r="A965" s="59"/>
      <c r="C965" s="31"/>
    </row>
    <row r="966" spans="1:3">
      <c r="A966" s="59"/>
      <c r="C966" s="31"/>
    </row>
    <row r="967" spans="1:3">
      <c r="A967" s="59"/>
      <c r="C967" s="31"/>
    </row>
    <row r="968" spans="1:3">
      <c r="A968" s="59"/>
      <c r="C968" s="31"/>
    </row>
    <row r="969" spans="1:3">
      <c r="A969" s="59"/>
      <c r="C969" s="31"/>
    </row>
    <row r="970" spans="1:3">
      <c r="A970" s="59"/>
      <c r="C970" s="31"/>
    </row>
    <row r="971" spans="1:3">
      <c r="A971" s="59"/>
      <c r="C971" s="31"/>
    </row>
    <row r="972" spans="1:3">
      <c r="A972" s="59"/>
      <c r="C972" s="31"/>
    </row>
    <row r="973" spans="1:3">
      <c r="A973" s="59"/>
      <c r="C973" s="31"/>
    </row>
    <row r="974" spans="1:3">
      <c r="A974" s="59"/>
      <c r="C974" s="31"/>
    </row>
    <row r="975" spans="1:3">
      <c r="A975" s="59"/>
      <c r="C975" s="31"/>
    </row>
    <row r="976" spans="1:3">
      <c r="A976" s="59"/>
      <c r="C976" s="31"/>
    </row>
    <row r="977" spans="1:3">
      <c r="A977" s="59"/>
      <c r="C977" s="31"/>
    </row>
    <row r="978" spans="1:3">
      <c r="A978" s="59"/>
      <c r="C978" s="31"/>
    </row>
    <row r="979" spans="1:3">
      <c r="A979" s="59"/>
      <c r="C979" s="31"/>
    </row>
    <row r="980" spans="1:3">
      <c r="A980" s="59"/>
      <c r="C980" s="31"/>
    </row>
    <row r="981" spans="1:3">
      <c r="A981" s="59"/>
      <c r="C981" s="31"/>
    </row>
    <row r="982" spans="1:3">
      <c r="A982" s="59"/>
      <c r="C982" s="31"/>
    </row>
    <row r="983" spans="1:3">
      <c r="A983" s="59"/>
      <c r="C983" s="31"/>
    </row>
    <row r="984" spans="1:3">
      <c r="A984" s="59"/>
      <c r="C984" s="31"/>
    </row>
    <row r="985" spans="1:3">
      <c r="A985" s="59"/>
      <c r="C985" s="31"/>
    </row>
    <row r="986" spans="1:3">
      <c r="A986" s="59"/>
      <c r="C986" s="31"/>
    </row>
    <row r="987" spans="1:3">
      <c r="A987" s="59"/>
      <c r="C987" s="31"/>
    </row>
    <row r="988" spans="1:3">
      <c r="A988" s="59"/>
      <c r="C988" s="31"/>
    </row>
    <row r="989" spans="1:3">
      <c r="A989" s="59"/>
      <c r="C989" s="31"/>
    </row>
    <row r="990" spans="1:3">
      <c r="A990" s="59"/>
      <c r="C990" s="31"/>
    </row>
    <row r="991" spans="1:3">
      <c r="A991" s="59"/>
      <c r="C991" s="31"/>
    </row>
    <row r="992" spans="1:3">
      <c r="A992" s="59"/>
      <c r="C992" s="31"/>
    </row>
    <row r="993" spans="1:3">
      <c r="A993" s="59"/>
      <c r="C993" s="31"/>
    </row>
    <row r="994" spans="1:3">
      <c r="A994" s="59"/>
      <c r="C994" s="31"/>
    </row>
    <row r="995" spans="1:3">
      <c r="A995" s="59"/>
      <c r="C995" s="31"/>
    </row>
    <row r="996" spans="1:3">
      <c r="A996" s="59"/>
      <c r="C996" s="31"/>
    </row>
    <row r="997" spans="1:3">
      <c r="A997" s="59"/>
      <c r="C997" s="31"/>
    </row>
    <row r="998" spans="1:3">
      <c r="A998" s="59"/>
      <c r="C998" s="31"/>
    </row>
    <row r="999" spans="1:3">
      <c r="A999" s="59"/>
      <c r="C999" s="31"/>
    </row>
    <row r="1000" spans="1:3">
      <c r="A1000" s="59"/>
      <c r="C1000" s="31"/>
    </row>
    <row r="1001" spans="1:3">
      <c r="A1001" s="59"/>
      <c r="C1001" s="31"/>
    </row>
    <row r="1002" spans="1:3">
      <c r="A1002" s="59"/>
      <c r="C1002" s="31"/>
    </row>
    <row r="1003" spans="1:3">
      <c r="A1003" s="59"/>
      <c r="C1003" s="31"/>
    </row>
    <row r="1004" spans="1:3">
      <c r="A1004" s="59"/>
      <c r="C1004" s="31"/>
    </row>
    <row r="1005" spans="1:3">
      <c r="A1005" s="59"/>
      <c r="C1005" s="31"/>
    </row>
    <row r="1006" spans="1:3">
      <c r="A1006" s="59"/>
      <c r="C1006" s="31"/>
    </row>
    <row r="1007" spans="1:3">
      <c r="A1007" s="59"/>
      <c r="C1007" s="31"/>
    </row>
    <row r="1008" spans="1:3">
      <c r="A1008" s="59"/>
      <c r="C1008" s="31"/>
    </row>
    <row r="1009" spans="1:3">
      <c r="A1009" s="59"/>
      <c r="C1009" s="31"/>
    </row>
    <row r="1010" spans="1:3">
      <c r="A1010" s="59"/>
      <c r="C1010" s="31"/>
    </row>
    <row r="1011" spans="1:3">
      <c r="A1011" s="59"/>
      <c r="C1011" s="31"/>
    </row>
    <row r="1012" spans="1:3">
      <c r="A1012" s="59"/>
      <c r="C1012" s="31"/>
    </row>
    <row r="1013" spans="1:3">
      <c r="A1013" s="59"/>
      <c r="C1013" s="31"/>
    </row>
    <row r="1014" spans="1:3">
      <c r="A1014" s="59"/>
      <c r="C1014" s="31"/>
    </row>
    <row r="1015" spans="1:3">
      <c r="A1015" s="59"/>
      <c r="C1015" s="31"/>
    </row>
    <row r="1016" spans="1:3">
      <c r="A1016" s="59"/>
      <c r="C1016" s="31"/>
    </row>
    <row r="1017" spans="1:3">
      <c r="A1017" s="59"/>
      <c r="C1017" s="31"/>
    </row>
    <row r="1018" spans="1:3">
      <c r="A1018" s="59"/>
      <c r="C1018" s="31"/>
    </row>
    <row r="1019" spans="1:3">
      <c r="A1019" s="59"/>
      <c r="C1019" s="31"/>
    </row>
    <row r="1020" spans="1:3">
      <c r="A1020" s="59"/>
      <c r="C1020" s="31"/>
    </row>
    <row r="1021" spans="1:3">
      <c r="A1021" s="59"/>
      <c r="C1021" s="31"/>
    </row>
    <row r="1022" spans="1:3">
      <c r="A1022" s="59"/>
      <c r="C1022" s="31"/>
    </row>
    <row r="1023" spans="1:3">
      <c r="A1023" s="59"/>
      <c r="C1023" s="31"/>
    </row>
    <row r="1024" spans="1:3">
      <c r="A1024" s="59"/>
      <c r="C1024" s="31"/>
    </row>
    <row r="1025" spans="1:3">
      <c r="A1025" s="59"/>
      <c r="C1025" s="31"/>
    </row>
    <row r="1026" spans="1:3">
      <c r="A1026" s="59"/>
      <c r="C1026" s="31"/>
    </row>
    <row r="1027" spans="1:3">
      <c r="A1027" s="59"/>
      <c r="C1027" s="31"/>
    </row>
    <row r="1028" spans="1:3">
      <c r="A1028" s="59"/>
      <c r="C1028" s="31"/>
    </row>
    <row r="1029" spans="1:3">
      <c r="A1029" s="59"/>
      <c r="C1029" s="31"/>
    </row>
    <row r="1030" spans="1:3">
      <c r="A1030" s="59"/>
      <c r="C1030" s="31"/>
    </row>
    <row r="1031" spans="1:3">
      <c r="A1031" s="59"/>
      <c r="C1031" s="31"/>
    </row>
    <row r="1032" spans="1:3">
      <c r="A1032" s="59"/>
      <c r="C1032" s="31"/>
    </row>
    <row r="1033" spans="1:3">
      <c r="A1033" s="59"/>
      <c r="C1033" s="31"/>
    </row>
    <row r="1034" spans="1:3">
      <c r="A1034" s="59"/>
      <c r="C1034" s="31"/>
    </row>
    <row r="1035" spans="1:3">
      <c r="A1035" s="59"/>
      <c r="C1035" s="31"/>
    </row>
    <row r="1036" spans="1:3">
      <c r="A1036" s="59"/>
      <c r="C1036" s="31"/>
    </row>
    <row r="1037" spans="1:3">
      <c r="A1037" s="59"/>
      <c r="C1037" s="31"/>
    </row>
    <row r="1038" spans="1:3">
      <c r="A1038" s="59"/>
      <c r="C1038" s="31"/>
    </row>
    <row r="1039" spans="1:3">
      <c r="A1039" s="59"/>
      <c r="C1039" s="31"/>
    </row>
    <row r="1040" spans="1:3">
      <c r="A1040" s="59"/>
      <c r="C1040" s="31"/>
    </row>
    <row r="1041" spans="1:3">
      <c r="A1041" s="59"/>
      <c r="C1041" s="31"/>
    </row>
    <row r="1042" spans="1:3">
      <c r="A1042" s="59"/>
      <c r="C1042" s="31"/>
    </row>
    <row r="1043" spans="1:3">
      <c r="A1043" s="59"/>
      <c r="C1043" s="31"/>
    </row>
    <row r="1044" spans="1:3">
      <c r="A1044" s="59"/>
      <c r="C1044" s="31"/>
    </row>
    <row r="1045" spans="1:3">
      <c r="A1045" s="59"/>
      <c r="C1045" s="31"/>
    </row>
    <row r="1046" spans="1:3">
      <c r="A1046" s="59"/>
      <c r="C1046" s="31"/>
    </row>
    <row r="1047" spans="1:3">
      <c r="A1047" s="59"/>
      <c r="C1047" s="31"/>
    </row>
    <row r="1048" spans="1:3">
      <c r="A1048" s="59"/>
      <c r="C1048" s="31"/>
    </row>
    <row r="1049" spans="1:3">
      <c r="A1049" s="59"/>
      <c r="C1049" s="31"/>
    </row>
    <row r="1050" spans="1:3">
      <c r="A1050" s="59"/>
      <c r="C1050" s="31"/>
    </row>
    <row r="1051" spans="1:3">
      <c r="A1051" s="59"/>
      <c r="C1051" s="31"/>
    </row>
    <row r="1052" spans="1:3">
      <c r="A1052" s="59"/>
      <c r="C1052" s="31"/>
    </row>
    <row r="1053" spans="1:3">
      <c r="A1053" s="59"/>
      <c r="C1053" s="31"/>
    </row>
    <row r="1054" spans="1:3">
      <c r="A1054" s="59"/>
      <c r="C1054" s="31"/>
    </row>
    <row r="1055" spans="1:3">
      <c r="A1055" s="59"/>
      <c r="C1055" s="31"/>
    </row>
    <row r="1056" spans="1:3">
      <c r="A1056" s="59"/>
      <c r="C1056" s="31"/>
    </row>
    <row r="1057" spans="1:3">
      <c r="A1057" s="59"/>
      <c r="C1057" s="31"/>
    </row>
    <row r="1058" spans="1:3">
      <c r="A1058" s="59"/>
      <c r="C1058" s="31"/>
    </row>
    <row r="1059" spans="1:3">
      <c r="A1059" s="59"/>
      <c r="C1059" s="31"/>
    </row>
    <row r="1060" spans="1:3">
      <c r="A1060" s="59"/>
      <c r="C1060" s="31"/>
    </row>
    <row r="1061" spans="1:3">
      <c r="A1061" s="59"/>
      <c r="C1061" s="31"/>
    </row>
    <row r="1062" spans="1:3">
      <c r="A1062" s="59"/>
      <c r="C1062" s="31"/>
    </row>
    <row r="1063" spans="1:3">
      <c r="A1063" s="59"/>
      <c r="C1063" s="31"/>
    </row>
    <row r="1064" spans="1:3">
      <c r="A1064" s="59"/>
      <c r="C1064" s="31"/>
    </row>
    <row r="1065" spans="1:3">
      <c r="A1065" s="59"/>
      <c r="C1065" s="31"/>
    </row>
    <row r="1066" spans="1:3">
      <c r="A1066" s="59"/>
      <c r="C1066" s="31"/>
    </row>
    <row r="1067" spans="1:3">
      <c r="A1067" s="59"/>
      <c r="C1067" s="31"/>
    </row>
    <row r="1068" spans="1:3">
      <c r="A1068" s="59"/>
      <c r="C1068" s="31"/>
    </row>
    <row r="1069" spans="1:3">
      <c r="A1069" s="59"/>
      <c r="C1069" s="31"/>
    </row>
    <row r="1070" spans="1:3">
      <c r="A1070" s="59"/>
      <c r="C1070" s="31"/>
    </row>
    <row r="1071" spans="1:3">
      <c r="A1071" s="59"/>
      <c r="C1071" s="31"/>
    </row>
    <row r="1072" spans="1:3">
      <c r="A1072" s="59"/>
      <c r="C1072" s="31"/>
    </row>
    <row r="1073" spans="1:3">
      <c r="A1073" s="59"/>
      <c r="C1073" s="31"/>
    </row>
    <row r="1074" spans="1:3">
      <c r="A1074" s="59"/>
      <c r="C1074" s="31"/>
    </row>
    <row r="1075" spans="1:3">
      <c r="A1075" s="59"/>
      <c r="C1075" s="31"/>
    </row>
    <row r="1076" spans="1:3">
      <c r="A1076" s="59"/>
      <c r="C1076" s="31"/>
    </row>
    <row r="1077" spans="1:3">
      <c r="A1077" s="59"/>
      <c r="C1077" s="31"/>
    </row>
    <row r="1078" spans="1:3">
      <c r="A1078" s="59"/>
      <c r="C1078" s="31"/>
    </row>
    <row r="1079" spans="1:3">
      <c r="A1079" s="59"/>
      <c r="C1079" s="31"/>
    </row>
    <row r="1080" spans="1:3">
      <c r="A1080" s="59"/>
      <c r="C1080" s="31"/>
    </row>
    <row r="1081" spans="1:3">
      <c r="A1081" s="59"/>
      <c r="C1081" s="31"/>
    </row>
    <row r="1082" spans="1:3">
      <c r="A1082" s="59"/>
      <c r="C1082" s="31"/>
    </row>
    <row r="1083" spans="1:3">
      <c r="A1083" s="59"/>
      <c r="C1083" s="31"/>
    </row>
    <row r="1084" spans="1:3">
      <c r="A1084" s="59"/>
      <c r="C1084" s="31"/>
    </row>
    <row r="1085" spans="1:3">
      <c r="A1085" s="59"/>
      <c r="C1085" s="31"/>
    </row>
    <row r="1086" spans="1:3">
      <c r="A1086" s="59"/>
      <c r="C1086" s="31"/>
    </row>
    <row r="1087" spans="1:3">
      <c r="A1087" s="59"/>
      <c r="C1087" s="31"/>
    </row>
    <row r="1088" spans="1:3">
      <c r="A1088" s="59"/>
      <c r="C1088" s="31"/>
    </row>
    <row r="1089" spans="1:3">
      <c r="A1089" s="59"/>
      <c r="C1089" s="31"/>
    </row>
    <row r="1090" spans="1:3">
      <c r="A1090" s="59"/>
      <c r="C1090" s="31"/>
    </row>
    <row r="1091" spans="1:3">
      <c r="A1091" s="59"/>
      <c r="C1091" s="31"/>
    </row>
    <row r="1092" spans="1:3">
      <c r="A1092" s="59"/>
      <c r="C1092" s="31"/>
    </row>
    <row r="1093" spans="1:3">
      <c r="A1093" s="59"/>
      <c r="C1093" s="31"/>
    </row>
    <row r="1094" spans="1:3">
      <c r="A1094" s="59"/>
      <c r="C1094" s="31"/>
    </row>
    <row r="1095" spans="1:3">
      <c r="A1095" s="59"/>
      <c r="C1095" s="31"/>
    </row>
    <row r="1096" spans="1:3">
      <c r="A1096" s="59"/>
      <c r="C1096" s="31"/>
    </row>
    <row r="1097" spans="1:3">
      <c r="A1097" s="59"/>
      <c r="C1097" s="31"/>
    </row>
    <row r="1098" spans="1:3">
      <c r="A1098" s="59"/>
      <c r="C1098" s="31"/>
    </row>
    <row r="1099" spans="1:3">
      <c r="A1099" s="59"/>
      <c r="C1099" s="31"/>
    </row>
    <row r="1100" spans="1:3">
      <c r="A1100" s="59"/>
      <c r="C1100" s="31"/>
    </row>
    <row r="1101" spans="1:3">
      <c r="A1101" s="59"/>
      <c r="C1101" s="31"/>
    </row>
    <row r="1102" spans="1:3">
      <c r="A1102" s="59"/>
      <c r="C1102" s="31"/>
    </row>
    <row r="1103" spans="1:3">
      <c r="A1103" s="59"/>
      <c r="C1103" s="31"/>
    </row>
    <row r="1104" spans="1:3">
      <c r="A1104" s="59"/>
      <c r="C1104" s="31"/>
    </row>
    <row r="1105" spans="1:3">
      <c r="A1105" s="59"/>
      <c r="C1105" s="31"/>
    </row>
    <row r="1106" spans="1:3">
      <c r="A1106" s="59"/>
      <c r="C1106" s="31"/>
    </row>
    <row r="1107" spans="1:3">
      <c r="A1107" s="59"/>
      <c r="C1107" s="31"/>
    </row>
    <row r="1108" spans="1:3">
      <c r="A1108" s="59"/>
      <c r="C1108" s="31"/>
    </row>
    <row r="1109" spans="1:3">
      <c r="A1109" s="59"/>
      <c r="C1109" s="31"/>
    </row>
    <row r="1110" spans="1:3">
      <c r="A1110" s="59"/>
      <c r="C1110" s="31"/>
    </row>
    <row r="1111" spans="1:3">
      <c r="A1111" s="59"/>
      <c r="C1111" s="31"/>
    </row>
    <row r="1112" spans="1:3">
      <c r="A1112" s="59"/>
      <c r="C1112" s="31"/>
    </row>
    <row r="1113" spans="1:3">
      <c r="A1113" s="59"/>
      <c r="C1113" s="31"/>
    </row>
    <row r="1114" spans="1:3">
      <c r="A1114" s="59"/>
      <c r="C1114" s="31"/>
    </row>
    <row r="1115" spans="1:3">
      <c r="A1115" s="59"/>
      <c r="C1115" s="31"/>
    </row>
    <row r="1116" spans="1:3">
      <c r="A1116" s="59"/>
      <c r="C1116" s="31"/>
    </row>
    <row r="1117" spans="1:3">
      <c r="A1117" s="59"/>
      <c r="C1117" s="31"/>
    </row>
    <row r="1118" spans="1:3">
      <c r="A1118" s="59"/>
      <c r="C1118" s="31"/>
    </row>
    <row r="1119" spans="1:3">
      <c r="A1119" s="59"/>
      <c r="C1119" s="31"/>
    </row>
    <row r="1120" spans="1:3">
      <c r="A1120" s="59"/>
      <c r="C1120" s="31"/>
    </row>
    <row r="1121" spans="1:3">
      <c r="A1121" s="59"/>
      <c r="C1121" s="31"/>
    </row>
    <row r="1122" spans="1:3">
      <c r="A1122" s="59"/>
      <c r="C1122" s="31"/>
    </row>
    <row r="1123" spans="1:3">
      <c r="A1123" s="59"/>
      <c r="C1123" s="31"/>
    </row>
    <row r="1124" spans="1:3">
      <c r="A1124" s="59"/>
      <c r="C1124" s="31"/>
    </row>
    <row r="1125" spans="1:3">
      <c r="A1125" s="59"/>
      <c r="C1125" s="31"/>
    </row>
    <row r="1126" spans="1:3">
      <c r="A1126" s="59"/>
      <c r="C1126" s="31"/>
    </row>
    <row r="1127" spans="1:3">
      <c r="A1127" s="59"/>
      <c r="C1127" s="31"/>
    </row>
    <row r="1128" spans="1:3">
      <c r="A1128" s="59"/>
      <c r="C1128" s="31"/>
    </row>
    <row r="1129" spans="1:3">
      <c r="A1129" s="59"/>
      <c r="C1129" s="31"/>
    </row>
    <row r="1130" spans="1:3">
      <c r="A1130" s="59"/>
      <c r="C1130" s="31"/>
    </row>
    <row r="1131" spans="1:3">
      <c r="A1131" s="59"/>
      <c r="C1131" s="31"/>
    </row>
    <row r="1132" spans="1:3">
      <c r="A1132" s="59"/>
      <c r="C1132" s="31"/>
    </row>
    <row r="1133" spans="1:3">
      <c r="A1133" s="59"/>
      <c r="C1133" s="31"/>
    </row>
    <row r="1134" spans="1:3">
      <c r="A1134" s="59"/>
      <c r="C1134" s="31"/>
    </row>
    <row r="1135" spans="1:3">
      <c r="A1135" s="59"/>
      <c r="C1135" s="31"/>
    </row>
    <row r="1136" spans="1:3">
      <c r="A1136" s="59"/>
      <c r="C1136" s="31"/>
    </row>
    <row r="1137" spans="1:3">
      <c r="A1137" s="59"/>
      <c r="C1137" s="31"/>
    </row>
    <row r="1138" spans="1:3">
      <c r="A1138" s="59"/>
      <c r="C1138" s="31"/>
    </row>
    <row r="1139" spans="1:3">
      <c r="A1139" s="59"/>
      <c r="C1139" s="31"/>
    </row>
    <row r="1140" spans="1:3">
      <c r="A1140" s="59"/>
      <c r="C1140" s="31"/>
    </row>
    <row r="1141" spans="1:3">
      <c r="A1141" s="59"/>
      <c r="C1141" s="31"/>
    </row>
    <row r="1142" spans="1:3">
      <c r="A1142" s="59"/>
      <c r="C1142" s="31"/>
    </row>
    <row r="1143" spans="1:3">
      <c r="A1143" s="59"/>
      <c r="C1143" s="31"/>
    </row>
    <row r="1144" spans="1:3">
      <c r="A1144" s="59"/>
      <c r="C1144" s="31"/>
    </row>
    <row r="1145" spans="1:3">
      <c r="A1145" s="59"/>
      <c r="C1145" s="31"/>
    </row>
    <row r="1146" spans="1:3">
      <c r="A1146" s="59"/>
      <c r="C1146" s="31"/>
    </row>
    <row r="1147" spans="1:3">
      <c r="A1147" s="59"/>
      <c r="C1147" s="31"/>
    </row>
    <row r="1148" spans="1:3">
      <c r="A1148" s="59"/>
      <c r="C1148" s="31"/>
    </row>
    <row r="1149" spans="1:3">
      <c r="A1149" s="59"/>
    </row>
    <row r="1150" spans="1:3">
      <c r="A1150" s="59"/>
    </row>
    <row r="1151" spans="1:3">
      <c r="A1151" s="59"/>
    </row>
    <row r="1152" spans="1:3">
      <c r="A1152" s="59"/>
    </row>
    <row r="1153" spans="1:1">
      <c r="A1153" s="59"/>
    </row>
    <row r="1154" spans="1:1">
      <c r="A1154" s="59"/>
    </row>
    <row r="1155" spans="1:1">
      <c r="A1155" s="59"/>
    </row>
    <row r="1156" spans="1:1">
      <c r="A1156" s="59"/>
    </row>
    <row r="1157" spans="1:1">
      <c r="A1157" s="59"/>
    </row>
    <row r="1158" spans="1:1">
      <c r="A1158" s="59"/>
    </row>
    <row r="1159" spans="1:1">
      <c r="A1159" s="59"/>
    </row>
    <row r="1160" spans="1:1">
      <c r="A1160" s="59"/>
    </row>
    <row r="1161" spans="1:1">
      <c r="A1161" s="59"/>
    </row>
    <row r="1162" spans="1:1">
      <c r="A1162" s="59"/>
    </row>
    <row r="1163" spans="1:1">
      <c r="A1163" s="59"/>
    </row>
    <row r="1164" spans="1:1">
      <c r="A1164" s="59"/>
    </row>
    <row r="1165" spans="1:1">
      <c r="A1165" s="59"/>
    </row>
    <row r="1166" spans="1:1">
      <c r="A1166" s="59"/>
    </row>
    <row r="1167" spans="1:1">
      <c r="A1167" s="59"/>
    </row>
    <row r="1168" spans="1:1">
      <c r="A1168" s="59"/>
    </row>
    <row r="1169" spans="1:1">
      <c r="A1169" s="59"/>
    </row>
    <row r="1170" spans="1:1">
      <c r="A1170" s="59"/>
    </row>
    <row r="1171" spans="1:1">
      <c r="A1171" s="59"/>
    </row>
    <row r="1172" spans="1:1">
      <c r="A1172" s="59"/>
    </row>
    <row r="1173" spans="1:1">
      <c r="A1173" s="59"/>
    </row>
    <row r="1174" spans="1:1">
      <c r="A1174" s="59"/>
    </row>
    <row r="1175" spans="1:1">
      <c r="A1175" s="59"/>
    </row>
    <row r="1176" spans="1:1">
      <c r="A1176" s="59"/>
    </row>
    <row r="1177" spans="1:1">
      <c r="A1177" s="59"/>
    </row>
    <row r="1178" spans="1:1">
      <c r="A1178" s="59"/>
    </row>
    <row r="1179" spans="1:1">
      <c r="A1179" s="59"/>
    </row>
    <row r="1180" spans="1:1">
      <c r="A1180" s="59"/>
    </row>
    <row r="1181" spans="1:1">
      <c r="A1181" s="59"/>
    </row>
    <row r="1182" spans="1:1">
      <c r="A1182" s="59"/>
    </row>
    <row r="1183" spans="1:1">
      <c r="A1183" s="59"/>
    </row>
    <row r="1184" spans="1:1">
      <c r="A1184" s="59"/>
    </row>
    <row r="1185" spans="1:1">
      <c r="A1185" s="59"/>
    </row>
    <row r="1186" spans="1:1">
      <c r="A1186" s="59"/>
    </row>
    <row r="1187" spans="1:1">
      <c r="A1187" s="59"/>
    </row>
    <row r="1188" spans="1:1">
      <c r="A1188" s="59"/>
    </row>
    <row r="1189" spans="1:1">
      <c r="A1189" s="59"/>
    </row>
    <row r="1190" spans="1:1">
      <c r="A1190" s="59"/>
    </row>
    <row r="1191" spans="1:1">
      <c r="A1191" s="59"/>
    </row>
    <row r="1192" spans="1:1">
      <c r="A1192" s="59"/>
    </row>
    <row r="1193" spans="1:1">
      <c r="A1193" s="59"/>
    </row>
    <row r="1194" spans="1:1">
      <c r="A1194" s="59"/>
    </row>
    <row r="1195" spans="1:1">
      <c r="A1195" s="59"/>
    </row>
    <row r="1196" spans="1:1">
      <c r="A1196" s="59"/>
    </row>
    <row r="1197" spans="1:1">
      <c r="A1197" s="59"/>
    </row>
    <row r="1198" spans="1:1">
      <c r="A1198" s="59"/>
    </row>
    <row r="1199" spans="1:1">
      <c r="A1199" s="59"/>
    </row>
    <row r="1200" spans="1:1">
      <c r="A1200" s="59"/>
    </row>
    <row r="1201" spans="1:1">
      <c r="A1201" s="59"/>
    </row>
    <row r="1202" spans="1:1">
      <c r="A1202" s="59"/>
    </row>
    <row r="1203" spans="1:1">
      <c r="A1203" s="59"/>
    </row>
    <row r="1204" spans="1:1">
      <c r="A1204" s="59"/>
    </row>
    <row r="1205" spans="1:1">
      <c r="A1205" s="59"/>
    </row>
    <row r="1206" spans="1:1">
      <c r="A1206" s="59"/>
    </row>
    <row r="1207" spans="1:1">
      <c r="A1207" s="59"/>
    </row>
    <row r="1208" spans="1:1">
      <c r="A1208" s="59"/>
    </row>
    <row r="1209" spans="1:1">
      <c r="A1209" s="59"/>
    </row>
    <row r="1210" spans="1:1">
      <c r="A1210" s="59"/>
    </row>
    <row r="1211" spans="1:1">
      <c r="A1211" s="59"/>
    </row>
    <row r="1212" spans="1:1">
      <c r="A1212" s="59"/>
    </row>
    <row r="1213" spans="1:1">
      <c r="A1213" s="59"/>
    </row>
    <row r="1214" spans="1:1">
      <c r="A1214" s="59"/>
    </row>
    <row r="1215" spans="1:1">
      <c r="A1215" s="59"/>
    </row>
    <row r="1216" spans="1:1">
      <c r="A1216" s="59"/>
    </row>
    <row r="1217" spans="1:1">
      <c r="A1217" s="59"/>
    </row>
    <row r="1218" spans="1:1">
      <c r="A1218" s="59"/>
    </row>
    <row r="1219" spans="1:1">
      <c r="A1219" s="59"/>
    </row>
    <row r="1220" spans="1:1">
      <c r="A1220" s="59"/>
    </row>
    <row r="1221" spans="1:1">
      <c r="A1221" s="59"/>
    </row>
    <row r="1222" spans="1:1">
      <c r="A1222" s="59"/>
    </row>
    <row r="1223" spans="1:1">
      <c r="A1223" s="59"/>
    </row>
    <row r="1224" spans="1:1">
      <c r="A1224" s="59"/>
    </row>
    <row r="1225" spans="1:1">
      <c r="A1225" s="59"/>
    </row>
    <row r="1226" spans="1:1">
      <c r="A1226" s="59"/>
    </row>
    <row r="1227" spans="1:1">
      <c r="A1227" s="59"/>
    </row>
    <row r="1228" spans="1:1">
      <c r="A1228" s="59"/>
    </row>
    <row r="1229" spans="1:1">
      <c r="A1229" s="59"/>
    </row>
    <row r="1230" spans="1:1">
      <c r="A1230" s="59"/>
    </row>
    <row r="1231" spans="1:1">
      <c r="A1231" s="59"/>
    </row>
    <row r="1232" spans="1:1">
      <c r="A1232" s="59"/>
    </row>
    <row r="1233" spans="1:1">
      <c r="A1233" s="59"/>
    </row>
    <row r="1234" spans="1:1">
      <c r="A1234" s="59"/>
    </row>
    <row r="1235" spans="1:1">
      <c r="A1235" s="59"/>
    </row>
    <row r="1236" spans="1:1">
      <c r="A1236" s="59"/>
    </row>
    <row r="1237" spans="1:1">
      <c r="A1237" s="59"/>
    </row>
    <row r="1238" spans="1:1">
      <c r="A1238" s="59"/>
    </row>
    <row r="1239" spans="1:1">
      <c r="A1239" s="59"/>
    </row>
    <row r="1240" spans="1:1">
      <c r="A1240" s="59"/>
    </row>
    <row r="1241" spans="1:1">
      <c r="A1241" s="59"/>
    </row>
    <row r="1242" spans="1:1">
      <c r="A1242" s="59"/>
    </row>
    <row r="1243" spans="1:1">
      <c r="A1243" s="59"/>
    </row>
    <row r="1244" spans="1:1">
      <c r="A1244" s="59"/>
    </row>
    <row r="1245" spans="1:1">
      <c r="A1245" s="59"/>
    </row>
    <row r="1246" spans="1:1">
      <c r="A1246" s="59"/>
    </row>
    <row r="1247" spans="1:1">
      <c r="A1247" s="59"/>
    </row>
    <row r="1248" spans="1:1">
      <c r="A1248" s="59"/>
    </row>
    <row r="1249" spans="1:1">
      <c r="A1249" s="59"/>
    </row>
    <row r="1250" spans="1:1">
      <c r="A1250" s="59"/>
    </row>
    <row r="1251" spans="1:1">
      <c r="A1251" s="59"/>
    </row>
    <row r="1252" spans="1:1">
      <c r="A1252" s="59"/>
    </row>
    <row r="1253" spans="1:1">
      <c r="A1253" s="59"/>
    </row>
    <row r="1254" spans="1:1">
      <c r="A1254" s="59"/>
    </row>
    <row r="1255" spans="1:1">
      <c r="A1255" s="59"/>
    </row>
    <row r="1256" spans="1:1">
      <c r="A1256" s="59"/>
    </row>
    <row r="1257" spans="1:1">
      <c r="A1257" s="59"/>
    </row>
    <row r="1258" spans="1:1">
      <c r="A1258" s="59"/>
    </row>
    <row r="1259" spans="1:1">
      <c r="A1259" s="59"/>
    </row>
    <row r="1260" spans="1:1">
      <c r="A1260" s="59"/>
    </row>
    <row r="1261" spans="1:1">
      <c r="A1261" s="59"/>
    </row>
    <row r="1262" spans="1:1">
      <c r="A1262" s="59"/>
    </row>
    <row r="1263" spans="1:1">
      <c r="A1263" s="59"/>
    </row>
    <row r="1264" spans="1:1">
      <c r="A1264" s="59"/>
    </row>
    <row r="1265" spans="1:1">
      <c r="A1265" s="59"/>
    </row>
    <row r="1266" spans="1:1">
      <c r="A1266" s="59"/>
    </row>
    <row r="1267" spans="1:1">
      <c r="A1267" s="59"/>
    </row>
    <row r="1268" spans="1:1">
      <c r="A1268" s="59"/>
    </row>
    <row r="1269" spans="1:1">
      <c r="A1269" s="59"/>
    </row>
    <row r="1270" spans="1:1">
      <c r="A1270" s="59"/>
    </row>
    <row r="1271" spans="1:1">
      <c r="A1271" s="59"/>
    </row>
    <row r="1272" spans="1:1">
      <c r="A1272" s="59"/>
    </row>
    <row r="1273" spans="1:1">
      <c r="A1273" s="59"/>
    </row>
    <row r="1274" spans="1:1">
      <c r="A1274" s="59"/>
    </row>
    <row r="1275" spans="1:1">
      <c r="A1275" s="59"/>
    </row>
    <row r="1276" spans="1:1">
      <c r="A1276" s="59"/>
    </row>
    <row r="1277" spans="1:1">
      <c r="A1277" s="59"/>
    </row>
    <row r="1278" spans="1:1">
      <c r="A1278" s="59"/>
    </row>
    <row r="1279" spans="1:1">
      <c r="A1279" s="59"/>
    </row>
    <row r="1280" spans="1:1">
      <c r="A1280" s="59"/>
    </row>
    <row r="1281" spans="1:1">
      <c r="A1281" s="59"/>
    </row>
    <row r="1282" spans="1:1">
      <c r="A1282" s="59"/>
    </row>
    <row r="1283" spans="1:1">
      <c r="A1283" s="59"/>
    </row>
    <row r="1284" spans="1:1">
      <c r="A1284" s="59"/>
    </row>
    <row r="1285" spans="1:1">
      <c r="A1285" s="59"/>
    </row>
    <row r="1286" spans="1:1">
      <c r="A1286" s="59"/>
    </row>
    <row r="1287" spans="1:1">
      <c r="A1287" s="59"/>
    </row>
    <row r="1288" spans="1:1">
      <c r="A1288" s="59"/>
    </row>
    <row r="1289" spans="1:1">
      <c r="A1289" s="59"/>
    </row>
    <row r="1290" spans="1:1">
      <c r="A1290" s="59"/>
    </row>
    <row r="1291" spans="1:1">
      <c r="A1291" s="59"/>
    </row>
    <row r="1292" spans="1:1">
      <c r="A1292" s="59"/>
    </row>
    <row r="1293" spans="1:1">
      <c r="A1293" s="59"/>
    </row>
    <row r="1294" spans="1:1">
      <c r="A1294" s="59"/>
    </row>
    <row r="1295" spans="1:1">
      <c r="A1295" s="59"/>
    </row>
    <row r="1296" spans="1:1">
      <c r="A1296" s="59"/>
    </row>
    <row r="1297" spans="1:1">
      <c r="A1297" s="59"/>
    </row>
    <row r="1298" spans="1:1">
      <c r="A1298" s="59"/>
    </row>
    <row r="1299" spans="1:1">
      <c r="A1299" s="59"/>
    </row>
    <row r="1300" spans="1:1">
      <c r="A1300" s="59"/>
    </row>
    <row r="1301" spans="1:1">
      <c r="A1301" s="59"/>
    </row>
    <row r="1302" spans="1:1">
      <c r="A1302" s="59"/>
    </row>
    <row r="1303" spans="1:1">
      <c r="A1303" s="59"/>
    </row>
    <row r="1304" spans="1:1">
      <c r="A1304" s="59"/>
    </row>
    <row r="1305" spans="1:1">
      <c r="A1305" s="59"/>
    </row>
    <row r="1306" spans="1:1">
      <c r="A1306" s="59"/>
    </row>
    <row r="1307" spans="1:1">
      <c r="A1307" s="59"/>
    </row>
    <row r="1308" spans="1:1">
      <c r="A1308" s="59"/>
    </row>
    <row r="1309" spans="1:1">
      <c r="A1309" s="59"/>
    </row>
    <row r="1310" spans="1:1">
      <c r="A1310" s="59"/>
    </row>
    <row r="1311" spans="1:1">
      <c r="A1311" s="59"/>
    </row>
    <row r="1312" spans="1:1">
      <c r="A1312" s="59"/>
    </row>
    <row r="1313" spans="1:1">
      <c r="A1313" s="59"/>
    </row>
    <row r="1314" spans="1:1">
      <c r="A1314" s="59"/>
    </row>
    <row r="1315" spans="1:1">
      <c r="A1315" s="59"/>
    </row>
    <row r="1316" spans="1:1">
      <c r="A1316" s="59"/>
    </row>
    <row r="1317" spans="1:1">
      <c r="A1317" s="59"/>
    </row>
    <row r="1318" spans="1:1">
      <c r="A1318" s="59"/>
    </row>
    <row r="1319" spans="1:1">
      <c r="A1319" s="59"/>
    </row>
    <row r="1320" spans="1:1">
      <c r="A1320" s="59"/>
    </row>
    <row r="1321" spans="1:1">
      <c r="A1321" s="59"/>
    </row>
    <row r="1322" spans="1:1">
      <c r="A1322" s="59"/>
    </row>
    <row r="1323" spans="1:1">
      <c r="A1323" s="59"/>
    </row>
    <row r="1324" spans="1:1">
      <c r="A1324" s="59"/>
    </row>
    <row r="1325" spans="1:1">
      <c r="A1325" s="59"/>
    </row>
    <row r="1326" spans="1:1">
      <c r="A1326" s="59"/>
    </row>
    <row r="1327" spans="1:1">
      <c r="A1327" s="59"/>
    </row>
    <row r="1328" spans="1:1">
      <c r="A1328" s="59"/>
    </row>
    <row r="1329" spans="1:1">
      <c r="A1329" s="59"/>
    </row>
    <row r="1330" spans="1:1">
      <c r="A1330" s="59"/>
    </row>
    <row r="1331" spans="1:1">
      <c r="A1331" s="59"/>
    </row>
    <row r="1332" spans="1:1">
      <c r="A1332" s="59"/>
    </row>
    <row r="1333" spans="1:1">
      <c r="A1333" s="59"/>
    </row>
    <row r="1334" spans="1:1">
      <c r="A1334" s="59"/>
    </row>
    <row r="1335" spans="1:1">
      <c r="A1335" s="59"/>
    </row>
    <row r="1336" spans="1:1">
      <c r="A1336" s="59"/>
    </row>
    <row r="1337" spans="1:1">
      <c r="A1337" s="59"/>
    </row>
    <row r="1338" spans="1:1">
      <c r="A1338" s="59"/>
    </row>
    <row r="1339" spans="1:1">
      <c r="A1339" s="59"/>
    </row>
    <row r="1340" spans="1:1">
      <c r="A1340" s="59"/>
    </row>
    <row r="1341" spans="1:1">
      <c r="A1341" s="59"/>
    </row>
    <row r="1342" spans="1:1">
      <c r="A1342" s="59"/>
    </row>
    <row r="1343" spans="1:1">
      <c r="A1343" s="59"/>
    </row>
    <row r="1344" spans="1:1">
      <c r="A1344" s="59"/>
    </row>
    <row r="1345" spans="1:1">
      <c r="A1345" s="59"/>
    </row>
    <row r="1346" spans="1:1">
      <c r="A1346" s="59"/>
    </row>
    <row r="1347" spans="1:1">
      <c r="A1347" s="59"/>
    </row>
    <row r="1348" spans="1:1">
      <c r="A1348" s="59"/>
    </row>
    <row r="1349" spans="1:1">
      <c r="A1349" s="59"/>
    </row>
    <row r="1350" spans="1:1">
      <c r="A1350" s="59"/>
    </row>
    <row r="1351" spans="1:1">
      <c r="A1351" s="59"/>
    </row>
    <row r="1352" spans="1:1">
      <c r="A1352" s="59"/>
    </row>
    <row r="1353" spans="1:1">
      <c r="A1353" s="59"/>
    </row>
    <row r="1354" spans="1:1">
      <c r="A1354" s="59"/>
    </row>
    <row r="1355" spans="1:1">
      <c r="A1355" s="59"/>
    </row>
    <row r="1356" spans="1:1">
      <c r="A1356" s="59"/>
    </row>
    <row r="1357" spans="1:1">
      <c r="A1357" s="59"/>
    </row>
    <row r="1358" spans="1:1">
      <c r="A1358" s="59"/>
    </row>
    <row r="1359" spans="1:1">
      <c r="A1359" s="59"/>
    </row>
    <row r="1360" spans="1:1">
      <c r="A1360" s="59"/>
    </row>
    <row r="1361" spans="1:1">
      <c r="A1361" s="59"/>
    </row>
    <row r="1362" spans="1:1">
      <c r="A1362" s="59"/>
    </row>
    <row r="1363" spans="1:1">
      <c r="A1363" s="59"/>
    </row>
    <row r="1364" spans="1:1">
      <c r="A1364" s="59"/>
    </row>
    <row r="1365" spans="1:1">
      <c r="A1365" s="59"/>
    </row>
    <row r="1366" spans="1:1">
      <c r="A1366" s="59"/>
    </row>
    <row r="1367" spans="1:1">
      <c r="A1367" s="59"/>
    </row>
    <row r="1368" spans="1:1">
      <c r="A1368" s="59"/>
    </row>
    <row r="1369" spans="1:1">
      <c r="A1369" s="59"/>
    </row>
    <row r="1370" spans="1:1">
      <c r="A1370" s="59"/>
    </row>
    <row r="1371" spans="1:1">
      <c r="A1371" s="59"/>
    </row>
    <row r="1372" spans="1:1">
      <c r="A1372" s="59"/>
    </row>
    <row r="1373" spans="1:1">
      <c r="A1373" s="59"/>
    </row>
    <row r="1374" spans="1:1">
      <c r="A1374" s="59"/>
    </row>
    <row r="1375" spans="1:1">
      <c r="A1375" s="59"/>
    </row>
    <row r="1376" spans="1:1">
      <c r="A1376" s="59"/>
    </row>
    <row r="1377" spans="1:1">
      <c r="A1377" s="59"/>
    </row>
    <row r="1378" spans="1:1">
      <c r="A1378" s="59"/>
    </row>
    <row r="1379" spans="1:1">
      <c r="A1379" s="59"/>
    </row>
    <row r="1380" spans="1:1">
      <c r="A1380" s="59"/>
    </row>
    <row r="1381" spans="1:1">
      <c r="A1381" s="59"/>
    </row>
    <row r="1382" spans="1:1">
      <c r="A1382" s="59"/>
    </row>
    <row r="1383" spans="1:1">
      <c r="A1383" s="59"/>
    </row>
    <row r="1384" spans="1:1">
      <c r="A1384" s="59"/>
    </row>
    <row r="1385" spans="1:1">
      <c r="A1385" s="59"/>
    </row>
    <row r="1386" spans="1:1">
      <c r="A1386" s="59"/>
    </row>
    <row r="1387" spans="1:1">
      <c r="A1387" s="59"/>
    </row>
    <row r="1388" spans="1:1">
      <c r="A1388" s="59"/>
    </row>
    <row r="1389" spans="1:1">
      <c r="A1389" s="59"/>
    </row>
    <row r="1390" spans="1:1">
      <c r="A1390" s="59"/>
    </row>
    <row r="1391" spans="1:1">
      <c r="A1391" s="59"/>
    </row>
    <row r="1392" spans="1:1">
      <c r="A1392" s="59"/>
    </row>
    <row r="1393" spans="1:1">
      <c r="A1393" s="59"/>
    </row>
    <row r="1394" spans="1:1">
      <c r="A1394" s="59"/>
    </row>
    <row r="1395" spans="1:1">
      <c r="A1395" s="59"/>
    </row>
    <row r="1396" spans="1:1">
      <c r="A1396" s="59"/>
    </row>
    <row r="1397" spans="1:1">
      <c r="A1397" s="59"/>
    </row>
    <row r="1398" spans="1:1">
      <c r="A1398" s="59"/>
    </row>
    <row r="1399" spans="1:1">
      <c r="A1399" s="59"/>
    </row>
    <row r="1400" spans="1:1">
      <c r="A1400" s="59"/>
    </row>
    <row r="1401" spans="1:1">
      <c r="A1401" s="59"/>
    </row>
    <row r="1402" spans="1:1">
      <c r="A1402" s="59"/>
    </row>
    <row r="1403" spans="1:1">
      <c r="A1403" s="59"/>
    </row>
    <row r="1404" spans="1:1">
      <c r="A1404" s="59"/>
    </row>
    <row r="1405" spans="1:1">
      <c r="A1405" s="59"/>
    </row>
    <row r="1406" spans="1:1">
      <c r="A1406" s="59"/>
    </row>
    <row r="1407" spans="1:1">
      <c r="A1407" s="59"/>
    </row>
    <row r="1408" spans="1:1">
      <c r="A1408" s="59"/>
    </row>
    <row r="1409" spans="1:1">
      <c r="A1409" s="59"/>
    </row>
    <row r="1410" spans="1:1">
      <c r="A1410" s="59"/>
    </row>
    <row r="1411" spans="1:1">
      <c r="A1411" s="59"/>
    </row>
    <row r="1412" spans="1:1">
      <c r="A1412" s="59"/>
    </row>
    <row r="1413" spans="1:1">
      <c r="A1413" s="59"/>
    </row>
    <row r="1414" spans="1:1">
      <c r="A1414" s="59"/>
    </row>
    <row r="1415" spans="1:1">
      <c r="A1415" s="59"/>
    </row>
    <row r="1416" spans="1:1">
      <c r="A1416" s="59"/>
    </row>
    <row r="1417" spans="1:1">
      <c r="A1417" s="59"/>
    </row>
    <row r="1418" spans="1:1">
      <c r="A1418" s="59"/>
    </row>
    <row r="1419" spans="1:1">
      <c r="A1419" s="59"/>
    </row>
    <row r="1420" spans="1:1">
      <c r="A1420" s="59"/>
    </row>
    <row r="1421" spans="1:1">
      <c r="A1421" s="59"/>
    </row>
    <row r="1422" spans="1:1">
      <c r="A1422" s="59"/>
    </row>
    <row r="1423" spans="1:1">
      <c r="A1423" s="59"/>
    </row>
    <row r="1424" spans="1:1">
      <c r="A1424" s="59"/>
    </row>
    <row r="1425" spans="1:1">
      <c r="A1425" s="59"/>
    </row>
    <row r="1426" spans="1:1">
      <c r="A1426" s="59"/>
    </row>
    <row r="1427" spans="1:1">
      <c r="A1427" s="59"/>
    </row>
    <row r="1428" spans="1:1">
      <c r="A1428" s="59"/>
    </row>
    <row r="1429" spans="1:1">
      <c r="A1429" s="59"/>
    </row>
    <row r="1430" spans="1:1">
      <c r="A1430" s="59"/>
    </row>
    <row r="1431" spans="1:1">
      <c r="A1431" s="59"/>
    </row>
    <row r="1432" spans="1:1">
      <c r="A1432" s="59"/>
    </row>
    <row r="1433" spans="1:1">
      <c r="A1433" s="59"/>
    </row>
    <row r="1434" spans="1:1">
      <c r="A1434" s="59"/>
    </row>
    <row r="1435" spans="1:1">
      <c r="A1435" s="59"/>
    </row>
    <row r="1436" spans="1:1">
      <c r="A1436" s="59"/>
    </row>
    <row r="1437" spans="1:1">
      <c r="A1437" s="59"/>
    </row>
    <row r="1438" spans="1:1">
      <c r="A1438" s="59"/>
    </row>
    <row r="1439" spans="1:1">
      <c r="A1439" s="59"/>
    </row>
    <row r="1440" spans="1:1">
      <c r="A1440" s="59"/>
    </row>
    <row r="1441" spans="1:1">
      <c r="A1441" s="59"/>
    </row>
    <row r="1442" spans="1:1">
      <c r="A1442" s="59"/>
    </row>
    <row r="1443" spans="1:1">
      <c r="A1443" s="59"/>
    </row>
    <row r="1444" spans="1:1">
      <c r="A1444" s="59"/>
    </row>
    <row r="1445" spans="1:1">
      <c r="A1445" s="59"/>
    </row>
    <row r="1446" spans="1:1">
      <c r="A1446" s="59"/>
    </row>
    <row r="1447" spans="1:1">
      <c r="A1447" s="59"/>
    </row>
    <row r="1448" spans="1:1">
      <c r="A1448" s="59"/>
    </row>
    <row r="1449" spans="1:1">
      <c r="A1449" s="59"/>
    </row>
    <row r="1450" spans="1:1">
      <c r="A1450" s="59"/>
    </row>
    <row r="1451" spans="1:1">
      <c r="A1451" s="59"/>
    </row>
    <row r="1452" spans="1:1">
      <c r="A1452" s="59"/>
    </row>
    <row r="1453" spans="1:1">
      <c r="A1453" s="59"/>
    </row>
    <row r="1454" spans="1:1">
      <c r="A1454" s="59"/>
    </row>
    <row r="1455" spans="1:1">
      <c r="A1455" s="59"/>
    </row>
    <row r="1456" spans="1:1">
      <c r="A1456" s="59"/>
    </row>
    <row r="1457" spans="1:1">
      <c r="A1457" s="59"/>
    </row>
    <row r="1458" spans="1:1">
      <c r="A1458" s="59"/>
    </row>
    <row r="1459" spans="1:1">
      <c r="A1459" s="59"/>
    </row>
    <row r="1460" spans="1:1">
      <c r="A1460" s="59"/>
    </row>
    <row r="1461" spans="1:1">
      <c r="A1461" s="59"/>
    </row>
    <row r="1462" spans="1:1">
      <c r="A1462" s="59"/>
    </row>
    <row r="1463" spans="1:1">
      <c r="A1463" s="59"/>
    </row>
    <row r="1464" spans="1:1">
      <c r="A1464" s="59"/>
    </row>
    <row r="1465" spans="1:1">
      <c r="A1465" s="59"/>
    </row>
    <row r="1466" spans="1:1">
      <c r="A1466" s="59"/>
    </row>
    <row r="1467" spans="1:1">
      <c r="A1467" s="59"/>
    </row>
    <row r="1468" spans="1:1">
      <c r="A1468" s="59"/>
    </row>
    <row r="1469" spans="1:1">
      <c r="A1469" s="59"/>
    </row>
    <row r="1470" spans="1:1">
      <c r="A1470" s="59"/>
    </row>
    <row r="1471" spans="1:1">
      <c r="A1471" s="59"/>
    </row>
    <row r="1472" spans="1:1">
      <c r="A1472" s="59"/>
    </row>
    <row r="1473" spans="1:1">
      <c r="A1473" s="59"/>
    </row>
    <row r="1474" spans="1:1">
      <c r="A1474" s="59"/>
    </row>
    <row r="1475" spans="1:1">
      <c r="A1475" s="59"/>
    </row>
    <row r="1476" spans="1:1">
      <c r="A1476" s="59"/>
    </row>
    <row r="1477" spans="1:1">
      <c r="A1477" s="59"/>
    </row>
    <row r="1478" spans="1:1">
      <c r="A1478" s="59"/>
    </row>
    <row r="1479" spans="1:1">
      <c r="A1479" s="59"/>
    </row>
    <row r="1480" spans="1:1">
      <c r="A1480" s="59"/>
    </row>
    <row r="1481" spans="1:1">
      <c r="A1481" s="59"/>
    </row>
    <row r="1482" spans="1:1">
      <c r="A1482" s="59"/>
    </row>
    <row r="1483" spans="1:1">
      <c r="A1483" s="59"/>
    </row>
    <row r="1484" spans="1:1">
      <c r="A1484" s="59"/>
    </row>
    <row r="1485" spans="1:1">
      <c r="A1485" s="59"/>
    </row>
    <row r="1486" spans="1:1">
      <c r="A1486" s="59"/>
    </row>
    <row r="1487" spans="1:1">
      <c r="A1487" s="59"/>
    </row>
    <row r="1488" spans="1:1">
      <c r="A1488" s="59"/>
    </row>
    <row r="1489" spans="1:1">
      <c r="A1489" s="59"/>
    </row>
    <row r="1490" spans="1:1">
      <c r="A1490" s="59"/>
    </row>
    <row r="1491" spans="1:1">
      <c r="A1491" s="59"/>
    </row>
    <row r="1492" spans="1:1">
      <c r="A1492" s="59"/>
    </row>
    <row r="1493" spans="1:1">
      <c r="A1493" s="59"/>
    </row>
    <row r="1494" spans="1:1">
      <c r="A1494" s="59"/>
    </row>
    <row r="1495" spans="1:1">
      <c r="A1495" s="59"/>
    </row>
    <row r="1496" spans="1:1">
      <c r="A1496" s="59"/>
    </row>
    <row r="1497" spans="1:1">
      <c r="A1497" s="59"/>
    </row>
    <row r="1498" spans="1:1">
      <c r="A1498" s="59"/>
    </row>
    <row r="1499" spans="1:1">
      <c r="A1499" s="59"/>
    </row>
    <row r="1500" spans="1:1">
      <c r="A1500" s="59"/>
    </row>
    <row r="1501" spans="1:1">
      <c r="A1501" s="59"/>
    </row>
    <row r="1502" spans="1:1">
      <c r="A1502" s="59"/>
    </row>
    <row r="1503" spans="1:1">
      <c r="A1503" s="59"/>
    </row>
    <row r="1504" spans="1:1">
      <c r="A1504" s="59"/>
    </row>
    <row r="1505" spans="1:1">
      <c r="A1505" s="59"/>
    </row>
    <row r="1506" spans="1:1">
      <c r="A1506" s="59"/>
    </row>
    <row r="1507" spans="1:1">
      <c r="A1507" s="59"/>
    </row>
    <row r="1508" spans="1:1">
      <c r="A1508" s="59"/>
    </row>
    <row r="1509" spans="1:1">
      <c r="A1509" s="59"/>
    </row>
    <row r="1510" spans="1:1">
      <c r="A1510" s="59"/>
    </row>
    <row r="1511" spans="1:1">
      <c r="A1511" s="59"/>
    </row>
    <row r="1512" spans="1:1">
      <c r="A1512" s="59"/>
    </row>
    <row r="1513" spans="1:1">
      <c r="A1513" s="59"/>
    </row>
    <row r="1514" spans="1:1">
      <c r="A1514" s="59"/>
    </row>
    <row r="1515" spans="1:1">
      <c r="A1515" s="59"/>
    </row>
    <row r="1516" spans="1:1">
      <c r="A1516" s="59"/>
    </row>
    <row r="1517" spans="1:1">
      <c r="A1517" s="59"/>
    </row>
    <row r="1518" spans="1:1">
      <c r="A1518" s="59"/>
    </row>
    <row r="1519" spans="1:1">
      <c r="A1519" s="59"/>
    </row>
    <row r="1520" spans="1:1">
      <c r="A1520" s="59"/>
    </row>
    <row r="1521" spans="1:1">
      <c r="A1521" s="59"/>
    </row>
    <row r="1522" spans="1:1">
      <c r="A1522" s="59"/>
    </row>
    <row r="1523" spans="1:1">
      <c r="A1523" s="59"/>
    </row>
    <row r="1524" spans="1:1">
      <c r="A1524" s="59"/>
    </row>
    <row r="1525" spans="1:1">
      <c r="A1525" s="59"/>
    </row>
    <row r="1526" spans="1:1">
      <c r="A1526" s="59"/>
    </row>
    <row r="1527" spans="1:1">
      <c r="A1527" s="59"/>
    </row>
    <row r="1528" spans="1:1">
      <c r="A1528" s="59"/>
    </row>
    <row r="1529" spans="1:1">
      <c r="A1529" s="59"/>
    </row>
    <row r="1530" spans="1:1">
      <c r="A1530" s="59"/>
    </row>
    <row r="1531" spans="1:1">
      <c r="A1531" s="59"/>
    </row>
    <row r="1532" spans="1:1">
      <c r="A1532" s="59"/>
    </row>
    <row r="1533" spans="1:1">
      <c r="A1533" s="59"/>
    </row>
    <row r="1534" spans="1:1">
      <c r="A1534" s="59"/>
    </row>
    <row r="1535" spans="1:1">
      <c r="A1535" s="59"/>
    </row>
    <row r="1536" spans="1:1">
      <c r="A1536" s="59"/>
    </row>
    <row r="1537" spans="1:1">
      <c r="A1537" s="59"/>
    </row>
    <row r="1538" spans="1:1">
      <c r="A1538" s="59"/>
    </row>
    <row r="1539" spans="1:1">
      <c r="A1539" s="59"/>
    </row>
    <row r="1540" spans="1:1">
      <c r="A1540" s="59"/>
    </row>
    <row r="1541" spans="1:1">
      <c r="A1541" s="59"/>
    </row>
    <row r="1542" spans="1:1">
      <c r="A1542" s="59"/>
    </row>
    <row r="1543" spans="1:1">
      <c r="A1543" s="59"/>
    </row>
    <row r="1544" spans="1:1">
      <c r="A1544" s="59"/>
    </row>
    <row r="1545" spans="1:1">
      <c r="A1545" s="59"/>
    </row>
    <row r="1546" spans="1:1">
      <c r="A1546" s="59"/>
    </row>
    <row r="1547" spans="1:1">
      <c r="A1547" s="59"/>
    </row>
    <row r="1548" spans="1:1">
      <c r="A1548" s="59"/>
    </row>
    <row r="1549" spans="1:1">
      <c r="A1549" s="59"/>
    </row>
    <row r="1550" spans="1:1">
      <c r="A1550" s="59"/>
    </row>
    <row r="1551" spans="1:1">
      <c r="A1551" s="59"/>
    </row>
    <row r="1552" spans="1:1">
      <c r="A1552" s="59"/>
    </row>
    <row r="1553" spans="1:1">
      <c r="A1553" s="59"/>
    </row>
    <row r="1554" spans="1:1">
      <c r="A1554" s="59"/>
    </row>
    <row r="1555" spans="1:1">
      <c r="A1555" s="59"/>
    </row>
    <row r="1556" spans="1:1">
      <c r="A1556" s="59"/>
    </row>
    <row r="1557" spans="1:1">
      <c r="A1557" s="59"/>
    </row>
    <row r="1558" spans="1:1">
      <c r="A1558" s="59"/>
    </row>
    <row r="1559" spans="1:1">
      <c r="A1559" s="59"/>
    </row>
    <row r="1560" spans="1:1">
      <c r="A1560" s="59"/>
    </row>
    <row r="1561" spans="1:1">
      <c r="A1561" s="59"/>
    </row>
    <row r="1562" spans="1:1">
      <c r="A1562" s="59"/>
    </row>
    <row r="1563" spans="1:1">
      <c r="A1563" s="59"/>
    </row>
    <row r="1564" spans="1:1">
      <c r="A1564" s="59"/>
    </row>
    <row r="1565" spans="1:1">
      <c r="A1565" s="59"/>
    </row>
    <row r="1566" spans="1:1">
      <c r="A1566" s="59"/>
    </row>
    <row r="1567" spans="1:1">
      <c r="A1567" s="59"/>
    </row>
    <row r="1568" spans="1:1">
      <c r="A1568" s="59"/>
    </row>
    <row r="1569" spans="1:1">
      <c r="A1569" s="59"/>
    </row>
    <row r="1570" spans="1:1">
      <c r="A1570" s="59"/>
    </row>
    <row r="1571" spans="1:1">
      <c r="A1571" s="59"/>
    </row>
    <row r="1572" spans="1:1">
      <c r="A1572" s="59"/>
    </row>
    <row r="1573" spans="1:1">
      <c r="A1573" s="59"/>
    </row>
    <row r="1574" spans="1:1">
      <c r="A1574" s="59"/>
    </row>
    <row r="1575" spans="1:1">
      <c r="A1575" s="59"/>
    </row>
    <row r="1576" spans="1:1">
      <c r="A1576" s="59"/>
    </row>
    <row r="1577" spans="1:1">
      <c r="A1577" s="59"/>
    </row>
    <row r="1578" spans="1:1">
      <c r="A1578" s="59"/>
    </row>
    <row r="1579" spans="1:1">
      <c r="A1579" s="59"/>
    </row>
    <row r="1580" spans="1:1">
      <c r="A1580" s="59"/>
    </row>
    <row r="1581" spans="1:1">
      <c r="A1581" s="59"/>
    </row>
    <row r="1582" spans="1:1">
      <c r="A1582" s="59"/>
    </row>
    <row r="1583" spans="1:1">
      <c r="A1583" s="59"/>
    </row>
    <row r="1584" spans="1:1">
      <c r="A1584" s="59"/>
    </row>
    <row r="1585" spans="1:1">
      <c r="A1585" s="59"/>
    </row>
    <row r="1586" spans="1:1">
      <c r="A1586" s="59"/>
    </row>
    <row r="1587" spans="1:1">
      <c r="A1587" s="59"/>
    </row>
    <row r="1588" spans="1:1">
      <c r="A1588" s="59"/>
    </row>
    <row r="1589" spans="1:1">
      <c r="A1589" s="59"/>
    </row>
    <row r="1590" spans="1:1">
      <c r="A1590" s="59"/>
    </row>
    <row r="1591" spans="1:1">
      <c r="A1591" s="59"/>
    </row>
    <row r="1592" spans="1:1">
      <c r="A1592" s="59"/>
    </row>
    <row r="1593" spans="1:1">
      <c r="A1593" s="59"/>
    </row>
    <row r="1594" spans="1:1">
      <c r="A1594" s="59"/>
    </row>
    <row r="1595" spans="1:1">
      <c r="A1595" s="59"/>
    </row>
    <row r="1596" spans="1:1">
      <c r="A1596" s="59"/>
    </row>
    <row r="1597" spans="1:1">
      <c r="A1597" s="59"/>
    </row>
    <row r="1598" spans="1:1">
      <c r="A1598" s="59"/>
    </row>
    <row r="1599" spans="1:1">
      <c r="A1599" s="59"/>
    </row>
    <row r="1600" spans="1:1">
      <c r="A1600" s="59"/>
    </row>
    <row r="1601" spans="1:1">
      <c r="A1601" s="59"/>
    </row>
    <row r="1602" spans="1:1">
      <c r="A1602" s="59"/>
    </row>
    <row r="1603" spans="1:1">
      <c r="A1603" s="59"/>
    </row>
    <row r="1604" spans="1:1">
      <c r="A1604" s="59"/>
    </row>
    <row r="1605" spans="1:1">
      <c r="A1605" s="59"/>
    </row>
    <row r="1606" spans="1:1">
      <c r="A1606" s="59"/>
    </row>
    <row r="1607" spans="1:1">
      <c r="A1607" s="59"/>
    </row>
    <row r="1608" spans="1:1">
      <c r="A1608" s="59"/>
    </row>
    <row r="1609" spans="1:1">
      <c r="A1609" s="59"/>
    </row>
    <row r="1610" spans="1:1">
      <c r="A1610" s="59"/>
    </row>
    <row r="1611" spans="1:1">
      <c r="A1611" s="59"/>
    </row>
    <row r="1612" spans="1:1">
      <c r="A1612" s="59"/>
    </row>
    <row r="1613" spans="1:1">
      <c r="A1613" s="59"/>
    </row>
    <row r="1614" spans="1:1">
      <c r="A1614" s="59"/>
    </row>
    <row r="1615" spans="1:1">
      <c r="A1615" s="59"/>
    </row>
    <row r="1616" spans="1:1">
      <c r="A1616" s="59"/>
    </row>
    <row r="1617" spans="1:1">
      <c r="A1617" s="59"/>
    </row>
    <row r="1618" spans="1:1">
      <c r="A1618" s="59"/>
    </row>
    <row r="1619" spans="1:1">
      <c r="A1619" s="59"/>
    </row>
    <row r="1620" spans="1:1">
      <c r="A1620" s="59"/>
    </row>
    <row r="1621" spans="1:1">
      <c r="A1621" s="59"/>
    </row>
    <row r="1622" spans="1:1">
      <c r="A1622" s="59"/>
    </row>
    <row r="1623" spans="1:1">
      <c r="A1623" s="59"/>
    </row>
    <row r="1624" spans="1:1">
      <c r="A1624" s="59"/>
    </row>
    <row r="1625" spans="1:1">
      <c r="A1625" s="59"/>
    </row>
    <row r="1626" spans="1:1">
      <c r="A1626" s="59"/>
    </row>
    <row r="1627" spans="1:1">
      <c r="A1627" s="59"/>
    </row>
    <row r="1628" spans="1:1">
      <c r="A1628" s="59"/>
    </row>
    <row r="1629" spans="1:1">
      <c r="A1629" s="59"/>
    </row>
    <row r="1630" spans="1:1">
      <c r="A1630" s="59"/>
    </row>
    <row r="1631" spans="1:1">
      <c r="A1631" s="59"/>
    </row>
    <row r="1632" spans="1:1">
      <c r="A1632" s="59"/>
    </row>
    <row r="1633" spans="1:1">
      <c r="A1633" s="59"/>
    </row>
    <row r="1634" spans="1:1">
      <c r="A1634" s="59"/>
    </row>
    <row r="1635" spans="1:1">
      <c r="A1635" s="59"/>
    </row>
    <row r="1636" spans="1:1">
      <c r="A1636" s="59"/>
    </row>
    <row r="1637" spans="1:1">
      <c r="A1637" s="59"/>
    </row>
    <row r="1638" spans="1:1">
      <c r="A1638" s="59"/>
    </row>
    <row r="1639" spans="1:1">
      <c r="A1639" s="59"/>
    </row>
    <row r="1640" spans="1:1">
      <c r="A1640" s="59"/>
    </row>
    <row r="1641" spans="1:1">
      <c r="A1641" s="59"/>
    </row>
    <row r="1642" spans="1:1">
      <c r="A1642" s="59"/>
    </row>
    <row r="1643" spans="1:1">
      <c r="A1643" s="59"/>
    </row>
    <row r="1644" spans="1:1">
      <c r="A1644" s="59"/>
    </row>
    <row r="1645" spans="1:1">
      <c r="A1645" s="59"/>
    </row>
    <row r="1646" spans="1:1">
      <c r="A1646" s="59"/>
    </row>
    <row r="1647" spans="1:1">
      <c r="A1647" s="59"/>
    </row>
    <row r="1648" spans="1:1">
      <c r="A1648" s="59"/>
    </row>
    <row r="1649" spans="1:1">
      <c r="A1649" s="59"/>
    </row>
    <row r="1650" spans="1:1">
      <c r="A1650" s="59"/>
    </row>
    <row r="1651" spans="1:1">
      <c r="A1651" s="59"/>
    </row>
    <row r="1652" spans="1:1">
      <c r="A1652" s="59"/>
    </row>
    <row r="1653" spans="1:1">
      <c r="A1653" s="59"/>
    </row>
    <row r="1654" spans="1:1">
      <c r="A1654" s="59"/>
    </row>
    <row r="1655" spans="1:1">
      <c r="A1655" s="59"/>
    </row>
    <row r="1656" spans="1:1">
      <c r="A1656" s="59"/>
    </row>
    <row r="1657" spans="1:1">
      <c r="A1657" s="59"/>
    </row>
    <row r="1658" spans="1:1">
      <c r="A1658" s="59"/>
    </row>
    <row r="1659" spans="1:1">
      <c r="A1659" s="59"/>
    </row>
    <row r="1660" spans="1:1">
      <c r="A1660" s="59"/>
    </row>
    <row r="1661" spans="1:1">
      <c r="A1661" s="59"/>
    </row>
    <row r="1662" spans="1:1">
      <c r="A1662" s="59"/>
    </row>
    <row r="1663" spans="1:1">
      <c r="A1663" s="59"/>
    </row>
    <row r="1664" spans="1:1">
      <c r="A1664" s="59"/>
    </row>
    <row r="1665" spans="1:1">
      <c r="A1665" s="59"/>
    </row>
    <row r="1666" spans="1:1">
      <c r="A1666" s="59"/>
    </row>
    <row r="1667" spans="1:1">
      <c r="A1667" s="59"/>
    </row>
    <row r="1668" spans="1:1">
      <c r="A1668" s="59"/>
    </row>
    <row r="1669" spans="1:1">
      <c r="A1669" s="59"/>
    </row>
    <row r="1670" spans="1:1">
      <c r="A1670" s="59"/>
    </row>
    <row r="1671" spans="1:1">
      <c r="A1671" s="59"/>
    </row>
    <row r="1672" spans="1:1">
      <c r="A1672" s="59"/>
    </row>
    <row r="1673" spans="1:1">
      <c r="A1673" s="59"/>
    </row>
    <row r="1674" spans="1:1">
      <c r="A1674" s="59"/>
    </row>
    <row r="1675" spans="1:1">
      <c r="A1675" s="59"/>
    </row>
    <row r="1676" spans="1:1">
      <c r="A1676" s="59"/>
    </row>
    <row r="1677" spans="1:1">
      <c r="A1677" s="59"/>
    </row>
    <row r="1678" spans="1:1">
      <c r="A1678" s="59"/>
    </row>
    <row r="1679" spans="1:1">
      <c r="A1679" s="59"/>
    </row>
    <row r="1680" spans="1:1">
      <c r="A1680" s="59"/>
    </row>
    <row r="1681" spans="1:1">
      <c r="A1681" s="59"/>
    </row>
    <row r="1682" spans="1:1">
      <c r="A1682" s="59"/>
    </row>
    <row r="1683" spans="1:1">
      <c r="A1683" s="59"/>
    </row>
    <row r="1684" spans="1:1">
      <c r="A1684" s="59"/>
    </row>
    <row r="1685" spans="1:1">
      <c r="A1685" s="59"/>
    </row>
    <row r="1686" spans="1:1">
      <c r="A1686" s="59"/>
    </row>
    <row r="1687" spans="1:1">
      <c r="A1687" s="59"/>
    </row>
    <row r="1688" spans="1:1">
      <c r="A1688" s="59"/>
    </row>
    <row r="1689" spans="1:1">
      <c r="A1689" s="59"/>
    </row>
    <row r="1690" spans="1:1">
      <c r="A1690" s="59"/>
    </row>
    <row r="1691" spans="1:1">
      <c r="A1691" s="59"/>
    </row>
    <row r="1692" spans="1:1">
      <c r="A1692" s="59"/>
    </row>
    <row r="1693" spans="1:1">
      <c r="A1693" s="59"/>
    </row>
    <row r="1694" spans="1:1">
      <c r="A1694" s="59"/>
    </row>
    <row r="1695" spans="1:1">
      <c r="A1695" s="59"/>
    </row>
    <row r="1696" spans="1:1">
      <c r="A1696" s="59"/>
    </row>
    <row r="1697" spans="1:1">
      <c r="A1697" s="59"/>
    </row>
    <row r="1698" spans="1:1">
      <c r="A1698" s="59"/>
    </row>
    <row r="1699" spans="1:1">
      <c r="A1699" s="59"/>
    </row>
    <row r="1700" spans="1:1">
      <c r="A1700" s="59"/>
    </row>
    <row r="1701" spans="1:1">
      <c r="A1701" s="59"/>
    </row>
    <row r="1702" spans="1:1">
      <c r="A1702" s="59"/>
    </row>
    <row r="1703" spans="1:1">
      <c r="A1703" s="59"/>
    </row>
    <row r="1704" spans="1:1">
      <c r="A1704" s="59"/>
    </row>
    <row r="1705" spans="1:1">
      <c r="A1705" s="59"/>
    </row>
    <row r="1706" spans="1:1">
      <c r="A1706" s="59"/>
    </row>
    <row r="1707" spans="1:1">
      <c r="A1707" s="59"/>
    </row>
    <row r="1708" spans="1:1">
      <c r="A1708" s="59"/>
    </row>
    <row r="1709" spans="1:1">
      <c r="A1709" s="59"/>
    </row>
    <row r="1710" spans="1:1">
      <c r="A1710" s="59"/>
    </row>
    <row r="1711" spans="1:1">
      <c r="A1711" s="59"/>
    </row>
    <row r="1712" spans="1:1">
      <c r="A1712" s="59"/>
    </row>
    <row r="1713" spans="1:1">
      <c r="A1713" s="59"/>
    </row>
    <row r="1714" spans="1:1">
      <c r="A1714" s="59"/>
    </row>
    <row r="1715" spans="1:1">
      <c r="A1715" s="59"/>
    </row>
    <row r="1716" spans="1:1">
      <c r="A1716" s="59"/>
    </row>
    <row r="1717" spans="1:1">
      <c r="A1717" s="59"/>
    </row>
    <row r="1718" spans="1:1">
      <c r="A1718" s="59"/>
    </row>
    <row r="1719" spans="1:1">
      <c r="A1719" s="59"/>
    </row>
    <row r="1720" spans="1:1">
      <c r="A1720" s="59"/>
    </row>
    <row r="1721" spans="1:1">
      <c r="A1721" s="59"/>
    </row>
    <row r="1722" spans="1:1">
      <c r="A1722" s="59"/>
    </row>
    <row r="1723" spans="1:1">
      <c r="A1723" s="59"/>
    </row>
    <row r="1724" spans="1:1">
      <c r="A1724" s="59"/>
    </row>
    <row r="1725" spans="1:1">
      <c r="A1725" s="59"/>
    </row>
    <row r="1726" spans="1:1">
      <c r="A1726" s="59"/>
    </row>
    <row r="1727" spans="1:1">
      <c r="A1727" s="59"/>
    </row>
    <row r="1728" spans="1:1">
      <c r="A1728" s="59"/>
    </row>
    <row r="1729" spans="1:1">
      <c r="A1729" s="59"/>
    </row>
    <row r="1730" spans="1:1">
      <c r="A1730" s="59"/>
    </row>
    <row r="1731" spans="1:1">
      <c r="A1731" s="59"/>
    </row>
    <row r="1732" spans="1:1">
      <c r="A1732" s="59"/>
    </row>
    <row r="1733" spans="1:1">
      <c r="A1733" s="59"/>
    </row>
    <row r="1734" spans="1:1">
      <c r="A1734" s="59"/>
    </row>
    <row r="1735" spans="1:1">
      <c r="A1735" s="59"/>
    </row>
    <row r="1736" spans="1:1">
      <c r="A1736" s="59"/>
    </row>
    <row r="1737" spans="1:1">
      <c r="A1737" s="59"/>
    </row>
    <row r="1738" spans="1:1">
      <c r="A1738" s="59"/>
    </row>
    <row r="1739" spans="1:1">
      <c r="A1739" s="59"/>
    </row>
    <row r="1740" spans="1:1">
      <c r="A1740" s="59"/>
    </row>
    <row r="1741" spans="1:1">
      <c r="A1741" s="59"/>
    </row>
    <row r="1742" spans="1:1">
      <c r="A1742" s="59"/>
    </row>
    <row r="1743" spans="1:1">
      <c r="A1743" s="59"/>
    </row>
    <row r="1744" spans="1:1">
      <c r="A1744" s="59"/>
    </row>
    <row r="1745" spans="1:1">
      <c r="A1745" s="59"/>
    </row>
    <row r="1746" spans="1:1">
      <c r="A1746" s="59"/>
    </row>
    <row r="1747" spans="1:1">
      <c r="A1747" s="59"/>
    </row>
    <row r="1748" spans="1:1">
      <c r="A1748" s="59"/>
    </row>
    <row r="1749" spans="1:1">
      <c r="A1749" s="59"/>
    </row>
    <row r="1750" spans="1:1">
      <c r="A1750" s="59"/>
    </row>
    <row r="1751" spans="1:1">
      <c r="A1751" s="59"/>
    </row>
    <row r="1752" spans="1:1">
      <c r="A1752" s="59"/>
    </row>
    <row r="1753" spans="1:1">
      <c r="A1753" s="59"/>
    </row>
    <row r="1754" spans="1:1">
      <c r="A1754" s="59"/>
    </row>
    <row r="1755" spans="1:1">
      <c r="A1755" s="59"/>
    </row>
    <row r="1756" spans="1:1">
      <c r="A1756" s="59"/>
    </row>
    <row r="1757" spans="1:1">
      <c r="A1757" s="59"/>
    </row>
    <row r="1758" spans="1:1">
      <c r="A1758" s="59"/>
    </row>
    <row r="1759" spans="1:1">
      <c r="A1759" s="59"/>
    </row>
    <row r="1760" spans="1:1">
      <c r="A1760" s="59"/>
    </row>
    <row r="1761" spans="1:1">
      <c r="A1761" s="59"/>
    </row>
    <row r="1762" spans="1:1">
      <c r="A1762" s="59"/>
    </row>
    <row r="1763" spans="1:1">
      <c r="A1763" s="59"/>
    </row>
    <row r="1764" spans="1:1">
      <c r="A1764" s="59"/>
    </row>
    <row r="1765" spans="1:1">
      <c r="A1765" s="59"/>
    </row>
    <row r="1766" spans="1:1">
      <c r="A1766" s="59"/>
    </row>
    <row r="1767" spans="1:1">
      <c r="A1767" s="59"/>
    </row>
    <row r="1768" spans="1:1">
      <c r="A1768" s="59"/>
    </row>
    <row r="1769" spans="1:1">
      <c r="A1769" s="59"/>
    </row>
    <row r="1770" spans="1:1">
      <c r="A1770" s="59"/>
    </row>
    <row r="1771" spans="1:1">
      <c r="A1771" s="59"/>
    </row>
    <row r="1772" spans="1:1">
      <c r="A1772" s="59"/>
    </row>
    <row r="1773" spans="1:1">
      <c r="A1773" s="59"/>
    </row>
    <row r="1774" spans="1:1">
      <c r="A1774" s="59"/>
    </row>
    <row r="1775" spans="1:1">
      <c r="A1775" s="59"/>
    </row>
    <row r="1776" spans="1:1">
      <c r="A1776" s="59"/>
    </row>
    <row r="1777" spans="1:1">
      <c r="A1777" s="59"/>
    </row>
    <row r="1778" spans="1:1">
      <c r="A1778" s="59"/>
    </row>
    <row r="1779" spans="1:1">
      <c r="A1779" s="59"/>
    </row>
    <row r="1780" spans="1:1">
      <c r="A1780" s="59"/>
    </row>
    <row r="1781" spans="1:1">
      <c r="A1781" s="59"/>
    </row>
    <row r="1782" spans="1:1">
      <c r="A1782" s="59"/>
    </row>
    <row r="1783" spans="1:1">
      <c r="A1783" s="59"/>
    </row>
    <row r="1784" spans="1:1">
      <c r="A1784" s="59"/>
    </row>
    <row r="1785" spans="1:1">
      <c r="A1785" s="59"/>
    </row>
    <row r="1786" spans="1:1">
      <c r="A1786" s="59"/>
    </row>
    <row r="1787" spans="1:1">
      <c r="A1787" s="59"/>
    </row>
    <row r="1788" spans="1:1">
      <c r="A1788" s="59"/>
    </row>
    <row r="1789" spans="1:1">
      <c r="A1789" s="59"/>
    </row>
    <row r="1790" spans="1:1">
      <c r="A1790" s="59"/>
    </row>
    <row r="1791" spans="1:1">
      <c r="A1791" s="59"/>
    </row>
    <row r="1792" spans="1:1">
      <c r="A1792" s="59"/>
    </row>
    <row r="1793" spans="1:1">
      <c r="A1793" s="59"/>
    </row>
    <row r="1794" spans="1:1">
      <c r="A1794" s="59"/>
    </row>
    <row r="1795" spans="1:1">
      <c r="A1795" s="59"/>
    </row>
    <row r="1796" spans="1:1">
      <c r="A1796" s="59"/>
    </row>
    <row r="1797" spans="1:1">
      <c r="A1797" s="59"/>
    </row>
    <row r="1798" spans="1:1">
      <c r="A1798" s="59"/>
    </row>
    <row r="1799" spans="1:1">
      <c r="A1799" s="59"/>
    </row>
    <row r="1800" spans="1:1">
      <c r="A1800" s="59"/>
    </row>
    <row r="1801" spans="1:1">
      <c r="A1801" s="59"/>
    </row>
    <row r="1802" spans="1:1">
      <c r="A1802" s="59"/>
    </row>
    <row r="1803" spans="1:1">
      <c r="A1803" s="59"/>
    </row>
    <row r="1804" spans="1:1">
      <c r="A1804" s="59"/>
    </row>
    <row r="1805" spans="1:1">
      <c r="A1805" s="59"/>
    </row>
    <row r="1806" spans="1:1">
      <c r="A1806" s="59"/>
    </row>
    <row r="1807" spans="1:1">
      <c r="A1807" s="59"/>
    </row>
    <row r="1808" spans="1:1">
      <c r="A1808" s="59"/>
    </row>
    <row r="1809" spans="1:1">
      <c r="A1809" s="59"/>
    </row>
    <row r="1810" spans="1:1">
      <c r="A1810" s="59"/>
    </row>
    <row r="1811" spans="1:1">
      <c r="A1811" s="59"/>
    </row>
    <row r="1812" spans="1:1">
      <c r="A1812" s="59"/>
    </row>
    <row r="1813" spans="1:1">
      <c r="A1813" s="59"/>
    </row>
    <row r="1814" spans="1:1">
      <c r="A1814" s="59"/>
    </row>
    <row r="1815" spans="1:1">
      <c r="A1815" s="59"/>
    </row>
    <row r="1816" spans="1:1">
      <c r="A1816" s="59"/>
    </row>
    <row r="1817" spans="1:1">
      <c r="A1817" s="59"/>
    </row>
    <row r="1818" spans="1:1">
      <c r="A1818" s="59"/>
    </row>
    <row r="1819" spans="1:1">
      <c r="A1819" s="59"/>
    </row>
    <row r="1820" spans="1:1">
      <c r="A1820" s="59"/>
    </row>
    <row r="1821" spans="1:1">
      <c r="A1821" s="59"/>
    </row>
    <row r="1822" spans="1:1">
      <c r="A1822" s="59"/>
    </row>
    <row r="1823" spans="1:1">
      <c r="A1823" s="59"/>
    </row>
    <row r="1824" spans="1:1">
      <c r="A1824" s="59"/>
    </row>
    <row r="1825" spans="1:1">
      <c r="A1825" s="59"/>
    </row>
    <row r="1826" spans="1:1">
      <c r="A1826" s="59"/>
    </row>
    <row r="1827" spans="1:1">
      <c r="A1827" s="59"/>
    </row>
    <row r="1828" spans="1:1">
      <c r="A1828" s="59"/>
    </row>
    <row r="1829" spans="1:1">
      <c r="A1829" s="59"/>
    </row>
    <row r="1830" spans="1:1">
      <c r="A1830" s="59"/>
    </row>
    <row r="1831" spans="1:1">
      <c r="A1831" s="59"/>
    </row>
    <row r="1832" spans="1:1">
      <c r="A1832" s="59"/>
    </row>
    <row r="1833" spans="1:1">
      <c r="A1833" s="59"/>
    </row>
    <row r="1834" spans="1:1">
      <c r="A1834" s="59"/>
    </row>
    <row r="1835" spans="1:1">
      <c r="A1835" s="59"/>
    </row>
    <row r="1836" spans="1:1">
      <c r="A1836" s="59"/>
    </row>
    <row r="1837" spans="1:1">
      <c r="A1837" s="59"/>
    </row>
    <row r="1838" spans="1:1">
      <c r="A1838" s="59"/>
    </row>
    <row r="1839" spans="1:1">
      <c r="A1839" s="59"/>
    </row>
    <row r="1840" spans="1:1">
      <c r="A1840" s="59"/>
    </row>
    <row r="1841" spans="1:1">
      <c r="A1841" s="59"/>
    </row>
    <row r="1842" spans="1:1">
      <c r="A1842" s="59"/>
    </row>
    <row r="1843" spans="1:1">
      <c r="A1843" s="59"/>
    </row>
    <row r="1844" spans="1:1">
      <c r="A1844" s="59"/>
    </row>
    <row r="1845" spans="1:1">
      <c r="A1845" s="59"/>
    </row>
    <row r="1846" spans="1:1">
      <c r="A1846" s="59"/>
    </row>
    <row r="1847" spans="1:1">
      <c r="A1847" s="59"/>
    </row>
    <row r="1848" spans="1:1">
      <c r="A1848" s="59"/>
    </row>
    <row r="1849" spans="1:1">
      <c r="A1849" s="59"/>
    </row>
    <row r="1850" spans="1:1">
      <c r="A1850" s="59"/>
    </row>
    <row r="1851" spans="1:1">
      <c r="A1851" s="59"/>
    </row>
    <row r="1852" spans="1:1">
      <c r="A1852" s="59"/>
    </row>
    <row r="1853" spans="1:1">
      <c r="A1853" s="59"/>
    </row>
    <row r="1854" spans="1:1">
      <c r="A1854" s="59"/>
    </row>
    <row r="1855" spans="1:1">
      <c r="A1855" s="59"/>
    </row>
    <row r="1856" spans="1:1">
      <c r="A1856" s="59"/>
    </row>
    <row r="1857" spans="1:1">
      <c r="A1857" s="59"/>
    </row>
    <row r="1858" spans="1:1">
      <c r="A1858" s="59"/>
    </row>
    <row r="1859" spans="1:1">
      <c r="A1859" s="59"/>
    </row>
    <row r="1860" spans="1:1">
      <c r="A1860" s="59"/>
    </row>
    <row r="1861" spans="1:1">
      <c r="A1861" s="59"/>
    </row>
    <row r="1862" spans="1:1">
      <c r="A1862" s="59"/>
    </row>
    <row r="1863" spans="1:1">
      <c r="A1863" s="59"/>
    </row>
    <row r="1864" spans="1:1">
      <c r="A1864" s="59"/>
    </row>
    <row r="1865" spans="1:1">
      <c r="A1865" s="59"/>
    </row>
    <row r="1866" spans="1:1">
      <c r="A1866" s="59"/>
    </row>
    <row r="1867" spans="1:1">
      <c r="A1867" s="59"/>
    </row>
    <row r="1868" spans="1:1">
      <c r="A1868" s="59"/>
    </row>
    <row r="1869" spans="1:1">
      <c r="A1869" s="59"/>
    </row>
    <row r="1870" spans="1:1">
      <c r="A1870" s="59"/>
    </row>
    <row r="1871" spans="1:1">
      <c r="A1871" s="59"/>
    </row>
    <row r="1872" spans="1:1">
      <c r="A1872" s="59"/>
    </row>
    <row r="1873" spans="1:1">
      <c r="A1873" s="59"/>
    </row>
    <row r="1874" spans="1:1">
      <c r="A1874" s="59"/>
    </row>
    <row r="1875" spans="1:1">
      <c r="A1875" s="59"/>
    </row>
    <row r="1876" spans="1:1">
      <c r="A1876" s="59"/>
    </row>
    <row r="1877" spans="1:1">
      <c r="A1877" s="59"/>
    </row>
    <row r="1878" spans="1:1">
      <c r="A1878" s="59"/>
    </row>
    <row r="1879" spans="1:1">
      <c r="A1879" s="59"/>
    </row>
    <row r="1880" spans="1:1">
      <c r="A1880" s="59"/>
    </row>
    <row r="1881" spans="1:1">
      <c r="A1881" s="59"/>
    </row>
    <row r="1882" spans="1:1">
      <c r="A1882" s="59"/>
    </row>
    <row r="1883" spans="1:1">
      <c r="A1883" s="59"/>
    </row>
    <row r="1884" spans="1:1">
      <c r="A1884" s="59"/>
    </row>
    <row r="1885" spans="1:1">
      <c r="A1885" s="59"/>
    </row>
    <row r="1886" spans="1:1">
      <c r="A1886" s="59"/>
    </row>
    <row r="1887" spans="1:1">
      <c r="A1887" s="59"/>
    </row>
    <row r="1888" spans="1:1">
      <c r="A1888" s="59"/>
    </row>
    <row r="1889" spans="1:1">
      <c r="A1889" s="59"/>
    </row>
    <row r="1890" spans="1:1">
      <c r="A1890" s="59"/>
    </row>
    <row r="1891" spans="1:1">
      <c r="A1891" s="59"/>
    </row>
    <row r="1892" spans="1:1">
      <c r="A1892" s="59"/>
    </row>
    <row r="1893" spans="1:1">
      <c r="A1893" s="59"/>
    </row>
    <row r="1894" spans="1:1">
      <c r="A1894" s="59"/>
    </row>
    <row r="1895" spans="1:1">
      <c r="A1895" s="59"/>
    </row>
    <row r="1896" spans="1:1">
      <c r="A1896" s="59"/>
    </row>
    <row r="1897" spans="1:1">
      <c r="A1897" s="59"/>
    </row>
    <row r="1898" spans="1:1">
      <c r="A1898" s="59"/>
    </row>
    <row r="1899" spans="1:1">
      <c r="A1899" s="59"/>
    </row>
    <row r="1900" spans="1:1">
      <c r="A1900" s="59"/>
    </row>
    <row r="1901" spans="1:1">
      <c r="A1901" s="59"/>
    </row>
    <row r="1902" spans="1:1">
      <c r="A1902" s="59"/>
    </row>
    <row r="1903" spans="1:1">
      <c r="A1903" s="59"/>
    </row>
    <row r="1904" spans="1:1">
      <c r="A1904" s="59"/>
    </row>
    <row r="1905" spans="1:1">
      <c r="A1905" s="59"/>
    </row>
    <row r="1906" spans="1:1">
      <c r="A1906" s="59"/>
    </row>
    <row r="1907" spans="1:1">
      <c r="A1907" s="59"/>
    </row>
    <row r="1908" spans="1:1">
      <c r="A1908" s="59"/>
    </row>
    <row r="1909" spans="1:1">
      <c r="A1909" s="59"/>
    </row>
    <row r="1910" spans="1:1">
      <c r="A1910" s="59"/>
    </row>
    <row r="1911" spans="1:1">
      <c r="A1911" s="59"/>
    </row>
    <row r="1912" spans="1:1">
      <c r="A1912" s="59"/>
    </row>
    <row r="1913" spans="1:1">
      <c r="A1913" s="59"/>
    </row>
    <row r="1914" spans="1:1">
      <c r="A1914" s="59"/>
    </row>
    <row r="1915" spans="1:1">
      <c r="A1915" s="59"/>
    </row>
    <row r="1916" spans="1:1">
      <c r="A1916" s="59"/>
    </row>
    <row r="1917" spans="1:1">
      <c r="A1917" s="59"/>
    </row>
    <row r="1918" spans="1:1">
      <c r="A1918" s="59"/>
    </row>
    <row r="1919" spans="1:1">
      <c r="A1919" s="59"/>
    </row>
    <row r="1920" spans="1:1">
      <c r="A1920" s="59"/>
    </row>
    <row r="1921" spans="1:1">
      <c r="A1921" s="59"/>
    </row>
    <row r="1922" spans="1:1">
      <c r="A1922" s="59"/>
    </row>
    <row r="1923" spans="1:1">
      <c r="A1923" s="59"/>
    </row>
    <row r="1924" spans="1:1">
      <c r="A1924" s="59"/>
    </row>
    <row r="1925" spans="1:1">
      <c r="A1925" s="59"/>
    </row>
    <row r="1926" spans="1:1">
      <c r="A1926" s="59"/>
    </row>
    <row r="1927" spans="1:1">
      <c r="A1927" s="59"/>
    </row>
    <row r="1928" spans="1:1">
      <c r="A1928" s="59"/>
    </row>
    <row r="1929" spans="1:1">
      <c r="A1929" s="59"/>
    </row>
    <row r="1930" spans="1:1">
      <c r="A1930" s="59"/>
    </row>
    <row r="1931" spans="1:1">
      <c r="A1931" s="59"/>
    </row>
    <row r="1932" spans="1:1">
      <c r="A1932" s="59"/>
    </row>
    <row r="1933" spans="1:1">
      <c r="A1933" s="59"/>
    </row>
    <row r="1934" spans="1:1">
      <c r="A1934" s="59"/>
    </row>
    <row r="1935" spans="1:1">
      <c r="A1935" s="59"/>
    </row>
    <row r="1936" spans="1:1">
      <c r="A1936" s="59"/>
    </row>
    <row r="1937" spans="1:1">
      <c r="A1937" s="59"/>
    </row>
    <row r="1938" spans="1:1">
      <c r="A1938" s="59"/>
    </row>
    <row r="1939" spans="1:1">
      <c r="A1939" s="59"/>
    </row>
    <row r="1940" spans="1:1">
      <c r="A1940" s="59"/>
    </row>
    <row r="1941" spans="1:1">
      <c r="A1941" s="59"/>
    </row>
    <row r="1942" spans="1:1">
      <c r="A1942" s="59"/>
    </row>
    <row r="1943" spans="1:1">
      <c r="A1943" s="59"/>
    </row>
    <row r="1944" spans="1:1">
      <c r="A1944" s="59"/>
    </row>
    <row r="1945" spans="1:1">
      <c r="A1945" s="59"/>
    </row>
    <row r="1946" spans="1:1">
      <c r="A1946" s="59"/>
    </row>
    <row r="1947" spans="1:1">
      <c r="A1947" s="59"/>
    </row>
    <row r="1948" spans="1:1">
      <c r="A1948" s="59"/>
    </row>
    <row r="1949" spans="1:1">
      <c r="A1949" s="59"/>
    </row>
    <row r="1950" spans="1:1">
      <c r="A1950" s="59"/>
    </row>
    <row r="1951" spans="1:1">
      <c r="A1951" s="59"/>
    </row>
    <row r="1952" spans="1:1">
      <c r="A1952" s="59"/>
    </row>
    <row r="1953" spans="1:1">
      <c r="A1953" s="59"/>
    </row>
    <row r="1954" spans="1:1">
      <c r="A1954" s="59"/>
    </row>
    <row r="1955" spans="1:1">
      <c r="A1955" s="59"/>
    </row>
    <row r="1956" spans="1:1">
      <c r="A1956" s="59"/>
    </row>
    <row r="1957" spans="1:1">
      <c r="A1957" s="59"/>
    </row>
    <row r="1958" spans="1:1">
      <c r="A1958" s="59"/>
    </row>
    <row r="1959" spans="1:1">
      <c r="A1959" s="59"/>
    </row>
    <row r="1960" spans="1:1">
      <c r="A1960" s="59"/>
    </row>
    <row r="1961" spans="1:1">
      <c r="A1961" s="59"/>
    </row>
    <row r="1962" spans="1:1">
      <c r="A1962" s="59"/>
    </row>
    <row r="1963" spans="1:1">
      <c r="A1963" s="59"/>
    </row>
    <row r="1964" spans="1:1">
      <c r="A1964" s="59"/>
    </row>
    <row r="1965" spans="1:1">
      <c r="A1965" s="59"/>
    </row>
    <row r="1966" spans="1:1">
      <c r="A1966" s="59"/>
    </row>
    <row r="1967" spans="1:1">
      <c r="A1967" s="59"/>
    </row>
    <row r="1968" spans="1:1">
      <c r="A1968" s="59"/>
    </row>
    <row r="1969" spans="1:1">
      <c r="A1969" s="59"/>
    </row>
    <row r="1970" spans="1:1">
      <c r="A1970" s="59"/>
    </row>
    <row r="1971" spans="1:1">
      <c r="A1971" s="59"/>
    </row>
    <row r="1972" spans="1:1">
      <c r="A1972" s="59"/>
    </row>
    <row r="1973" spans="1:1">
      <c r="A1973" s="59"/>
    </row>
    <row r="1974" spans="1:1">
      <c r="A1974" s="59"/>
    </row>
    <row r="1975" spans="1:1">
      <c r="A1975" s="59"/>
    </row>
    <row r="1976" spans="1:1">
      <c r="A1976" s="59"/>
    </row>
    <row r="1977" spans="1:1">
      <c r="A1977" s="59"/>
    </row>
    <row r="1978" spans="1:1">
      <c r="A1978" s="59"/>
    </row>
    <row r="1979" spans="1:1">
      <c r="A1979" s="59"/>
    </row>
    <row r="1980" spans="1:1">
      <c r="A1980" s="59"/>
    </row>
    <row r="1981" spans="1:1">
      <c r="A1981" s="59"/>
    </row>
    <row r="1982" spans="1:1">
      <c r="A1982" s="59"/>
    </row>
    <row r="1983" spans="1:1">
      <c r="A1983" s="59"/>
    </row>
    <row r="1984" spans="1:1">
      <c r="A1984" s="59"/>
    </row>
    <row r="1985" spans="1:1">
      <c r="A1985" s="59"/>
    </row>
    <row r="1986" spans="1:1">
      <c r="A1986" s="59"/>
    </row>
    <row r="1987" spans="1:1">
      <c r="A1987" s="59"/>
    </row>
    <row r="1988" spans="1:1">
      <c r="A1988" s="59"/>
    </row>
    <row r="1989" spans="1:1">
      <c r="A1989" s="59"/>
    </row>
    <row r="1990" spans="1:1">
      <c r="A1990" s="59"/>
    </row>
    <row r="1991" spans="1:1">
      <c r="A1991" s="59"/>
    </row>
    <row r="1992" spans="1:1">
      <c r="A1992" s="59"/>
    </row>
    <row r="1993" spans="1:1">
      <c r="A1993" s="59"/>
    </row>
    <row r="1994" spans="1:1">
      <c r="A1994" s="59"/>
    </row>
    <row r="1995" spans="1:1">
      <c r="A1995" s="59"/>
    </row>
    <row r="1996" spans="1:1">
      <c r="A1996" s="59"/>
    </row>
    <row r="1997" spans="1:1">
      <c r="A1997" s="59"/>
    </row>
    <row r="1998" spans="1:1">
      <c r="A1998" s="59"/>
    </row>
    <row r="1999" spans="1:1">
      <c r="A1999" s="59"/>
    </row>
    <row r="2000" spans="1:1">
      <c r="A2000" s="59"/>
    </row>
    <row r="2001" spans="1:1">
      <c r="A2001" s="59"/>
    </row>
    <row r="2002" spans="1:1">
      <c r="A2002" s="59"/>
    </row>
    <row r="2003" spans="1:1">
      <c r="A2003" s="59"/>
    </row>
    <row r="2004" spans="1:1">
      <c r="A2004" s="59"/>
    </row>
    <row r="2005" spans="1:1">
      <c r="A2005" s="59"/>
    </row>
    <row r="2006" spans="1:1">
      <c r="A2006" s="59"/>
    </row>
    <row r="2007" spans="1:1">
      <c r="A2007" s="59"/>
    </row>
    <row r="2008" spans="1:1">
      <c r="A2008" s="59"/>
    </row>
    <row r="2009" spans="1:1">
      <c r="A2009" s="59"/>
    </row>
    <row r="2010" spans="1:1">
      <c r="A2010" s="59"/>
    </row>
    <row r="2011" spans="1:1">
      <c r="A2011" s="59"/>
    </row>
    <row r="2012" spans="1:1">
      <c r="A2012" s="59"/>
    </row>
    <row r="2013" spans="1:1">
      <c r="A2013" s="59"/>
    </row>
    <row r="2014" spans="1:1">
      <c r="A2014" s="59"/>
    </row>
    <row r="2015" spans="1:1">
      <c r="A2015" s="59"/>
    </row>
    <row r="2016" spans="1:1">
      <c r="A2016" s="59"/>
    </row>
    <row r="2017" spans="1:1">
      <c r="A2017" s="59"/>
    </row>
    <row r="2018" spans="1:1">
      <c r="A2018" s="59"/>
    </row>
    <row r="2019" spans="1:1">
      <c r="A2019" s="59"/>
    </row>
    <row r="2020" spans="1:1">
      <c r="A2020" s="59"/>
    </row>
    <row r="2021" spans="1:1">
      <c r="A2021" s="59"/>
    </row>
    <row r="2022" spans="1:1">
      <c r="A2022" s="59"/>
    </row>
    <row r="2023" spans="1:1">
      <c r="A2023" s="59"/>
    </row>
    <row r="2024" spans="1:1">
      <c r="A2024" s="59"/>
    </row>
    <row r="2025" spans="1:1">
      <c r="A2025" s="59"/>
    </row>
    <row r="2026" spans="1:1">
      <c r="A2026" s="59"/>
    </row>
    <row r="2027" spans="1:1">
      <c r="A2027" s="59"/>
    </row>
    <row r="2028" spans="1:1">
      <c r="A2028" s="59"/>
    </row>
    <row r="2029" spans="1:1">
      <c r="A2029" s="59"/>
    </row>
    <row r="2030" spans="1:1">
      <c r="A2030" s="59"/>
    </row>
    <row r="2031" spans="1:1">
      <c r="A2031" s="59"/>
    </row>
    <row r="2032" spans="1:1">
      <c r="A2032" s="59"/>
    </row>
    <row r="2033" spans="1:1">
      <c r="A2033" s="59"/>
    </row>
    <row r="2034" spans="1:1">
      <c r="A2034" s="59"/>
    </row>
    <row r="2035" spans="1:1">
      <c r="A2035" s="59"/>
    </row>
    <row r="2036" spans="1:1">
      <c r="A2036" s="59"/>
    </row>
    <row r="2037" spans="1:1">
      <c r="A2037" s="59"/>
    </row>
    <row r="2038" spans="1:1">
      <c r="A2038" s="59"/>
    </row>
    <row r="2039" spans="1:1">
      <c r="A2039" s="59"/>
    </row>
    <row r="2040" spans="1:1">
      <c r="A2040" s="59"/>
    </row>
    <row r="2041" spans="1:1">
      <c r="A2041" s="59"/>
    </row>
    <row r="2042" spans="1:1">
      <c r="A2042" s="59"/>
    </row>
    <row r="2043" spans="1:1">
      <c r="A2043" s="59"/>
    </row>
    <row r="2044" spans="1:1">
      <c r="A2044" s="59"/>
    </row>
    <row r="2045" spans="1:1">
      <c r="A2045" s="59"/>
    </row>
    <row r="2046" spans="1:1">
      <c r="A2046" s="59"/>
    </row>
    <row r="2047" spans="1:1">
      <c r="A2047" s="59"/>
    </row>
    <row r="2048" spans="1:1">
      <c r="A2048" s="59"/>
    </row>
    <row r="2049" spans="1:1">
      <c r="A2049" s="59"/>
    </row>
    <row r="2050" spans="1:1">
      <c r="A2050" s="59"/>
    </row>
    <row r="2051" spans="1:1">
      <c r="A2051" s="59"/>
    </row>
    <row r="2052" spans="1:1">
      <c r="A2052" s="59"/>
    </row>
    <row r="2053" spans="1:1">
      <c r="A2053" s="59"/>
    </row>
    <row r="2054" spans="1:1">
      <c r="A2054" s="59"/>
    </row>
    <row r="2055" spans="1:1">
      <c r="A2055" s="59"/>
    </row>
    <row r="2056" spans="1:1">
      <c r="A2056" s="59"/>
    </row>
    <row r="2057" spans="1:1">
      <c r="A2057" s="59"/>
    </row>
    <row r="2058" spans="1:1">
      <c r="A2058" s="59"/>
    </row>
    <row r="2059" spans="1:1">
      <c r="A2059" s="59"/>
    </row>
    <row r="2060" spans="1:1">
      <c r="A2060" s="59"/>
    </row>
    <row r="2061" spans="1:1">
      <c r="A2061" s="59"/>
    </row>
    <row r="2062" spans="1:1">
      <c r="A2062" s="59"/>
    </row>
    <row r="2063" spans="1:1">
      <c r="A2063" s="59"/>
    </row>
    <row r="2064" spans="1:1">
      <c r="A2064" s="59"/>
    </row>
  </sheetData>
  <customSheetViews>
    <customSheetView guid="{B382D9F3-028B-4C80-8DA8-1D8F01944114}" scale="75" showPageBreaks="1" printArea="1" hiddenRows="1" view="pageBreakPreview" topLeftCell="A10">
      <selection activeCell="C102" sqref="C102:D102"/>
      <pageMargins left="0.59055118110236227" right="0.51181102362204722" top="0" bottom="0" header="0" footer="0"/>
      <printOptions horizontalCentered="1"/>
      <pageSetup paperSize="9" scale="45" orientation="portrait" blackAndWhite="1" r:id="rId1"/>
      <headerFooter alignWithMargins="0"/>
    </customSheetView>
    <customSheetView guid="{9054D699-994C-4D84-B308-71B17EA63933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2"/>
      <headerFooter alignWithMargins="0"/>
    </customSheetView>
    <customSheetView guid="{6CD08D24-8AC5-4A04-B397-3AE13EDEAB7E}" scale="75" showPageBreaks="1" printArea="1" hiddenRows="1" hiddenColumns="1" view="pageBreakPreview" topLeftCell="B1">
      <selection activeCell="A6" sqref="A6:E6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3"/>
      <headerFooter alignWithMargins="0"/>
    </customSheetView>
    <customSheetView guid="{E17D1875-B289-49B1-B77A-E0DF820CCF98}" scale="75" showPageBreaks="1" printArea="1" hiddenRows="1" hiddenColumns="1" view="pageBreakPreview" showRuler="0">
      <selection activeCell="A3" sqref="A3:E3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7" orientation="portrait" blackAndWhite="1" r:id="rId4"/>
      <headerFooter alignWithMargins="0"/>
    </customSheetView>
    <customSheetView guid="{BAE7BBC5-1AB2-47CC-A6DF-5ABE40B3F96F}" scale="75" showPageBreaks="1" printArea="1" hiddenRows="1" view="pageBreakPreview" showRuler="0" topLeftCell="A47">
      <selection activeCell="C139" sqref="C139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5"/>
      <headerFooter alignWithMargins="0"/>
    </customSheetView>
    <customSheetView guid="{A896AC50-C409-40E3-B60D-5CAD071B06C2}" scale="75" showPageBreaks="1" printArea="1" hiddenRows="1" hiddenColumns="1" view="pageBreakPreview" showRuler="0" topLeftCell="A100">
      <selection activeCell="B110" sqref="B110"/>
      <rowBreaks count="2" manualBreakCount="2">
        <brk id="63" max="4" man="1"/>
        <brk id="11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6"/>
      <headerFooter alignWithMargins="0"/>
    </customSheetView>
    <customSheetView guid="{AFF0A21F-E6DE-4E7C-BAF7-C28C97DAE642}" scale="75" showPageBreaks="1" printArea="1" hiddenRows="1" hiddenColumns="1" view="pageBreakPreview" showRuler="0">
      <selection activeCell="A3" sqref="A3:E3"/>
      <rowBreaks count="3" manualBreakCount="3">
        <brk id="63" max="4" man="1"/>
        <brk id="117" max="4" man="1"/>
        <brk id="157" max="4" man="1"/>
      </rowBreaks>
      <pageMargins left="0.59055118110236227" right="0.51181102362204722" top="0" bottom="0" header="0" footer="0"/>
      <printOptions horizontalCentered="1"/>
      <pageSetup paperSize="9" scale="48" orientation="portrait" blackAndWhite="1" r:id="rId7"/>
      <headerFooter alignWithMargins="0"/>
    </customSheetView>
  </customSheetViews>
  <mergeCells count="9">
    <mergeCell ref="B4:E4"/>
    <mergeCell ref="A9:C9"/>
    <mergeCell ref="A10:C10"/>
    <mergeCell ref="A385:C385"/>
    <mergeCell ref="A346:C346"/>
    <mergeCell ref="A371:C371"/>
    <mergeCell ref="A378:C378"/>
    <mergeCell ref="A382:C382"/>
    <mergeCell ref="A384:C384"/>
  </mergeCells>
  <phoneticPr fontId="0" type="noConversion"/>
  <printOptions horizontalCentered="1"/>
  <pageMargins left="0.35433070866141736" right="0" top="0" bottom="0" header="0" footer="0"/>
  <pageSetup paperSize="9" scale="48" fitToHeight="0" orientation="portrait" blackAndWhite="1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059"/>
  <sheetViews>
    <sheetView view="pageBreakPreview" zoomScaleNormal="100" zoomScaleSheetLayoutView="100" workbookViewId="0">
      <selection activeCell="F9" sqref="F9"/>
    </sheetView>
  </sheetViews>
  <sheetFormatPr defaultColWidth="10.5" defaultRowHeight="15"/>
  <cols>
    <col min="1" max="1" width="28.1640625" style="87" customWidth="1"/>
    <col min="2" max="2" width="147.6640625" style="88" customWidth="1"/>
    <col min="3" max="3" width="17.5" style="89" customWidth="1"/>
    <col min="4" max="4" width="17.1640625" style="89" customWidth="1"/>
    <col min="5" max="5" width="14.83203125" style="89" bestFit="1" customWidth="1"/>
    <col min="6" max="16384" width="10.5" style="89"/>
  </cols>
  <sheetData>
    <row r="1" spans="1:6">
      <c r="D1" s="90" t="s">
        <v>557</v>
      </c>
    </row>
    <row r="2" spans="1:6">
      <c r="D2" s="90" t="s">
        <v>97</v>
      </c>
    </row>
    <row r="3" spans="1:6">
      <c r="D3" s="90" t="s">
        <v>708</v>
      </c>
    </row>
    <row r="4" spans="1:6" s="93" customFormat="1">
      <c r="A4" s="91"/>
      <c r="B4" s="166" t="s">
        <v>557</v>
      </c>
      <c r="C4" s="166"/>
      <c r="D4" s="166"/>
      <c r="E4" s="92"/>
    </row>
    <row r="5" spans="1:6" s="93" customFormat="1">
      <c r="A5" s="91"/>
      <c r="B5" s="166" t="s">
        <v>97</v>
      </c>
      <c r="C5" s="166"/>
      <c r="D5" s="166"/>
      <c r="E5" s="92"/>
      <c r="F5" s="92"/>
    </row>
    <row r="6" spans="1:6" s="93" customFormat="1">
      <c r="A6" s="91"/>
      <c r="B6" s="166" t="s">
        <v>558</v>
      </c>
      <c r="C6" s="166"/>
      <c r="D6" s="166"/>
      <c r="E6" s="92"/>
      <c r="F6" s="92"/>
    </row>
    <row r="7" spans="1:6" s="93" customFormat="1">
      <c r="A7" s="91"/>
      <c r="B7" s="94"/>
      <c r="C7" s="95"/>
      <c r="D7" s="95"/>
      <c r="E7" s="92"/>
      <c r="F7" s="92"/>
    </row>
    <row r="8" spans="1:6">
      <c r="B8" s="96"/>
      <c r="C8" s="90"/>
    </row>
    <row r="9" spans="1:6">
      <c r="A9" s="156" t="s">
        <v>34</v>
      </c>
      <c r="B9" s="156"/>
      <c r="C9" s="156"/>
      <c r="D9" s="156"/>
    </row>
    <row r="10" spans="1:6">
      <c r="A10" s="156" t="s">
        <v>559</v>
      </c>
      <c r="B10" s="156"/>
      <c r="C10" s="156"/>
      <c r="D10" s="156"/>
    </row>
    <row r="11" spans="1:6">
      <c r="A11" s="97"/>
      <c r="B11" s="6"/>
    </row>
    <row r="12" spans="1:6">
      <c r="A12" s="97"/>
      <c r="B12" s="6"/>
    </row>
    <row r="13" spans="1:6" ht="15.75">
      <c r="A13" s="160" t="s">
        <v>101</v>
      </c>
      <c r="B13" s="162" t="s">
        <v>89</v>
      </c>
      <c r="C13" s="164" t="s">
        <v>560</v>
      </c>
      <c r="D13" s="165"/>
    </row>
    <row r="14" spans="1:6" ht="15.75">
      <c r="A14" s="161"/>
      <c r="B14" s="163"/>
      <c r="C14" s="98" t="s">
        <v>561</v>
      </c>
      <c r="D14" s="98" t="s">
        <v>562</v>
      </c>
    </row>
    <row r="15" spans="1:6" ht="15" customHeight="1">
      <c r="A15" s="99" t="s">
        <v>99</v>
      </c>
      <c r="B15" s="100" t="s">
        <v>27</v>
      </c>
      <c r="C15" s="101">
        <f>C16+C35+C51+C62+C81+C90+C99+C113+C161+C58+C25</f>
        <v>905798.2</v>
      </c>
      <c r="D15" s="101">
        <f>D16+D35+D51+D62+D81+D90+D99+D113+D161+D58+D25</f>
        <v>948994.5</v>
      </c>
    </row>
    <row r="16" spans="1:6" ht="15.75">
      <c r="A16" s="102" t="s">
        <v>100</v>
      </c>
      <c r="B16" s="100" t="s">
        <v>202</v>
      </c>
      <c r="C16" s="101">
        <f>C17</f>
        <v>659754</v>
      </c>
      <c r="D16" s="101">
        <f>D17</f>
        <v>677584</v>
      </c>
    </row>
    <row r="17" spans="1:5" ht="15.75">
      <c r="A17" s="103" t="s">
        <v>102</v>
      </c>
      <c r="B17" s="104" t="s">
        <v>1</v>
      </c>
      <c r="C17" s="101">
        <f>C18+C19+C20+C21+C22+C23+C24</f>
        <v>659754</v>
      </c>
      <c r="D17" s="101">
        <f>D18+D19+D20+D21+D22+D23+D24</f>
        <v>677584</v>
      </c>
    </row>
    <row r="18" spans="1:5" ht="49.5" customHeight="1">
      <c r="A18" s="103" t="s">
        <v>103</v>
      </c>
      <c r="B18" s="105" t="s">
        <v>529</v>
      </c>
      <c r="C18" s="106">
        <v>652059</v>
      </c>
      <c r="D18" s="106">
        <v>669879</v>
      </c>
      <c r="E18" s="107"/>
    </row>
    <row r="19" spans="1:5" ht="62.25" customHeight="1">
      <c r="A19" s="103" t="s">
        <v>104</v>
      </c>
      <c r="B19" s="104" t="s">
        <v>563</v>
      </c>
      <c r="C19" s="106">
        <v>1292</v>
      </c>
      <c r="D19" s="106">
        <v>1292</v>
      </c>
    </row>
    <row r="20" spans="1:5" ht="30.75" customHeight="1">
      <c r="A20" s="103" t="s">
        <v>105</v>
      </c>
      <c r="B20" s="104" t="s">
        <v>208</v>
      </c>
      <c r="C20" s="106">
        <v>2788</v>
      </c>
      <c r="D20" s="106">
        <v>2788</v>
      </c>
    </row>
    <row r="21" spans="1:5" ht="47.25" customHeight="1">
      <c r="A21" s="103" t="s">
        <v>254</v>
      </c>
      <c r="B21" s="108" t="s">
        <v>564</v>
      </c>
      <c r="C21" s="106">
        <v>1005</v>
      </c>
      <c r="D21" s="106">
        <v>1015</v>
      </c>
    </row>
    <row r="22" spans="1:5" ht="63.75" customHeight="1">
      <c r="A22" s="103" t="s">
        <v>445</v>
      </c>
      <c r="B22" s="109" t="s">
        <v>550</v>
      </c>
      <c r="C22" s="106">
        <v>2610</v>
      </c>
      <c r="D22" s="106">
        <v>2610</v>
      </c>
    </row>
    <row r="23" spans="1:5" ht="32.25" hidden="1" customHeight="1">
      <c r="A23" s="103" t="s">
        <v>698</v>
      </c>
      <c r="B23" s="108" t="s">
        <v>699</v>
      </c>
      <c r="C23" s="106"/>
      <c r="D23" s="106"/>
    </row>
    <row r="24" spans="1:5" ht="32.25" hidden="1" customHeight="1">
      <c r="A24" s="103" t="s">
        <v>700</v>
      </c>
      <c r="B24" s="108" t="s">
        <v>701</v>
      </c>
      <c r="C24" s="106"/>
      <c r="D24" s="106"/>
    </row>
    <row r="25" spans="1:5" ht="23.25" customHeight="1">
      <c r="A25" s="110" t="s">
        <v>106</v>
      </c>
      <c r="B25" s="100" t="s">
        <v>203</v>
      </c>
      <c r="C25" s="101">
        <f>C26</f>
        <v>8586.2000000000007</v>
      </c>
      <c r="D25" s="101">
        <f>D26</f>
        <v>9179.5</v>
      </c>
      <c r="E25" s="111"/>
    </row>
    <row r="26" spans="1:5" ht="24" customHeight="1">
      <c r="A26" s="112" t="s">
        <v>107</v>
      </c>
      <c r="B26" s="104" t="s">
        <v>79</v>
      </c>
      <c r="C26" s="106">
        <f>C27+C29+C31+C33</f>
        <v>8586.2000000000007</v>
      </c>
      <c r="D26" s="106">
        <f>D27+D29+D31+D33</f>
        <v>9179.5</v>
      </c>
      <c r="E26" s="111"/>
    </row>
    <row r="27" spans="1:5" ht="45" customHeight="1">
      <c r="A27" s="113" t="s">
        <v>108</v>
      </c>
      <c r="B27" s="114" t="s">
        <v>69</v>
      </c>
      <c r="C27" s="106">
        <f>C28</f>
        <v>4096.3</v>
      </c>
      <c r="D27" s="106">
        <f>D28</f>
        <v>4390.1000000000004</v>
      </c>
      <c r="E27" s="111"/>
    </row>
    <row r="28" spans="1:5" ht="63" customHeight="1">
      <c r="A28" s="113" t="s">
        <v>321</v>
      </c>
      <c r="B28" s="114" t="s">
        <v>565</v>
      </c>
      <c r="C28" s="106">
        <v>4096.3</v>
      </c>
      <c r="D28" s="106">
        <v>4390.1000000000004</v>
      </c>
      <c r="E28" s="111"/>
    </row>
    <row r="29" spans="1:5" ht="52.5" customHeight="1">
      <c r="A29" s="113" t="s">
        <v>109</v>
      </c>
      <c r="B29" s="114" t="s">
        <v>70</v>
      </c>
      <c r="C29" s="106">
        <f>C30</f>
        <v>28</v>
      </c>
      <c r="D29" s="106">
        <f>D30</f>
        <v>29.2</v>
      </c>
    </row>
    <row r="30" spans="1:5" ht="62.25" customHeight="1">
      <c r="A30" s="113" t="s">
        <v>322</v>
      </c>
      <c r="B30" s="114" t="s">
        <v>566</v>
      </c>
      <c r="C30" s="106">
        <v>28</v>
      </c>
      <c r="D30" s="106">
        <v>29.2</v>
      </c>
    </row>
    <row r="31" spans="1:5" ht="47.25" customHeight="1">
      <c r="A31" s="112" t="s">
        <v>110</v>
      </c>
      <c r="B31" s="104" t="s">
        <v>230</v>
      </c>
      <c r="C31" s="106">
        <f>C32</f>
        <v>4998.3999999999996</v>
      </c>
      <c r="D31" s="106">
        <f>D32</f>
        <v>5300.8</v>
      </c>
    </row>
    <row r="32" spans="1:5" ht="63" customHeight="1">
      <c r="A32" s="112" t="s">
        <v>323</v>
      </c>
      <c r="B32" s="104" t="s">
        <v>490</v>
      </c>
      <c r="C32" s="106">
        <v>4998.3999999999996</v>
      </c>
      <c r="D32" s="106">
        <v>5300.8</v>
      </c>
    </row>
    <row r="33" spans="1:4" ht="48.75" customHeight="1">
      <c r="A33" s="113" t="s">
        <v>174</v>
      </c>
      <c r="B33" s="114" t="s">
        <v>71</v>
      </c>
      <c r="C33" s="106">
        <f>C34</f>
        <v>-536.5</v>
      </c>
      <c r="D33" s="106">
        <f>D34</f>
        <v>-540.6</v>
      </c>
    </row>
    <row r="34" spans="1:4" ht="62.25" customHeight="1">
      <c r="A34" s="113" t="s">
        <v>324</v>
      </c>
      <c r="B34" s="114" t="s">
        <v>567</v>
      </c>
      <c r="C34" s="106">
        <v>-536.5</v>
      </c>
      <c r="D34" s="106">
        <v>-540.6</v>
      </c>
    </row>
    <row r="35" spans="1:4" ht="15.75">
      <c r="A35" s="102" t="s">
        <v>233</v>
      </c>
      <c r="B35" s="100" t="s">
        <v>210</v>
      </c>
      <c r="C35" s="101">
        <f>C36+C43+C46+C49</f>
        <v>182843</v>
      </c>
      <c r="D35" s="101">
        <f>D43+D46+D36+D49</f>
        <v>206863</v>
      </c>
    </row>
    <row r="36" spans="1:4" ht="15.75">
      <c r="A36" s="103" t="s">
        <v>111</v>
      </c>
      <c r="B36" s="104" t="s">
        <v>211</v>
      </c>
      <c r="C36" s="106">
        <f>C37+C40</f>
        <v>177000</v>
      </c>
      <c r="D36" s="106">
        <f>D37+D40</f>
        <v>201000</v>
      </c>
    </row>
    <row r="37" spans="1:4" ht="15.75">
      <c r="A37" s="103" t="s">
        <v>112</v>
      </c>
      <c r="B37" s="104" t="s">
        <v>16</v>
      </c>
      <c r="C37" s="106">
        <f>C38</f>
        <v>132000</v>
      </c>
      <c r="D37" s="106">
        <f>D38</f>
        <v>150000</v>
      </c>
    </row>
    <row r="38" spans="1:4" ht="15.75">
      <c r="A38" s="103" t="s">
        <v>113</v>
      </c>
      <c r="B38" s="104" t="s">
        <v>16</v>
      </c>
      <c r="C38" s="106">
        <v>132000</v>
      </c>
      <c r="D38" s="106">
        <v>150000</v>
      </c>
    </row>
    <row r="39" spans="1:4" ht="31.5" hidden="1">
      <c r="A39" s="103" t="s">
        <v>568</v>
      </c>
      <c r="B39" s="104" t="s">
        <v>569</v>
      </c>
      <c r="C39" s="106">
        <v>0</v>
      </c>
      <c r="D39" s="106">
        <v>0</v>
      </c>
    </row>
    <row r="40" spans="1:4" ht="30" customHeight="1">
      <c r="A40" s="103" t="s">
        <v>114</v>
      </c>
      <c r="B40" s="104" t="s">
        <v>17</v>
      </c>
      <c r="C40" s="106">
        <f>C41+C42</f>
        <v>45000</v>
      </c>
      <c r="D40" s="106">
        <f>D41+D42</f>
        <v>51000</v>
      </c>
    </row>
    <row r="41" spans="1:4" ht="33.75" customHeight="1">
      <c r="A41" s="103" t="s">
        <v>115</v>
      </c>
      <c r="B41" s="114" t="s">
        <v>171</v>
      </c>
      <c r="C41" s="106">
        <v>45000</v>
      </c>
      <c r="D41" s="106">
        <v>51000</v>
      </c>
    </row>
    <row r="42" spans="1:4" ht="31.5" hidden="1">
      <c r="A42" s="103" t="s">
        <v>43</v>
      </c>
      <c r="B42" s="104" t="s">
        <v>570</v>
      </c>
      <c r="C42" s="106">
        <v>0</v>
      </c>
      <c r="D42" s="106">
        <v>0</v>
      </c>
    </row>
    <row r="43" spans="1:4" ht="15.75">
      <c r="A43" s="103" t="s">
        <v>116</v>
      </c>
      <c r="B43" s="104" t="s">
        <v>10</v>
      </c>
      <c r="C43" s="106">
        <f>C44</f>
        <v>30</v>
      </c>
      <c r="D43" s="106">
        <f>D44</f>
        <v>0</v>
      </c>
    </row>
    <row r="44" spans="1:4" ht="15.75">
      <c r="A44" s="103" t="s">
        <v>117</v>
      </c>
      <c r="B44" s="104" t="s">
        <v>10</v>
      </c>
      <c r="C44" s="106">
        <v>30</v>
      </c>
      <c r="D44" s="106">
        <v>0</v>
      </c>
    </row>
    <row r="45" spans="1:4" ht="31.5" hidden="1">
      <c r="A45" s="103" t="s">
        <v>571</v>
      </c>
      <c r="B45" s="104" t="s">
        <v>572</v>
      </c>
      <c r="C45" s="106">
        <v>0</v>
      </c>
      <c r="D45" s="106">
        <v>0</v>
      </c>
    </row>
    <row r="46" spans="1:4" ht="15.75">
      <c r="A46" s="103" t="s">
        <v>119</v>
      </c>
      <c r="B46" s="104" t="s">
        <v>2</v>
      </c>
      <c r="C46" s="106">
        <f>C48+C47</f>
        <v>113</v>
      </c>
      <c r="D46" s="106">
        <f>D48+D47</f>
        <v>113</v>
      </c>
    </row>
    <row r="47" spans="1:4" ht="15.75">
      <c r="A47" s="103" t="s">
        <v>120</v>
      </c>
      <c r="B47" s="104" t="s">
        <v>2</v>
      </c>
      <c r="C47" s="106">
        <v>113</v>
      </c>
      <c r="D47" s="106">
        <v>113</v>
      </c>
    </row>
    <row r="48" spans="1:4" ht="15.75" hidden="1">
      <c r="A48" s="103" t="s">
        <v>573</v>
      </c>
      <c r="B48" s="104" t="s">
        <v>44</v>
      </c>
      <c r="C48" s="106"/>
      <c r="D48" s="106"/>
    </row>
    <row r="49" spans="1:4" ht="15.75">
      <c r="A49" s="103" t="s">
        <v>235</v>
      </c>
      <c r="B49" s="104" t="s">
        <v>204</v>
      </c>
      <c r="C49" s="106">
        <f>C50</f>
        <v>5700</v>
      </c>
      <c r="D49" s="106">
        <f>D50</f>
        <v>5750</v>
      </c>
    </row>
    <row r="50" spans="1:4" ht="31.5" customHeight="1">
      <c r="A50" s="103" t="s">
        <v>236</v>
      </c>
      <c r="B50" s="104" t="s">
        <v>64</v>
      </c>
      <c r="C50" s="106">
        <v>5700</v>
      </c>
      <c r="D50" s="106">
        <v>5750</v>
      </c>
    </row>
    <row r="51" spans="1:4" ht="15.75">
      <c r="A51" s="110" t="s">
        <v>121</v>
      </c>
      <c r="B51" s="115" t="s">
        <v>18</v>
      </c>
      <c r="C51" s="101">
        <f>C52+C54</f>
        <v>11929</v>
      </c>
      <c r="D51" s="101">
        <f>D52+D54</f>
        <v>11929</v>
      </c>
    </row>
    <row r="52" spans="1:4" ht="21" customHeight="1">
      <c r="A52" s="112" t="s">
        <v>122</v>
      </c>
      <c r="B52" s="108" t="s">
        <v>574</v>
      </c>
      <c r="C52" s="106">
        <f>C53</f>
        <v>11800</v>
      </c>
      <c r="D52" s="106">
        <f>D53</f>
        <v>11800</v>
      </c>
    </row>
    <row r="53" spans="1:4" ht="32.25" customHeight="1">
      <c r="A53" s="112" t="s">
        <v>123</v>
      </c>
      <c r="B53" s="116" t="s">
        <v>212</v>
      </c>
      <c r="C53" s="106">
        <v>11800</v>
      </c>
      <c r="D53" s="106">
        <v>11800</v>
      </c>
    </row>
    <row r="54" spans="1:4" ht="21.75" customHeight="1">
      <c r="A54" s="112" t="s">
        <v>124</v>
      </c>
      <c r="B54" s="108" t="s">
        <v>11</v>
      </c>
      <c r="C54" s="106">
        <f>C55+C56</f>
        <v>129</v>
      </c>
      <c r="D54" s="106">
        <f>D55+D56</f>
        <v>129</v>
      </c>
    </row>
    <row r="55" spans="1:4" ht="15.75" hidden="1">
      <c r="A55" s="112" t="s">
        <v>575</v>
      </c>
      <c r="B55" s="108" t="s">
        <v>68</v>
      </c>
      <c r="C55" s="106">
        <v>0</v>
      </c>
      <c r="D55" s="106">
        <v>0</v>
      </c>
    </row>
    <row r="56" spans="1:4" ht="32.25" customHeight="1">
      <c r="A56" s="117" t="s">
        <v>126</v>
      </c>
      <c r="B56" s="118" t="s">
        <v>84</v>
      </c>
      <c r="C56" s="106">
        <f>C57</f>
        <v>129</v>
      </c>
      <c r="D56" s="106">
        <f>D57</f>
        <v>129</v>
      </c>
    </row>
    <row r="57" spans="1:4" ht="46.5" customHeight="1">
      <c r="A57" s="112" t="s">
        <v>234</v>
      </c>
      <c r="B57" s="108" t="s">
        <v>67</v>
      </c>
      <c r="C57" s="106">
        <v>129</v>
      </c>
      <c r="D57" s="106">
        <v>129</v>
      </c>
    </row>
    <row r="58" spans="1:4" s="120" customFormat="1" ht="31.5" hidden="1">
      <c r="A58" s="110" t="s">
        <v>576</v>
      </c>
      <c r="B58" s="119" t="s">
        <v>47</v>
      </c>
      <c r="C58" s="101">
        <f t="shared" ref="C58:D60" si="0">C59</f>
        <v>0</v>
      </c>
      <c r="D58" s="101">
        <f t="shared" si="0"/>
        <v>0</v>
      </c>
    </row>
    <row r="59" spans="1:4" ht="15.75" hidden="1">
      <c r="A59" s="112" t="s">
        <v>48</v>
      </c>
      <c r="B59" s="108" t="s">
        <v>49</v>
      </c>
      <c r="C59" s="106">
        <f t="shared" si="0"/>
        <v>0</v>
      </c>
      <c r="D59" s="106">
        <f t="shared" si="0"/>
        <v>0</v>
      </c>
    </row>
    <row r="60" spans="1:4" ht="31.5" hidden="1">
      <c r="A60" s="112" t="s">
        <v>50</v>
      </c>
      <c r="B60" s="108" t="s">
        <v>51</v>
      </c>
      <c r="C60" s="106">
        <f t="shared" si="0"/>
        <v>0</v>
      </c>
      <c r="D60" s="106">
        <f t="shared" si="0"/>
        <v>0</v>
      </c>
    </row>
    <row r="61" spans="1:4" ht="31.5" hidden="1">
      <c r="A61" s="112" t="s">
        <v>81</v>
      </c>
      <c r="B61" s="108" t="s">
        <v>0</v>
      </c>
      <c r="C61" s="106"/>
      <c r="D61" s="106"/>
    </row>
    <row r="62" spans="1:4" ht="29.25" customHeight="1">
      <c r="A62" s="102" t="s">
        <v>127</v>
      </c>
      <c r="B62" s="100" t="s">
        <v>246</v>
      </c>
      <c r="C62" s="101">
        <f>C65+C75+C78+C63</f>
        <v>27326</v>
      </c>
      <c r="D62" s="101">
        <f>D65+D75+D78+D63</f>
        <v>28061</v>
      </c>
    </row>
    <row r="63" spans="1:4" ht="46.5" customHeight="1">
      <c r="A63" s="103" t="s">
        <v>128</v>
      </c>
      <c r="B63" s="108" t="s">
        <v>205</v>
      </c>
      <c r="C63" s="106">
        <f>C64</f>
        <v>285</v>
      </c>
      <c r="D63" s="106">
        <f>D64</f>
        <v>315</v>
      </c>
    </row>
    <row r="64" spans="1:4" ht="31.5" customHeight="1">
      <c r="A64" s="103" t="s">
        <v>129</v>
      </c>
      <c r="B64" s="108" t="s">
        <v>95</v>
      </c>
      <c r="C64" s="106">
        <v>285</v>
      </c>
      <c r="D64" s="106">
        <v>315</v>
      </c>
    </row>
    <row r="65" spans="1:4" ht="47.25" customHeight="1">
      <c r="A65" s="103" t="s">
        <v>130</v>
      </c>
      <c r="B65" s="108" t="s">
        <v>35</v>
      </c>
      <c r="C65" s="106">
        <f>C66+C69+C71+C73</f>
        <v>23385</v>
      </c>
      <c r="D65" s="106">
        <f>D66+D69+D71+D73</f>
        <v>24093</v>
      </c>
    </row>
    <row r="66" spans="1:4" ht="32.25" customHeight="1">
      <c r="A66" s="103" t="s">
        <v>131</v>
      </c>
      <c r="B66" s="108" t="s">
        <v>19</v>
      </c>
      <c r="C66" s="106">
        <f>C67+C68</f>
        <v>7369</v>
      </c>
      <c r="D66" s="106">
        <f>D67+D68</f>
        <v>7446</v>
      </c>
    </row>
    <row r="67" spans="1:4" ht="50.25" customHeight="1">
      <c r="A67" s="103" t="s">
        <v>225</v>
      </c>
      <c r="B67" s="118" t="s">
        <v>226</v>
      </c>
      <c r="C67" s="106">
        <v>3449</v>
      </c>
      <c r="D67" s="106">
        <v>3483</v>
      </c>
    </row>
    <row r="68" spans="1:4" ht="47.25" customHeight="1">
      <c r="A68" s="103" t="s">
        <v>132</v>
      </c>
      <c r="B68" s="118" t="s">
        <v>82</v>
      </c>
      <c r="C68" s="106">
        <v>3920</v>
      </c>
      <c r="D68" s="106">
        <v>3963</v>
      </c>
    </row>
    <row r="69" spans="1:4" ht="46.5" customHeight="1">
      <c r="A69" s="103" t="s">
        <v>237</v>
      </c>
      <c r="B69" s="108" t="s">
        <v>577</v>
      </c>
      <c r="C69" s="106">
        <f>C70</f>
        <v>151</v>
      </c>
      <c r="D69" s="106">
        <f>D70</f>
        <v>152</v>
      </c>
    </row>
    <row r="70" spans="1:4" ht="50.25" customHeight="1">
      <c r="A70" s="103" t="s">
        <v>238</v>
      </c>
      <c r="B70" s="108" t="s">
        <v>209</v>
      </c>
      <c r="C70" s="106">
        <v>151</v>
      </c>
      <c r="D70" s="106">
        <v>152</v>
      </c>
    </row>
    <row r="71" spans="1:4" ht="47.25" customHeight="1">
      <c r="A71" s="103" t="s">
        <v>133</v>
      </c>
      <c r="B71" s="108" t="s">
        <v>434</v>
      </c>
      <c r="C71" s="106">
        <f>C72</f>
        <v>265</v>
      </c>
      <c r="D71" s="106">
        <f>D72</f>
        <v>275</v>
      </c>
    </row>
    <row r="72" spans="1:4" ht="33.75" customHeight="1">
      <c r="A72" s="103" t="s">
        <v>134</v>
      </c>
      <c r="B72" s="108" t="s">
        <v>194</v>
      </c>
      <c r="C72" s="106">
        <v>265</v>
      </c>
      <c r="D72" s="106">
        <v>275</v>
      </c>
    </row>
    <row r="73" spans="1:4" ht="31.5" customHeight="1">
      <c r="A73" s="103" t="s">
        <v>217</v>
      </c>
      <c r="B73" s="118" t="s">
        <v>216</v>
      </c>
      <c r="C73" s="106">
        <f>C74</f>
        <v>15600</v>
      </c>
      <c r="D73" s="106">
        <f>D74</f>
        <v>16220</v>
      </c>
    </row>
    <row r="74" spans="1:4" ht="20.25" customHeight="1">
      <c r="A74" s="103" t="s">
        <v>214</v>
      </c>
      <c r="B74" s="118" t="s">
        <v>215</v>
      </c>
      <c r="C74" s="106">
        <v>15600</v>
      </c>
      <c r="D74" s="106">
        <v>16220</v>
      </c>
    </row>
    <row r="75" spans="1:4" ht="15.75">
      <c r="A75" s="103" t="s">
        <v>135</v>
      </c>
      <c r="B75" s="104" t="s">
        <v>3</v>
      </c>
      <c r="C75" s="106">
        <f>C76</f>
        <v>156</v>
      </c>
      <c r="D75" s="106">
        <f>D76</f>
        <v>153</v>
      </c>
    </row>
    <row r="76" spans="1:4" ht="33.75" customHeight="1">
      <c r="A76" s="103" t="s">
        <v>136</v>
      </c>
      <c r="B76" s="104" t="s">
        <v>4</v>
      </c>
      <c r="C76" s="106">
        <f>C77</f>
        <v>156</v>
      </c>
      <c r="D76" s="106">
        <f>D77</f>
        <v>153</v>
      </c>
    </row>
    <row r="77" spans="1:4" ht="31.5">
      <c r="A77" s="112" t="s">
        <v>137</v>
      </c>
      <c r="B77" s="108" t="s">
        <v>223</v>
      </c>
      <c r="C77" s="106">
        <v>156</v>
      </c>
      <c r="D77" s="106">
        <v>153</v>
      </c>
    </row>
    <row r="78" spans="1:4" ht="46.5" customHeight="1">
      <c r="A78" s="103" t="s">
        <v>138</v>
      </c>
      <c r="B78" s="108" t="s">
        <v>36</v>
      </c>
      <c r="C78" s="106">
        <f>C79</f>
        <v>3500</v>
      </c>
      <c r="D78" s="106">
        <f>D79</f>
        <v>3500</v>
      </c>
    </row>
    <row r="79" spans="1:4" ht="46.5" customHeight="1">
      <c r="A79" s="103" t="s">
        <v>139</v>
      </c>
      <c r="B79" s="104" t="s">
        <v>37</v>
      </c>
      <c r="C79" s="106">
        <f>C80</f>
        <v>3500</v>
      </c>
      <c r="D79" s="106">
        <f>D80</f>
        <v>3500</v>
      </c>
    </row>
    <row r="80" spans="1:4" ht="49.5" customHeight="1">
      <c r="A80" s="103" t="s">
        <v>140</v>
      </c>
      <c r="B80" s="104" t="s">
        <v>38</v>
      </c>
      <c r="C80" s="106">
        <v>3500</v>
      </c>
      <c r="D80" s="106">
        <v>3500</v>
      </c>
    </row>
    <row r="81" spans="1:4" ht="15.75">
      <c r="A81" s="102" t="s">
        <v>141</v>
      </c>
      <c r="B81" s="100" t="s">
        <v>213</v>
      </c>
      <c r="C81" s="101">
        <f>C82</f>
        <v>4599</v>
      </c>
      <c r="D81" s="101">
        <f>D82</f>
        <v>4599</v>
      </c>
    </row>
    <row r="82" spans="1:4" ht="15.75">
      <c r="A82" s="103" t="s">
        <v>142</v>
      </c>
      <c r="B82" s="104" t="s">
        <v>5</v>
      </c>
      <c r="C82" s="106">
        <f>C83+C85+C86+C89</f>
        <v>4599</v>
      </c>
      <c r="D82" s="106">
        <f>D83+D85+D86+D89</f>
        <v>4599</v>
      </c>
    </row>
    <row r="83" spans="1:4" ht="15.75">
      <c r="A83" s="103" t="s">
        <v>143</v>
      </c>
      <c r="B83" s="104" t="s">
        <v>54</v>
      </c>
      <c r="C83" s="106">
        <v>3600</v>
      </c>
      <c r="D83" s="106">
        <v>3600</v>
      </c>
    </row>
    <row r="84" spans="1:4" ht="15.75" hidden="1">
      <c r="A84" s="103" t="s">
        <v>578</v>
      </c>
      <c r="B84" s="104" t="s">
        <v>56</v>
      </c>
      <c r="C84" s="106"/>
      <c r="D84" s="106">
        <v>0</v>
      </c>
    </row>
    <row r="85" spans="1:4" ht="15.75">
      <c r="A85" s="103" t="s">
        <v>144</v>
      </c>
      <c r="B85" s="104" t="s">
        <v>60</v>
      </c>
      <c r="C85" s="106">
        <v>2</v>
      </c>
      <c r="D85" s="106">
        <v>2</v>
      </c>
    </row>
    <row r="86" spans="1:4" ht="15.75">
      <c r="A86" s="103" t="s">
        <v>145</v>
      </c>
      <c r="B86" s="104" t="s">
        <v>55</v>
      </c>
      <c r="C86" s="106">
        <f>C87+C88</f>
        <v>970</v>
      </c>
      <c r="D86" s="106">
        <f>D87+D88</f>
        <v>970</v>
      </c>
    </row>
    <row r="87" spans="1:4" ht="15.75">
      <c r="A87" s="103" t="s">
        <v>271</v>
      </c>
      <c r="B87" s="114" t="s">
        <v>273</v>
      </c>
      <c r="C87" s="106">
        <v>60</v>
      </c>
      <c r="D87" s="106">
        <v>60</v>
      </c>
    </row>
    <row r="88" spans="1:4" ht="15.75">
      <c r="A88" s="103" t="s">
        <v>272</v>
      </c>
      <c r="B88" s="121" t="s">
        <v>274</v>
      </c>
      <c r="C88" s="106">
        <v>910</v>
      </c>
      <c r="D88" s="106">
        <v>910</v>
      </c>
    </row>
    <row r="89" spans="1:4" ht="32.25" customHeight="1">
      <c r="A89" s="103" t="s">
        <v>146</v>
      </c>
      <c r="B89" s="104" t="s">
        <v>65</v>
      </c>
      <c r="C89" s="106">
        <v>27</v>
      </c>
      <c r="D89" s="106">
        <v>27</v>
      </c>
    </row>
    <row r="90" spans="1:4" ht="15.75">
      <c r="A90" s="102" t="s">
        <v>147</v>
      </c>
      <c r="B90" s="100" t="s">
        <v>320</v>
      </c>
      <c r="C90" s="101">
        <f>C91+C94</f>
        <v>459</v>
      </c>
      <c r="D90" s="101">
        <f>D91+D94</f>
        <v>477</v>
      </c>
    </row>
    <row r="91" spans="1:4" ht="15.75" hidden="1">
      <c r="A91" s="103" t="s">
        <v>173</v>
      </c>
      <c r="B91" s="114" t="s">
        <v>172</v>
      </c>
      <c r="C91" s="106">
        <f>C92</f>
        <v>0</v>
      </c>
      <c r="D91" s="106">
        <f>D92</f>
        <v>0</v>
      </c>
    </row>
    <row r="92" spans="1:4" ht="15.75" hidden="1">
      <c r="A92" s="103" t="s">
        <v>164</v>
      </c>
      <c r="B92" s="121" t="s">
        <v>166</v>
      </c>
      <c r="C92" s="106">
        <f>C93</f>
        <v>0</v>
      </c>
      <c r="D92" s="106">
        <f>D93</f>
        <v>0</v>
      </c>
    </row>
    <row r="93" spans="1:4" ht="15.75" hidden="1">
      <c r="A93" s="103" t="s">
        <v>165</v>
      </c>
      <c r="B93" s="121" t="s">
        <v>206</v>
      </c>
      <c r="C93" s="106"/>
      <c r="D93" s="106"/>
    </row>
    <row r="94" spans="1:4" ht="15.75">
      <c r="A94" s="103" t="s">
        <v>148</v>
      </c>
      <c r="B94" s="104" t="s">
        <v>52</v>
      </c>
      <c r="C94" s="106">
        <f>C95+C97</f>
        <v>459</v>
      </c>
      <c r="D94" s="106">
        <f>D95+D97</f>
        <v>477</v>
      </c>
    </row>
    <row r="95" spans="1:4" ht="19.5" customHeight="1">
      <c r="A95" s="103" t="s">
        <v>149</v>
      </c>
      <c r="B95" s="104" t="s">
        <v>579</v>
      </c>
      <c r="C95" s="106">
        <f>C96</f>
        <v>459</v>
      </c>
      <c r="D95" s="106">
        <f>D96</f>
        <v>477</v>
      </c>
    </row>
    <row r="96" spans="1:4" ht="31.5" customHeight="1">
      <c r="A96" s="103" t="s">
        <v>239</v>
      </c>
      <c r="B96" s="104" t="s">
        <v>91</v>
      </c>
      <c r="C96" s="106">
        <v>459</v>
      </c>
      <c r="D96" s="106">
        <v>477</v>
      </c>
    </row>
    <row r="97" spans="1:4" ht="15.75" hidden="1">
      <c r="A97" s="103" t="s">
        <v>150</v>
      </c>
      <c r="B97" s="104" t="s">
        <v>53</v>
      </c>
      <c r="C97" s="106">
        <f>C98</f>
        <v>0</v>
      </c>
      <c r="D97" s="106">
        <f>D98</f>
        <v>0</v>
      </c>
    </row>
    <row r="98" spans="1:4" ht="15.75" hidden="1">
      <c r="A98" s="103" t="s">
        <v>151</v>
      </c>
      <c r="B98" s="104" t="s">
        <v>580</v>
      </c>
      <c r="C98" s="106">
        <v>0</v>
      </c>
      <c r="D98" s="106">
        <v>0</v>
      </c>
    </row>
    <row r="99" spans="1:4" ht="15.75">
      <c r="A99" s="102" t="s">
        <v>152</v>
      </c>
      <c r="B99" s="100" t="s">
        <v>200</v>
      </c>
      <c r="C99" s="101">
        <f>C100+C103+C109</f>
        <v>3825</v>
      </c>
      <c r="D99" s="101">
        <f>D100+D103+D109</f>
        <v>3825</v>
      </c>
    </row>
    <row r="100" spans="1:4" ht="49.5" customHeight="1">
      <c r="A100" s="103" t="s">
        <v>153</v>
      </c>
      <c r="B100" s="104" t="s">
        <v>581</v>
      </c>
      <c r="C100" s="106">
        <f>C101</f>
        <v>3000</v>
      </c>
      <c r="D100" s="106">
        <f>D101</f>
        <v>3000</v>
      </c>
    </row>
    <row r="101" spans="1:4" ht="48" customHeight="1">
      <c r="A101" s="112" t="s">
        <v>154</v>
      </c>
      <c r="B101" s="114" t="s">
        <v>80</v>
      </c>
      <c r="C101" s="106">
        <f>C102</f>
        <v>3000</v>
      </c>
      <c r="D101" s="106">
        <f>D102</f>
        <v>3000</v>
      </c>
    </row>
    <row r="102" spans="1:4" ht="47.25" customHeight="1">
      <c r="A102" s="112" t="s">
        <v>155</v>
      </c>
      <c r="B102" s="104" t="s">
        <v>582</v>
      </c>
      <c r="C102" s="106">
        <v>3000</v>
      </c>
      <c r="D102" s="106">
        <v>3000</v>
      </c>
    </row>
    <row r="103" spans="1:4" ht="20.25" customHeight="1">
      <c r="A103" s="112" t="s">
        <v>156</v>
      </c>
      <c r="B103" s="122" t="s">
        <v>583</v>
      </c>
      <c r="C103" s="106">
        <f>C104+C107</f>
        <v>760</v>
      </c>
      <c r="D103" s="106">
        <f>D104+D107</f>
        <v>760</v>
      </c>
    </row>
    <row r="104" spans="1:4" ht="15.75">
      <c r="A104" s="112" t="s">
        <v>157</v>
      </c>
      <c r="B104" s="122" t="s">
        <v>20</v>
      </c>
      <c r="C104" s="106">
        <f>C105+C106</f>
        <v>710</v>
      </c>
      <c r="D104" s="106">
        <f>D105+D106</f>
        <v>710</v>
      </c>
    </row>
    <row r="105" spans="1:4" ht="31.5" customHeight="1">
      <c r="A105" s="112" t="s">
        <v>227</v>
      </c>
      <c r="B105" s="108" t="s">
        <v>228</v>
      </c>
      <c r="C105" s="106">
        <v>28</v>
      </c>
      <c r="D105" s="106">
        <v>28</v>
      </c>
    </row>
    <row r="106" spans="1:4" ht="32.25" customHeight="1">
      <c r="A106" s="117" t="s">
        <v>158</v>
      </c>
      <c r="B106" s="118" t="s">
        <v>83</v>
      </c>
      <c r="C106" s="106">
        <v>682</v>
      </c>
      <c r="D106" s="106">
        <v>682</v>
      </c>
    </row>
    <row r="107" spans="1:4" ht="31.5">
      <c r="A107" s="112" t="s">
        <v>584</v>
      </c>
      <c r="B107" s="108" t="s">
        <v>247</v>
      </c>
      <c r="C107" s="106">
        <f>C108</f>
        <v>50</v>
      </c>
      <c r="D107" s="106">
        <f>D108</f>
        <v>50</v>
      </c>
    </row>
    <row r="108" spans="1:4" ht="32.25" customHeight="1">
      <c r="A108" s="112" t="s">
        <v>585</v>
      </c>
      <c r="B108" s="108" t="s">
        <v>586</v>
      </c>
      <c r="C108" s="106">
        <v>50</v>
      </c>
      <c r="D108" s="106">
        <v>50</v>
      </c>
    </row>
    <row r="109" spans="1:4" ht="46.5" customHeight="1">
      <c r="A109" s="112" t="s">
        <v>470</v>
      </c>
      <c r="B109" s="108" t="s">
        <v>471</v>
      </c>
      <c r="C109" s="106">
        <f>C110</f>
        <v>65</v>
      </c>
      <c r="D109" s="106">
        <f>D110</f>
        <v>65</v>
      </c>
    </row>
    <row r="110" spans="1:4" ht="30.75" customHeight="1">
      <c r="A110" s="112" t="s">
        <v>472</v>
      </c>
      <c r="B110" s="108" t="s">
        <v>473</v>
      </c>
      <c r="C110" s="106">
        <f>C111+C112</f>
        <v>65</v>
      </c>
      <c r="D110" s="106">
        <f>D111+D112</f>
        <v>65</v>
      </c>
    </row>
    <row r="111" spans="1:4" ht="49.5" customHeight="1">
      <c r="A111" s="112" t="s">
        <v>474</v>
      </c>
      <c r="B111" s="108" t="s">
        <v>475</v>
      </c>
      <c r="C111" s="106">
        <v>30</v>
      </c>
      <c r="D111" s="106">
        <v>30</v>
      </c>
    </row>
    <row r="112" spans="1:4" ht="48.75" customHeight="1">
      <c r="A112" s="112" t="s">
        <v>476</v>
      </c>
      <c r="B112" s="108" t="s">
        <v>477</v>
      </c>
      <c r="C112" s="106">
        <v>35</v>
      </c>
      <c r="D112" s="106">
        <v>35</v>
      </c>
    </row>
    <row r="113" spans="1:4" ht="15.75">
      <c r="A113" s="102" t="s">
        <v>159</v>
      </c>
      <c r="B113" s="100" t="s">
        <v>201</v>
      </c>
      <c r="C113" s="101">
        <f>C117+C148+C151+C159+C146</f>
        <v>6477</v>
      </c>
      <c r="D113" s="101">
        <f>D117+D148+D151+D159+D146</f>
        <v>6477</v>
      </c>
    </row>
    <row r="114" spans="1:4" ht="15.75" hidden="1">
      <c r="A114" s="103" t="s">
        <v>587</v>
      </c>
      <c r="B114" s="104" t="s">
        <v>588</v>
      </c>
      <c r="C114" s="106">
        <f>C115+C116</f>
        <v>0</v>
      </c>
      <c r="D114" s="106">
        <f>D115+D116</f>
        <v>0</v>
      </c>
    </row>
    <row r="115" spans="1:4" ht="47.25" hidden="1">
      <c r="A115" s="112" t="s">
        <v>589</v>
      </c>
      <c r="B115" s="118" t="s">
        <v>590</v>
      </c>
      <c r="C115" s="106"/>
      <c r="D115" s="106"/>
    </row>
    <row r="116" spans="1:4" ht="31.5" hidden="1">
      <c r="A116" s="112" t="s">
        <v>591</v>
      </c>
      <c r="B116" s="108" t="s">
        <v>592</v>
      </c>
      <c r="C116" s="106"/>
      <c r="D116" s="106"/>
    </row>
    <row r="117" spans="1:4" ht="17.25" customHeight="1">
      <c r="A117" s="112" t="s">
        <v>339</v>
      </c>
      <c r="B117" s="108" t="s">
        <v>340</v>
      </c>
      <c r="C117" s="106">
        <f>C120+C124+C127+C129+C133+C143+C118+C122+C131+C135+C141+C137+C139</f>
        <v>5447</v>
      </c>
      <c r="D117" s="106">
        <f>D120+D124+D127+D129+D133+D143+D118+D122+D131+D135+D141+D137+D139</f>
        <v>5447</v>
      </c>
    </row>
    <row r="118" spans="1:4" ht="32.25" customHeight="1">
      <c r="A118" s="112" t="s">
        <v>408</v>
      </c>
      <c r="B118" s="108" t="s">
        <v>409</v>
      </c>
      <c r="C118" s="106">
        <f>C119</f>
        <v>56</v>
      </c>
      <c r="D118" s="106">
        <f>D119</f>
        <v>56</v>
      </c>
    </row>
    <row r="119" spans="1:4" ht="48" customHeight="1">
      <c r="A119" s="112" t="s">
        <v>410</v>
      </c>
      <c r="B119" s="108" t="s">
        <v>411</v>
      </c>
      <c r="C119" s="106">
        <v>56</v>
      </c>
      <c r="D119" s="106">
        <v>56</v>
      </c>
    </row>
    <row r="120" spans="1:4" ht="48.75" customHeight="1">
      <c r="A120" s="112" t="s">
        <v>330</v>
      </c>
      <c r="B120" s="118" t="s">
        <v>406</v>
      </c>
      <c r="C120" s="106">
        <f>C121</f>
        <v>830</v>
      </c>
      <c r="D120" s="106">
        <f>D121</f>
        <v>830</v>
      </c>
    </row>
    <row r="121" spans="1:4" ht="49.5" customHeight="1">
      <c r="A121" s="112" t="s">
        <v>329</v>
      </c>
      <c r="B121" s="118" t="s">
        <v>407</v>
      </c>
      <c r="C121" s="106">
        <v>830</v>
      </c>
      <c r="D121" s="106">
        <v>830</v>
      </c>
    </row>
    <row r="122" spans="1:4" ht="33.75" customHeight="1">
      <c r="A122" s="112" t="s">
        <v>412</v>
      </c>
      <c r="B122" s="118" t="s">
        <v>423</v>
      </c>
      <c r="C122" s="106">
        <f>C123</f>
        <v>300</v>
      </c>
      <c r="D122" s="106">
        <f>D123</f>
        <v>300</v>
      </c>
    </row>
    <row r="123" spans="1:4" ht="50.25" customHeight="1">
      <c r="A123" s="112" t="s">
        <v>413</v>
      </c>
      <c r="B123" s="118" t="s">
        <v>492</v>
      </c>
      <c r="C123" s="106">
        <v>300</v>
      </c>
      <c r="D123" s="106">
        <v>300</v>
      </c>
    </row>
    <row r="124" spans="1:4" ht="35.25" customHeight="1">
      <c r="A124" s="112" t="s">
        <v>325</v>
      </c>
      <c r="B124" s="118" t="s">
        <v>414</v>
      </c>
      <c r="C124" s="106">
        <f>C125+C126</f>
        <v>30</v>
      </c>
      <c r="D124" s="106">
        <f>D125+D126</f>
        <v>30</v>
      </c>
    </row>
    <row r="125" spans="1:4" ht="63" hidden="1">
      <c r="A125" s="112" t="s">
        <v>326</v>
      </c>
      <c r="B125" s="118" t="s">
        <v>327</v>
      </c>
      <c r="C125" s="106"/>
      <c r="D125" s="106"/>
    </row>
    <row r="126" spans="1:4" ht="48" customHeight="1">
      <c r="A126" s="112" t="s">
        <v>328</v>
      </c>
      <c r="B126" s="118" t="s">
        <v>415</v>
      </c>
      <c r="C126" s="106">
        <v>30</v>
      </c>
      <c r="D126" s="106">
        <v>30</v>
      </c>
    </row>
    <row r="127" spans="1:4" ht="31.5" customHeight="1">
      <c r="A127" s="112" t="s">
        <v>331</v>
      </c>
      <c r="B127" s="118" t="s">
        <v>416</v>
      </c>
      <c r="C127" s="106">
        <f>C128</f>
        <v>100</v>
      </c>
      <c r="D127" s="106">
        <f>D128</f>
        <v>100</v>
      </c>
    </row>
    <row r="128" spans="1:4" ht="51.75" customHeight="1">
      <c r="A128" s="112" t="s">
        <v>332</v>
      </c>
      <c r="B128" s="108" t="s">
        <v>417</v>
      </c>
      <c r="C128" s="106">
        <v>100</v>
      </c>
      <c r="D128" s="106">
        <v>100</v>
      </c>
    </row>
    <row r="129" spans="1:4" ht="38.25" customHeight="1">
      <c r="A129" s="112" t="s">
        <v>333</v>
      </c>
      <c r="B129" s="108" t="s">
        <v>418</v>
      </c>
      <c r="C129" s="106">
        <f>C130</f>
        <v>1</v>
      </c>
      <c r="D129" s="106">
        <f>D130</f>
        <v>1</v>
      </c>
    </row>
    <row r="130" spans="1:4" ht="49.5" customHeight="1">
      <c r="A130" s="112" t="s">
        <v>334</v>
      </c>
      <c r="B130" s="108" t="s">
        <v>419</v>
      </c>
      <c r="C130" s="106">
        <v>1</v>
      </c>
      <c r="D130" s="106">
        <v>1</v>
      </c>
    </row>
    <row r="131" spans="1:4" ht="31.5" customHeight="1">
      <c r="A131" s="112" t="s">
        <v>420</v>
      </c>
      <c r="B131" s="108" t="s">
        <v>422</v>
      </c>
      <c r="C131" s="106">
        <f>C132</f>
        <v>3</v>
      </c>
      <c r="D131" s="106">
        <f>D132</f>
        <v>3</v>
      </c>
    </row>
    <row r="132" spans="1:4" ht="45.75" customHeight="1">
      <c r="A132" s="112" t="s">
        <v>421</v>
      </c>
      <c r="B132" s="108" t="s">
        <v>424</v>
      </c>
      <c r="C132" s="106">
        <v>3</v>
      </c>
      <c r="D132" s="106">
        <v>3</v>
      </c>
    </row>
    <row r="133" spans="1:4" ht="49.5" customHeight="1">
      <c r="A133" s="112" t="s">
        <v>335</v>
      </c>
      <c r="B133" s="108" t="s">
        <v>425</v>
      </c>
      <c r="C133" s="106">
        <f>C134</f>
        <v>250</v>
      </c>
      <c r="D133" s="106">
        <f>D134</f>
        <v>250</v>
      </c>
    </row>
    <row r="134" spans="1:4" ht="51" customHeight="1">
      <c r="A134" s="112" t="s">
        <v>336</v>
      </c>
      <c r="B134" s="108" t="s">
        <v>426</v>
      </c>
      <c r="C134" s="106">
        <v>250</v>
      </c>
      <c r="D134" s="106">
        <v>250</v>
      </c>
    </row>
    <row r="135" spans="1:4" ht="48" customHeight="1">
      <c r="A135" s="112" t="s">
        <v>593</v>
      </c>
      <c r="B135" s="108" t="s">
        <v>429</v>
      </c>
      <c r="C135" s="106">
        <f>C136</f>
        <v>10</v>
      </c>
      <c r="D135" s="106">
        <f>D136</f>
        <v>10</v>
      </c>
    </row>
    <row r="136" spans="1:4" ht="63.75" customHeight="1">
      <c r="A136" s="112" t="s">
        <v>594</v>
      </c>
      <c r="B136" s="108" t="s">
        <v>446</v>
      </c>
      <c r="C136" s="106">
        <v>10</v>
      </c>
      <c r="D136" s="106">
        <v>10</v>
      </c>
    </row>
    <row r="137" spans="1:4" ht="35.25" customHeight="1">
      <c r="A137" s="112" t="s">
        <v>478</v>
      </c>
      <c r="B137" s="108" t="s">
        <v>482</v>
      </c>
      <c r="C137" s="106">
        <f>C138</f>
        <v>12</v>
      </c>
      <c r="D137" s="106">
        <f>D138</f>
        <v>12</v>
      </c>
    </row>
    <row r="138" spans="1:4" ht="50.25" customHeight="1">
      <c r="A138" s="112" t="s">
        <v>479</v>
      </c>
      <c r="B138" s="108" t="s">
        <v>483</v>
      </c>
      <c r="C138" s="106">
        <v>12</v>
      </c>
      <c r="D138" s="106">
        <v>12</v>
      </c>
    </row>
    <row r="139" spans="1:4" ht="46.5" customHeight="1">
      <c r="A139" s="112" t="s">
        <v>480</v>
      </c>
      <c r="B139" s="108" t="s">
        <v>548</v>
      </c>
      <c r="C139" s="106">
        <f>C140</f>
        <v>25</v>
      </c>
      <c r="D139" s="106">
        <f>D140</f>
        <v>25</v>
      </c>
    </row>
    <row r="140" spans="1:4" ht="63.75" customHeight="1">
      <c r="A140" s="112" t="s">
        <v>481</v>
      </c>
      <c r="B140" s="108" t="s">
        <v>549</v>
      </c>
      <c r="C140" s="106">
        <v>25</v>
      </c>
      <c r="D140" s="106">
        <v>25</v>
      </c>
    </row>
    <row r="141" spans="1:4" ht="32.25" customHeight="1">
      <c r="A141" s="112" t="s">
        <v>430</v>
      </c>
      <c r="B141" s="108" t="s">
        <v>493</v>
      </c>
      <c r="C141" s="106">
        <f>C142</f>
        <v>800</v>
      </c>
      <c r="D141" s="106">
        <f>D142</f>
        <v>800</v>
      </c>
    </row>
    <row r="142" spans="1:4" ht="48" customHeight="1">
      <c r="A142" s="112" t="s">
        <v>431</v>
      </c>
      <c r="B142" s="108" t="s">
        <v>494</v>
      </c>
      <c r="C142" s="106">
        <v>800</v>
      </c>
      <c r="D142" s="106">
        <v>800</v>
      </c>
    </row>
    <row r="143" spans="1:4" ht="46.5" customHeight="1">
      <c r="A143" s="112" t="s">
        <v>337</v>
      </c>
      <c r="B143" s="108" t="s">
        <v>432</v>
      </c>
      <c r="C143" s="106">
        <f>C145</f>
        <v>3030</v>
      </c>
      <c r="D143" s="106">
        <f>D145</f>
        <v>3030</v>
      </c>
    </row>
    <row r="144" spans="1:4" ht="31.5" hidden="1">
      <c r="A144" s="112" t="s">
        <v>595</v>
      </c>
      <c r="B144" s="108" t="s">
        <v>596</v>
      </c>
      <c r="C144" s="106"/>
      <c r="D144" s="106"/>
    </row>
    <row r="145" spans="1:4" ht="48" customHeight="1">
      <c r="A145" s="112" t="s">
        <v>338</v>
      </c>
      <c r="B145" s="108" t="s">
        <v>433</v>
      </c>
      <c r="C145" s="106">
        <v>3030</v>
      </c>
      <c r="D145" s="106">
        <v>3030</v>
      </c>
    </row>
    <row r="146" spans="1:4" ht="62.25" customHeight="1">
      <c r="A146" s="112" t="s">
        <v>520</v>
      </c>
      <c r="B146" s="108" t="s">
        <v>521</v>
      </c>
      <c r="C146" s="106">
        <f>C147</f>
        <v>30</v>
      </c>
      <c r="D146" s="106">
        <f>D147</f>
        <v>30</v>
      </c>
    </row>
    <row r="147" spans="1:4" ht="78" customHeight="1">
      <c r="A147" s="112" t="s">
        <v>519</v>
      </c>
      <c r="B147" s="108" t="s">
        <v>597</v>
      </c>
      <c r="C147" s="106">
        <v>30</v>
      </c>
      <c r="D147" s="106">
        <v>30</v>
      </c>
    </row>
    <row r="148" spans="1:4" ht="46.5" hidden="1" customHeight="1">
      <c r="A148" s="112" t="s">
        <v>598</v>
      </c>
      <c r="B148" s="108" t="s">
        <v>599</v>
      </c>
      <c r="C148" s="106">
        <f>C149</f>
        <v>0</v>
      </c>
      <c r="D148" s="106">
        <f>D149</f>
        <v>0</v>
      </c>
    </row>
    <row r="149" spans="1:4" ht="43.5" hidden="1" customHeight="1">
      <c r="A149" s="112" t="s">
        <v>600</v>
      </c>
      <c r="B149" s="108" t="s">
        <v>601</v>
      </c>
      <c r="C149" s="106">
        <f>C150</f>
        <v>0</v>
      </c>
      <c r="D149" s="106">
        <f>D150</f>
        <v>0</v>
      </c>
    </row>
    <row r="150" spans="1:4" ht="35.25" hidden="1" customHeight="1">
      <c r="A150" s="112" t="s">
        <v>602</v>
      </c>
      <c r="B150" s="108" t="s">
        <v>603</v>
      </c>
      <c r="C150" s="106"/>
      <c r="D150" s="106"/>
    </row>
    <row r="151" spans="1:4" ht="16.5">
      <c r="A151" s="112" t="s">
        <v>341</v>
      </c>
      <c r="B151" s="123" t="s">
        <v>342</v>
      </c>
      <c r="C151" s="106">
        <f>C152+C154+C156</f>
        <v>600</v>
      </c>
      <c r="D151" s="106">
        <f>D152+D154+D156</f>
        <v>600</v>
      </c>
    </row>
    <row r="152" spans="1:4" ht="47.25" hidden="1">
      <c r="A152" s="112" t="s">
        <v>343</v>
      </c>
      <c r="B152" s="108" t="s">
        <v>344</v>
      </c>
      <c r="C152" s="106">
        <f>C153</f>
        <v>0</v>
      </c>
      <c r="D152" s="106">
        <f>D153</f>
        <v>0</v>
      </c>
    </row>
    <row r="153" spans="1:4" ht="31.5" hidden="1">
      <c r="A153" s="117" t="s">
        <v>345</v>
      </c>
      <c r="B153" s="118" t="s">
        <v>346</v>
      </c>
      <c r="C153" s="106"/>
      <c r="D153" s="106"/>
    </row>
    <row r="154" spans="1:4" ht="15.75" hidden="1">
      <c r="A154" s="112" t="s">
        <v>347</v>
      </c>
      <c r="B154" s="108" t="s">
        <v>348</v>
      </c>
      <c r="C154" s="106">
        <f>C155</f>
        <v>0</v>
      </c>
      <c r="D154" s="106">
        <f>D155</f>
        <v>0</v>
      </c>
    </row>
    <row r="155" spans="1:4" ht="94.5" hidden="1">
      <c r="A155" s="112" t="s">
        <v>349</v>
      </c>
      <c r="B155" s="118" t="s">
        <v>366</v>
      </c>
      <c r="C155" s="106"/>
      <c r="D155" s="106"/>
    </row>
    <row r="156" spans="1:4" ht="48" customHeight="1">
      <c r="A156" s="112" t="s">
        <v>353</v>
      </c>
      <c r="B156" s="108" t="s">
        <v>368</v>
      </c>
      <c r="C156" s="106">
        <f>C157+C158</f>
        <v>600</v>
      </c>
      <c r="D156" s="106">
        <f>D157+D158</f>
        <v>600</v>
      </c>
    </row>
    <row r="157" spans="1:4" ht="32.25" customHeight="1">
      <c r="A157" s="112" t="s">
        <v>354</v>
      </c>
      <c r="B157" s="108" t="s">
        <v>369</v>
      </c>
      <c r="C157" s="106">
        <v>600</v>
      </c>
      <c r="D157" s="106">
        <v>600</v>
      </c>
    </row>
    <row r="158" spans="1:4" ht="31.5" hidden="1" customHeight="1">
      <c r="A158" s="112" t="s">
        <v>484</v>
      </c>
      <c r="B158" s="108" t="s">
        <v>485</v>
      </c>
      <c r="C158" s="106">
        <v>0</v>
      </c>
      <c r="D158" s="106">
        <v>0</v>
      </c>
    </row>
    <row r="159" spans="1:4" ht="20.25" customHeight="1">
      <c r="A159" s="103" t="s">
        <v>350</v>
      </c>
      <c r="B159" s="124" t="s">
        <v>351</v>
      </c>
      <c r="C159" s="106">
        <f>C160</f>
        <v>400</v>
      </c>
      <c r="D159" s="106">
        <f>D160</f>
        <v>400</v>
      </c>
    </row>
    <row r="160" spans="1:4" ht="63.75" customHeight="1">
      <c r="A160" s="112" t="s">
        <v>352</v>
      </c>
      <c r="B160" s="108" t="s">
        <v>604</v>
      </c>
      <c r="C160" s="106">
        <v>400</v>
      </c>
      <c r="D160" s="106">
        <v>400</v>
      </c>
    </row>
    <row r="161" spans="1:4" ht="15.75" hidden="1">
      <c r="A161" s="102" t="s">
        <v>605</v>
      </c>
      <c r="B161" s="100" t="s">
        <v>6</v>
      </c>
      <c r="C161" s="101">
        <f>C162</f>
        <v>0</v>
      </c>
      <c r="D161" s="101">
        <f>D162</f>
        <v>0</v>
      </c>
    </row>
    <row r="162" spans="1:4" ht="15.75" hidden="1">
      <c r="A162" s="125" t="s">
        <v>606</v>
      </c>
      <c r="B162" s="104" t="s">
        <v>7</v>
      </c>
      <c r="C162" s="106">
        <f>C163</f>
        <v>0</v>
      </c>
      <c r="D162" s="106">
        <f>D163</f>
        <v>0</v>
      </c>
    </row>
    <row r="163" spans="1:4" ht="15.75" hidden="1">
      <c r="A163" s="112" t="s">
        <v>511</v>
      </c>
      <c r="B163" s="108" t="s">
        <v>13</v>
      </c>
      <c r="C163" s="106"/>
      <c r="D163" s="106"/>
    </row>
    <row r="164" spans="1:4" ht="18.75" customHeight="1">
      <c r="A164" s="99" t="s">
        <v>160</v>
      </c>
      <c r="B164" s="126" t="s">
        <v>8</v>
      </c>
      <c r="C164" s="127">
        <f>C165+C301+C293</f>
        <v>1237864.28</v>
      </c>
      <c r="D164" s="127">
        <f>D165+D301+D293</f>
        <v>1252877.7699999998</v>
      </c>
    </row>
    <row r="165" spans="1:4" ht="15" customHeight="1">
      <c r="A165" s="102" t="s">
        <v>161</v>
      </c>
      <c r="B165" s="126" t="s">
        <v>244</v>
      </c>
      <c r="C165" s="128">
        <f>C166+C171+C232+C280</f>
        <v>1237864.28</v>
      </c>
      <c r="D165" s="128">
        <f>D166+D171+D232+D280</f>
        <v>1252877.7699999998</v>
      </c>
    </row>
    <row r="166" spans="1:4" ht="17.25" customHeight="1">
      <c r="A166" s="129" t="s">
        <v>277</v>
      </c>
      <c r="B166" s="126" t="s">
        <v>93</v>
      </c>
      <c r="C166" s="101">
        <f>C167+C169</f>
        <v>0</v>
      </c>
      <c r="D166" s="101">
        <f>D167+D169</f>
        <v>13196.8</v>
      </c>
    </row>
    <row r="167" spans="1:4" s="132" customFormat="1" ht="16.5">
      <c r="A167" s="130" t="s">
        <v>278</v>
      </c>
      <c r="B167" s="131" t="s">
        <v>21</v>
      </c>
      <c r="C167" s="106">
        <f>C168</f>
        <v>0</v>
      </c>
      <c r="D167" s="106">
        <f>D168</f>
        <v>13196.8</v>
      </c>
    </row>
    <row r="168" spans="1:4" s="132" customFormat="1" ht="33">
      <c r="A168" s="133" t="s">
        <v>279</v>
      </c>
      <c r="B168" s="134" t="s">
        <v>367</v>
      </c>
      <c r="C168" s="106">
        <v>0</v>
      </c>
      <c r="D168" s="106">
        <v>13196.8</v>
      </c>
    </row>
    <row r="169" spans="1:4" ht="15.75" hidden="1">
      <c r="A169" s="133" t="s">
        <v>607</v>
      </c>
      <c r="B169" s="135" t="s">
        <v>57</v>
      </c>
      <c r="C169" s="106">
        <f>C170</f>
        <v>0</v>
      </c>
      <c r="D169" s="106">
        <f>D170</f>
        <v>0</v>
      </c>
    </row>
    <row r="170" spans="1:4" ht="15.75" hidden="1">
      <c r="A170" s="133" t="s">
        <v>608</v>
      </c>
      <c r="B170" s="135" t="s">
        <v>58</v>
      </c>
      <c r="C170" s="106"/>
      <c r="D170" s="106"/>
    </row>
    <row r="171" spans="1:4" ht="17.25" customHeight="1">
      <c r="A171" s="136" t="s">
        <v>282</v>
      </c>
      <c r="B171" s="137" t="s">
        <v>66</v>
      </c>
      <c r="C171" s="101">
        <f>C174+C176+C199+C187+C195+C197+C213+C178+C180+C191+C201+C203+C209+C211+C205+C207</f>
        <v>134221.5</v>
      </c>
      <c r="D171" s="101">
        <f>D174+D176+D199+D187+D195+D197+D213+D178+D180+D191+D201+D203+D209+D211+D205+D207</f>
        <v>136567.4</v>
      </c>
    </row>
    <row r="172" spans="1:4" ht="31.5" hidden="1">
      <c r="A172" s="125" t="s">
        <v>609</v>
      </c>
      <c r="B172" s="135" t="s">
        <v>610</v>
      </c>
      <c r="C172" s="106">
        <f>C173</f>
        <v>0</v>
      </c>
      <c r="D172" s="106">
        <f>D173</f>
        <v>0</v>
      </c>
    </row>
    <row r="173" spans="1:4" ht="31.5" hidden="1">
      <c r="A173" s="125" t="s">
        <v>611</v>
      </c>
      <c r="B173" s="135" t="s">
        <v>612</v>
      </c>
      <c r="C173" s="106"/>
      <c r="D173" s="106"/>
    </row>
    <row r="174" spans="1:4" ht="31.5" hidden="1">
      <c r="A174" s="125" t="s">
        <v>613</v>
      </c>
      <c r="B174" s="135" t="s">
        <v>42</v>
      </c>
      <c r="C174" s="106">
        <f>C175</f>
        <v>0</v>
      </c>
      <c r="D174" s="106">
        <f>D175</f>
        <v>0</v>
      </c>
    </row>
    <row r="175" spans="1:4" ht="31.5" hidden="1">
      <c r="A175" s="125" t="s">
        <v>614</v>
      </c>
      <c r="B175" s="135" t="s">
        <v>615</v>
      </c>
      <c r="C175" s="106"/>
      <c r="D175" s="106"/>
    </row>
    <row r="176" spans="1:4" ht="47.25" hidden="1">
      <c r="A176" s="125" t="s">
        <v>616</v>
      </c>
      <c r="B176" s="135" t="s">
        <v>46</v>
      </c>
      <c r="C176" s="106">
        <f>C177</f>
        <v>0</v>
      </c>
      <c r="D176" s="106">
        <f>D177</f>
        <v>0</v>
      </c>
    </row>
    <row r="177" spans="1:4" ht="31.5" hidden="1">
      <c r="A177" s="125" t="s">
        <v>617</v>
      </c>
      <c r="B177" s="135" t="s">
        <v>45</v>
      </c>
      <c r="C177" s="106"/>
      <c r="D177" s="106"/>
    </row>
    <row r="178" spans="1:4" ht="15.75" hidden="1">
      <c r="A178" s="125" t="s">
        <v>618</v>
      </c>
      <c r="B178" s="135" t="s">
        <v>72</v>
      </c>
      <c r="C178" s="106">
        <f>C179</f>
        <v>0</v>
      </c>
      <c r="D178" s="106">
        <f>D179</f>
        <v>0</v>
      </c>
    </row>
    <row r="179" spans="1:4" ht="15.75" hidden="1">
      <c r="A179" s="125" t="s">
        <v>619</v>
      </c>
      <c r="B179" s="135" t="s">
        <v>218</v>
      </c>
      <c r="C179" s="106"/>
      <c r="D179" s="106"/>
    </row>
    <row r="180" spans="1:4" ht="31.5" hidden="1">
      <c r="A180" s="125" t="s">
        <v>620</v>
      </c>
      <c r="B180" s="135" t="s">
        <v>621</v>
      </c>
      <c r="C180" s="106">
        <f>C181</f>
        <v>0</v>
      </c>
      <c r="D180" s="106">
        <f>D181</f>
        <v>0</v>
      </c>
    </row>
    <row r="181" spans="1:4" ht="31.5" hidden="1">
      <c r="A181" s="125" t="s">
        <v>404</v>
      </c>
      <c r="B181" s="135" t="s">
        <v>405</v>
      </c>
      <c r="C181" s="106"/>
      <c r="D181" s="106"/>
    </row>
    <row r="182" spans="1:4" ht="63" hidden="1">
      <c r="A182" s="125" t="s">
        <v>622</v>
      </c>
      <c r="B182" s="135" t="s">
        <v>623</v>
      </c>
      <c r="C182" s="106"/>
      <c r="D182" s="106">
        <v>0</v>
      </c>
    </row>
    <row r="183" spans="1:4" ht="78.75" hidden="1">
      <c r="A183" s="125" t="s">
        <v>624</v>
      </c>
      <c r="B183" s="135" t="s">
        <v>625</v>
      </c>
      <c r="C183" s="106"/>
      <c r="D183" s="106"/>
    </row>
    <row r="184" spans="1:4" ht="63" hidden="1">
      <c r="A184" s="125" t="s">
        <v>624</v>
      </c>
      <c r="B184" s="135" t="s">
        <v>61</v>
      </c>
      <c r="C184" s="106"/>
      <c r="D184" s="106"/>
    </row>
    <row r="185" spans="1:4" ht="31.5" hidden="1">
      <c r="A185" s="125" t="s">
        <v>624</v>
      </c>
      <c r="B185" s="135" t="s">
        <v>626</v>
      </c>
      <c r="C185" s="106"/>
      <c r="D185" s="106"/>
    </row>
    <row r="186" spans="1:4" ht="31.5" hidden="1">
      <c r="A186" s="125" t="s">
        <v>624</v>
      </c>
      <c r="B186" s="135" t="s">
        <v>627</v>
      </c>
      <c r="C186" s="106"/>
      <c r="D186" s="106">
        <v>0</v>
      </c>
    </row>
    <row r="187" spans="1:4" ht="63" hidden="1">
      <c r="A187" s="125" t="s">
        <v>628</v>
      </c>
      <c r="B187" s="135" t="s">
        <v>629</v>
      </c>
      <c r="C187" s="106">
        <f>C188</f>
        <v>0</v>
      </c>
      <c r="D187" s="106">
        <f>D188</f>
        <v>0</v>
      </c>
    </row>
    <row r="188" spans="1:4" ht="63" hidden="1">
      <c r="A188" s="125" t="s">
        <v>630</v>
      </c>
      <c r="B188" s="135" t="s">
        <v>631</v>
      </c>
      <c r="C188" s="106">
        <f>C189+C190</f>
        <v>0</v>
      </c>
      <c r="D188" s="106">
        <f>D190+D189</f>
        <v>0</v>
      </c>
    </row>
    <row r="189" spans="1:4" ht="47.25" hidden="1">
      <c r="A189" s="125" t="s">
        <v>632</v>
      </c>
      <c r="B189" s="135" t="s">
        <v>633</v>
      </c>
      <c r="C189" s="106">
        <v>0</v>
      </c>
      <c r="D189" s="106">
        <v>0</v>
      </c>
    </row>
    <row r="190" spans="1:4" ht="47.25" hidden="1">
      <c r="A190" s="125" t="s">
        <v>634</v>
      </c>
      <c r="B190" s="135" t="s">
        <v>635</v>
      </c>
      <c r="C190" s="106"/>
      <c r="D190" s="106"/>
    </row>
    <row r="191" spans="1:4" ht="47.25" hidden="1">
      <c r="A191" s="125" t="s">
        <v>636</v>
      </c>
      <c r="B191" s="135" t="s">
        <v>637</v>
      </c>
      <c r="C191" s="106">
        <f>C192</f>
        <v>0</v>
      </c>
      <c r="D191" s="106">
        <f>D192</f>
        <v>0</v>
      </c>
    </row>
    <row r="192" spans="1:4" ht="47.25" hidden="1">
      <c r="A192" s="125" t="s">
        <v>638</v>
      </c>
      <c r="B192" s="135" t="s">
        <v>639</v>
      </c>
      <c r="C192" s="106">
        <f>C193+C194</f>
        <v>0</v>
      </c>
      <c r="D192" s="106">
        <f>D193+D194</f>
        <v>0</v>
      </c>
    </row>
    <row r="193" spans="1:4" ht="31.5" hidden="1">
      <c r="A193" s="125" t="s">
        <v>640</v>
      </c>
      <c r="B193" s="135" t="s">
        <v>641</v>
      </c>
      <c r="C193" s="106">
        <v>0</v>
      </c>
      <c r="D193" s="106">
        <v>0</v>
      </c>
    </row>
    <row r="194" spans="1:4" ht="31.5" hidden="1">
      <c r="A194" s="125" t="s">
        <v>642</v>
      </c>
      <c r="B194" s="135" t="s">
        <v>643</v>
      </c>
      <c r="C194" s="106"/>
      <c r="D194" s="106"/>
    </row>
    <row r="195" spans="1:4" ht="31.5" hidden="1">
      <c r="A195" s="125" t="s">
        <v>644</v>
      </c>
      <c r="B195" s="135" t="s">
        <v>645</v>
      </c>
      <c r="C195" s="106">
        <f>C196</f>
        <v>0</v>
      </c>
      <c r="D195" s="106">
        <f>D196</f>
        <v>0</v>
      </c>
    </row>
    <row r="196" spans="1:4" ht="31.5" hidden="1">
      <c r="A196" s="125" t="s">
        <v>646</v>
      </c>
      <c r="B196" s="135" t="s">
        <v>647</v>
      </c>
      <c r="C196" s="106"/>
      <c r="D196" s="106"/>
    </row>
    <row r="197" spans="1:4" ht="15.75" hidden="1">
      <c r="A197" s="125" t="s">
        <v>648</v>
      </c>
      <c r="B197" s="135" t="s">
        <v>649</v>
      </c>
      <c r="C197" s="106">
        <f>C198</f>
        <v>0</v>
      </c>
      <c r="D197" s="106">
        <f>D198</f>
        <v>0</v>
      </c>
    </row>
    <row r="198" spans="1:4" ht="15.75" hidden="1">
      <c r="A198" s="125" t="s">
        <v>650</v>
      </c>
      <c r="B198" s="135" t="s">
        <v>651</v>
      </c>
      <c r="C198" s="106"/>
      <c r="D198" s="106"/>
    </row>
    <row r="199" spans="1:4" ht="63" hidden="1">
      <c r="A199" s="138" t="s">
        <v>652</v>
      </c>
      <c r="B199" s="118" t="s">
        <v>530</v>
      </c>
      <c r="C199" s="106">
        <f>C200</f>
        <v>0</v>
      </c>
      <c r="D199" s="106">
        <f>D200</f>
        <v>0</v>
      </c>
    </row>
    <row r="200" spans="1:4" ht="62.25" hidden="1" customHeight="1">
      <c r="A200" s="138" t="s">
        <v>653</v>
      </c>
      <c r="B200" s="118" t="s">
        <v>654</v>
      </c>
      <c r="C200" s="106"/>
      <c r="D200" s="106"/>
    </row>
    <row r="201" spans="1:4" ht="31.5" hidden="1" customHeight="1">
      <c r="A201" s="138" t="s">
        <v>285</v>
      </c>
      <c r="B201" s="118" t="s">
        <v>197</v>
      </c>
      <c r="C201" s="106">
        <f>C202</f>
        <v>0</v>
      </c>
      <c r="D201" s="106">
        <f>D202</f>
        <v>0</v>
      </c>
    </row>
    <row r="202" spans="1:4" ht="32.25" hidden="1" customHeight="1">
      <c r="A202" s="138" t="s">
        <v>286</v>
      </c>
      <c r="B202" s="118" t="s">
        <v>198</v>
      </c>
      <c r="C202" s="106"/>
      <c r="D202" s="106"/>
    </row>
    <row r="203" spans="1:4" ht="33" customHeight="1">
      <c r="A203" s="138" t="s">
        <v>435</v>
      </c>
      <c r="B203" s="118" t="s">
        <v>436</v>
      </c>
      <c r="C203" s="106">
        <f>C204</f>
        <v>28589.4</v>
      </c>
      <c r="D203" s="106">
        <f>D204</f>
        <v>27750.1</v>
      </c>
    </row>
    <row r="204" spans="1:4" ht="36.75" customHeight="1">
      <c r="A204" s="138" t="s">
        <v>438</v>
      </c>
      <c r="B204" s="139" t="s">
        <v>437</v>
      </c>
      <c r="C204" s="106">
        <v>28589.4</v>
      </c>
      <c r="D204" s="106">
        <v>27750.1</v>
      </c>
    </row>
    <row r="205" spans="1:4" ht="33" hidden="1">
      <c r="A205" s="138" t="s">
        <v>655</v>
      </c>
      <c r="B205" s="139" t="s">
        <v>265</v>
      </c>
      <c r="C205" s="106">
        <f>C206</f>
        <v>0</v>
      </c>
      <c r="D205" s="106">
        <f>D206</f>
        <v>0</v>
      </c>
    </row>
    <row r="206" spans="1:4" ht="33" hidden="1">
      <c r="A206" s="138" t="s">
        <v>656</v>
      </c>
      <c r="B206" s="139" t="s">
        <v>266</v>
      </c>
      <c r="C206" s="106"/>
      <c r="D206" s="106"/>
    </row>
    <row r="207" spans="1:4" ht="21" customHeight="1">
      <c r="A207" s="138" t="s">
        <v>657</v>
      </c>
      <c r="B207" s="139" t="s">
        <v>658</v>
      </c>
      <c r="C207" s="106">
        <f>C208</f>
        <v>0</v>
      </c>
      <c r="D207" s="106">
        <f>D208</f>
        <v>3551.9</v>
      </c>
    </row>
    <row r="208" spans="1:4" ht="23.25" customHeight="1">
      <c r="A208" s="138" t="s">
        <v>659</v>
      </c>
      <c r="B208" s="139" t="s">
        <v>660</v>
      </c>
      <c r="C208" s="106">
        <v>0</v>
      </c>
      <c r="D208" s="106">
        <v>3551.9</v>
      </c>
    </row>
    <row r="209" spans="1:7" ht="15.75" hidden="1">
      <c r="A209" s="138" t="s">
        <v>291</v>
      </c>
      <c r="B209" s="118" t="s">
        <v>370</v>
      </c>
      <c r="C209" s="106">
        <f>C210</f>
        <v>0</v>
      </c>
      <c r="D209" s="106">
        <f>D210</f>
        <v>0</v>
      </c>
    </row>
    <row r="210" spans="1:7" ht="15.75" hidden="1">
      <c r="A210" s="138" t="s">
        <v>292</v>
      </c>
      <c r="B210" s="118" t="s">
        <v>371</v>
      </c>
      <c r="C210" s="106"/>
      <c r="D210" s="106"/>
    </row>
    <row r="211" spans="1:7" ht="47.25" hidden="1">
      <c r="A211" s="138" t="s">
        <v>192</v>
      </c>
      <c r="B211" s="118" t="s">
        <v>190</v>
      </c>
      <c r="C211" s="106">
        <f>C212</f>
        <v>0</v>
      </c>
      <c r="D211" s="106">
        <f>D212</f>
        <v>0</v>
      </c>
    </row>
    <row r="212" spans="1:7" ht="47.25" hidden="1">
      <c r="A212" s="138" t="s">
        <v>191</v>
      </c>
      <c r="B212" s="118" t="s">
        <v>193</v>
      </c>
      <c r="C212" s="106"/>
      <c r="D212" s="106"/>
    </row>
    <row r="213" spans="1:7" ht="20.25" customHeight="1">
      <c r="A213" s="138" t="s">
        <v>295</v>
      </c>
      <c r="B213" s="134" t="s">
        <v>14</v>
      </c>
      <c r="C213" s="106">
        <f>C214</f>
        <v>105632.1</v>
      </c>
      <c r="D213" s="106">
        <f>D214</f>
        <v>105265.4</v>
      </c>
    </row>
    <row r="214" spans="1:7" ht="23.25" customHeight="1">
      <c r="A214" s="138" t="s">
        <v>296</v>
      </c>
      <c r="B214" s="135" t="s">
        <v>22</v>
      </c>
      <c r="C214" s="106">
        <f>SUM(C215:C231)</f>
        <v>105632.1</v>
      </c>
      <c r="D214" s="106">
        <f>SUM(D215:D231)</f>
        <v>105265.4</v>
      </c>
    </row>
    <row r="215" spans="1:7" ht="33" customHeight="1">
      <c r="A215" s="138" t="s">
        <v>296</v>
      </c>
      <c r="B215" s="135" t="s">
        <v>661</v>
      </c>
      <c r="C215" s="106">
        <v>1982.7</v>
      </c>
      <c r="D215" s="106">
        <v>1978.8</v>
      </c>
    </row>
    <row r="216" spans="1:7" s="132" customFormat="1" ht="23.25" customHeight="1">
      <c r="A216" s="138" t="s">
        <v>296</v>
      </c>
      <c r="B216" s="135" t="s">
        <v>63</v>
      </c>
      <c r="C216" s="106">
        <v>2164.1</v>
      </c>
      <c r="D216" s="106">
        <v>2164.1</v>
      </c>
    </row>
    <row r="217" spans="1:7" s="132" customFormat="1" ht="30" customHeight="1">
      <c r="A217" s="138" t="s">
        <v>296</v>
      </c>
      <c r="B217" s="135" t="s">
        <v>242</v>
      </c>
      <c r="C217" s="106">
        <v>1229.2</v>
      </c>
      <c r="D217" s="106">
        <v>1229.2</v>
      </c>
    </row>
    <row r="218" spans="1:7" s="132" customFormat="1" ht="18.75" customHeight="1">
      <c r="A218" s="138" t="s">
        <v>296</v>
      </c>
      <c r="B218" s="135" t="s">
        <v>175</v>
      </c>
      <c r="C218" s="106">
        <v>11602.4</v>
      </c>
      <c r="D218" s="106">
        <v>11602.4</v>
      </c>
    </row>
    <row r="219" spans="1:7" s="132" customFormat="1" ht="31.5" hidden="1">
      <c r="A219" s="138" t="s">
        <v>662</v>
      </c>
      <c r="B219" s="135" t="s">
        <v>663</v>
      </c>
      <c r="C219" s="106"/>
      <c r="D219" s="106"/>
    </row>
    <row r="220" spans="1:7" s="132" customFormat="1" ht="15.75" hidden="1">
      <c r="A220" s="138" t="s">
        <v>662</v>
      </c>
      <c r="B220" s="118" t="s">
        <v>664</v>
      </c>
      <c r="C220" s="106">
        <v>0</v>
      </c>
      <c r="D220" s="106"/>
    </row>
    <row r="221" spans="1:7" s="132" customFormat="1" ht="31.5">
      <c r="A221" s="138" t="s">
        <v>296</v>
      </c>
      <c r="B221" s="135" t="s">
        <v>231</v>
      </c>
      <c r="C221" s="106">
        <v>8603.2999999999993</v>
      </c>
      <c r="D221" s="106">
        <v>8839.2999999999993</v>
      </c>
    </row>
    <row r="222" spans="1:7" s="132" customFormat="1" ht="47.25" hidden="1">
      <c r="A222" s="138" t="s">
        <v>296</v>
      </c>
      <c r="B222" s="135" t="s">
        <v>167</v>
      </c>
      <c r="C222" s="106"/>
      <c r="D222" s="106"/>
    </row>
    <row r="223" spans="1:7" ht="21" customHeight="1">
      <c r="A223" s="138" t="s">
        <v>296</v>
      </c>
      <c r="B223" s="135" t="s">
        <v>660</v>
      </c>
      <c r="C223" s="106">
        <v>551.9</v>
      </c>
      <c r="D223" s="106">
        <v>0</v>
      </c>
    </row>
    <row r="224" spans="1:7" ht="31.5" hidden="1">
      <c r="A224" s="138" t="s">
        <v>662</v>
      </c>
      <c r="B224" s="135" t="s">
        <v>665</v>
      </c>
      <c r="C224" s="106">
        <v>0</v>
      </c>
      <c r="D224" s="106">
        <v>0</v>
      </c>
      <c r="E224" s="111"/>
      <c r="F224" s="107"/>
      <c r="G224" s="111"/>
    </row>
    <row r="225" spans="1:4" ht="32.25" customHeight="1">
      <c r="A225" s="138" t="s">
        <v>296</v>
      </c>
      <c r="B225" s="135" t="s">
        <v>513</v>
      </c>
      <c r="C225" s="106">
        <v>1331.5</v>
      </c>
      <c r="D225" s="106">
        <v>1284.5999999999999</v>
      </c>
    </row>
    <row r="226" spans="1:4" ht="35.25" customHeight="1">
      <c r="A226" s="138" t="s">
        <v>296</v>
      </c>
      <c r="B226" s="135" t="s">
        <v>358</v>
      </c>
      <c r="C226" s="106">
        <v>48006</v>
      </c>
      <c r="D226" s="106">
        <v>48006</v>
      </c>
    </row>
    <row r="227" spans="1:4" ht="36" customHeight="1">
      <c r="A227" s="138" t="s">
        <v>296</v>
      </c>
      <c r="B227" s="135" t="s">
        <v>355</v>
      </c>
      <c r="C227" s="106">
        <v>28461.7</v>
      </c>
      <c r="D227" s="106">
        <v>28461.7</v>
      </c>
    </row>
    <row r="228" spans="1:4" ht="47.25" hidden="1">
      <c r="A228" s="138" t="s">
        <v>296</v>
      </c>
      <c r="B228" s="135" t="s">
        <v>356</v>
      </c>
      <c r="C228" s="106"/>
      <c r="D228" s="106"/>
    </row>
    <row r="229" spans="1:4" ht="21" customHeight="1">
      <c r="A229" s="138" t="s">
        <v>296</v>
      </c>
      <c r="B229" s="135" t="s">
        <v>357</v>
      </c>
      <c r="C229" s="106">
        <v>1517.5</v>
      </c>
      <c r="D229" s="106">
        <v>1517.5</v>
      </c>
    </row>
    <row r="230" spans="1:4" ht="48" customHeight="1">
      <c r="A230" s="138" t="s">
        <v>296</v>
      </c>
      <c r="B230" s="135" t="s">
        <v>359</v>
      </c>
      <c r="C230" s="106">
        <v>181.8</v>
      </c>
      <c r="D230" s="106">
        <v>181.8</v>
      </c>
    </row>
    <row r="231" spans="1:4" ht="17.25" hidden="1" customHeight="1">
      <c r="A231" s="138" t="s">
        <v>296</v>
      </c>
      <c r="B231" s="135" t="s">
        <v>264</v>
      </c>
      <c r="C231" s="106"/>
      <c r="D231" s="106"/>
    </row>
    <row r="232" spans="1:4" ht="15" customHeight="1">
      <c r="A232" s="136" t="s">
        <v>297</v>
      </c>
      <c r="B232" s="126" t="s">
        <v>94</v>
      </c>
      <c r="C232" s="101">
        <f>C233+C237+C239+C241+C264+C260+C272+C276+C235+C268+C274+C266+C270+C262</f>
        <v>1052865.8</v>
      </c>
      <c r="D232" s="101">
        <f>D233+D237+D239+D241+D264+D260+D272+D276+D235+D268+D274+D266+D270+D262</f>
        <v>1052840.2999999998</v>
      </c>
    </row>
    <row r="233" spans="1:4" ht="15.75" hidden="1">
      <c r="A233" s="138"/>
      <c r="B233" s="140"/>
      <c r="C233" s="106"/>
      <c r="D233" s="106"/>
    </row>
    <row r="234" spans="1:4" ht="15.75" hidden="1">
      <c r="A234" s="138"/>
      <c r="B234" s="140"/>
      <c r="C234" s="106"/>
      <c r="D234" s="106"/>
    </row>
    <row r="235" spans="1:4" ht="31.5" hidden="1">
      <c r="A235" s="125" t="s">
        <v>666</v>
      </c>
      <c r="B235" s="140" t="s">
        <v>667</v>
      </c>
      <c r="C235" s="106">
        <f>C236</f>
        <v>0</v>
      </c>
      <c r="D235" s="106">
        <f>D236</f>
        <v>0</v>
      </c>
    </row>
    <row r="236" spans="1:4" ht="31.5" hidden="1">
      <c r="A236" s="125" t="s">
        <v>668</v>
      </c>
      <c r="B236" s="140" t="s">
        <v>669</v>
      </c>
      <c r="C236" s="106"/>
      <c r="D236" s="106"/>
    </row>
    <row r="237" spans="1:4" ht="15.75" hidden="1">
      <c r="A237" s="138"/>
      <c r="B237" s="140"/>
      <c r="C237" s="106"/>
      <c r="D237" s="106"/>
    </row>
    <row r="238" spans="1:4" ht="15.75" hidden="1">
      <c r="A238" s="138"/>
      <c r="B238" s="140"/>
      <c r="C238" s="106"/>
      <c r="D238" s="106"/>
    </row>
    <row r="239" spans="1:4" ht="31.5" hidden="1">
      <c r="A239" s="125" t="s">
        <v>670</v>
      </c>
      <c r="B239" s="135" t="s">
        <v>671</v>
      </c>
      <c r="C239" s="106">
        <f>C240</f>
        <v>0</v>
      </c>
      <c r="D239" s="106">
        <f>D240</f>
        <v>0</v>
      </c>
    </row>
    <row r="240" spans="1:4" ht="31.5" hidden="1">
      <c r="A240" s="125" t="s">
        <v>672</v>
      </c>
      <c r="B240" s="135" t="s">
        <v>673</v>
      </c>
      <c r="C240" s="106"/>
      <c r="D240" s="106"/>
    </row>
    <row r="241" spans="1:4" ht="20.25" customHeight="1">
      <c r="A241" s="138" t="s">
        <v>298</v>
      </c>
      <c r="B241" s="135" t="s">
        <v>28</v>
      </c>
      <c r="C241" s="106">
        <f>C242</f>
        <v>37449.799999999996</v>
      </c>
      <c r="D241" s="106">
        <f>D242</f>
        <v>37424.999999999993</v>
      </c>
    </row>
    <row r="242" spans="1:4" ht="19.5" customHeight="1">
      <c r="A242" s="138" t="s">
        <v>299</v>
      </c>
      <c r="B242" s="135" t="s">
        <v>29</v>
      </c>
      <c r="C242" s="106">
        <f>SUM(C243:C259)</f>
        <v>37449.799999999996</v>
      </c>
      <c r="D242" s="106">
        <f>SUM(D243:D259)</f>
        <v>37424.999999999993</v>
      </c>
    </row>
    <row r="243" spans="1:4" s="132" customFormat="1" ht="49.5" customHeight="1">
      <c r="A243" s="138" t="s">
        <v>299</v>
      </c>
      <c r="B243" s="118" t="s">
        <v>674</v>
      </c>
      <c r="C243" s="106">
        <v>1354.3</v>
      </c>
      <c r="D243" s="106">
        <v>1354.3</v>
      </c>
    </row>
    <row r="244" spans="1:4" ht="63" hidden="1">
      <c r="A244" s="138" t="s">
        <v>299</v>
      </c>
      <c r="B244" s="135" t="s">
        <v>675</v>
      </c>
      <c r="C244" s="106"/>
      <c r="D244" s="106"/>
    </row>
    <row r="245" spans="1:4" s="132" customFormat="1" ht="78.75" hidden="1">
      <c r="A245" s="138" t="s">
        <v>299</v>
      </c>
      <c r="B245" s="118" t="s">
        <v>245</v>
      </c>
      <c r="C245" s="106"/>
      <c r="D245" s="106"/>
    </row>
    <row r="246" spans="1:4" ht="63" hidden="1">
      <c r="A246" s="138" t="s">
        <v>168</v>
      </c>
      <c r="B246" s="118" t="s">
        <v>98</v>
      </c>
      <c r="C246" s="106"/>
      <c r="D246" s="106"/>
    </row>
    <row r="247" spans="1:4" s="132" customFormat="1" ht="63.75" customHeight="1">
      <c r="A247" s="138" t="s">
        <v>299</v>
      </c>
      <c r="B247" s="135" t="s">
        <v>222</v>
      </c>
      <c r="C247" s="106">
        <v>8046.9</v>
      </c>
      <c r="D247" s="106">
        <v>8046.9</v>
      </c>
    </row>
    <row r="248" spans="1:4" s="132" customFormat="1" ht="32.25" customHeight="1">
      <c r="A248" s="138" t="s">
        <v>299</v>
      </c>
      <c r="B248" s="135" t="s">
        <v>439</v>
      </c>
      <c r="C248" s="106">
        <v>1232.7</v>
      </c>
      <c r="D248" s="106">
        <v>1207.9000000000001</v>
      </c>
    </row>
    <row r="249" spans="1:4" s="132" customFormat="1" ht="48" customHeight="1">
      <c r="A249" s="138" t="s">
        <v>299</v>
      </c>
      <c r="B249" s="135" t="s">
        <v>676</v>
      </c>
      <c r="C249" s="106">
        <v>123.9</v>
      </c>
      <c r="D249" s="106">
        <v>123.9</v>
      </c>
    </row>
    <row r="250" spans="1:4" s="132" customFormat="1" ht="35.25" customHeight="1">
      <c r="A250" s="138" t="s">
        <v>299</v>
      </c>
      <c r="B250" s="135" t="s">
        <v>524</v>
      </c>
      <c r="C250" s="106">
        <v>8206.7000000000007</v>
      </c>
      <c r="D250" s="106">
        <v>8206.7000000000007</v>
      </c>
    </row>
    <row r="251" spans="1:4" s="132" customFormat="1" ht="66.75" customHeight="1">
      <c r="A251" s="138" t="s">
        <v>299</v>
      </c>
      <c r="B251" s="118" t="s">
        <v>677</v>
      </c>
      <c r="C251" s="106">
        <v>84.3</v>
      </c>
      <c r="D251" s="106">
        <v>84.3</v>
      </c>
    </row>
    <row r="252" spans="1:4" s="132" customFormat="1" ht="66" customHeight="1">
      <c r="A252" s="138" t="s">
        <v>299</v>
      </c>
      <c r="B252" s="118" t="s">
        <v>365</v>
      </c>
      <c r="C252" s="106">
        <v>24.1</v>
      </c>
      <c r="D252" s="106">
        <v>24.1</v>
      </c>
    </row>
    <row r="253" spans="1:4" s="132" customFormat="1" ht="50.25" customHeight="1">
      <c r="A253" s="138" t="s">
        <v>299</v>
      </c>
      <c r="B253" s="118" t="s">
        <v>678</v>
      </c>
      <c r="C253" s="106">
        <v>2260.5</v>
      </c>
      <c r="D253" s="106">
        <v>2260.5</v>
      </c>
    </row>
    <row r="254" spans="1:4" s="132" customFormat="1" ht="51.75" customHeight="1">
      <c r="A254" s="138" t="s">
        <v>299</v>
      </c>
      <c r="B254" s="118" t="s">
        <v>679</v>
      </c>
      <c r="C254" s="106">
        <v>222.1</v>
      </c>
      <c r="D254" s="106">
        <v>222.1</v>
      </c>
    </row>
    <row r="255" spans="1:4" s="132" customFormat="1" ht="65.25" customHeight="1">
      <c r="A255" s="138" t="s">
        <v>299</v>
      </c>
      <c r="B255" s="118" t="s">
        <v>680</v>
      </c>
      <c r="C255" s="106">
        <v>7</v>
      </c>
      <c r="D255" s="106">
        <v>7</v>
      </c>
    </row>
    <row r="256" spans="1:4" ht="33.75" customHeight="1">
      <c r="A256" s="138" t="s">
        <v>299</v>
      </c>
      <c r="B256" s="135" t="s">
        <v>681</v>
      </c>
      <c r="C256" s="106">
        <v>9905.5</v>
      </c>
      <c r="D256" s="106">
        <v>9905.5</v>
      </c>
    </row>
    <row r="257" spans="1:4" ht="33.75" customHeight="1">
      <c r="A257" s="138" t="s">
        <v>299</v>
      </c>
      <c r="B257" s="135" t="s">
        <v>504</v>
      </c>
      <c r="C257" s="106">
        <v>51.1</v>
      </c>
      <c r="D257" s="106">
        <v>51.1</v>
      </c>
    </row>
    <row r="258" spans="1:4" s="132" customFormat="1" ht="33" customHeight="1">
      <c r="A258" s="138" t="s">
        <v>299</v>
      </c>
      <c r="B258" s="118" t="s">
        <v>505</v>
      </c>
      <c r="C258" s="106">
        <v>30.7</v>
      </c>
      <c r="D258" s="106">
        <v>30.7</v>
      </c>
    </row>
    <row r="259" spans="1:4" s="132" customFormat="1" ht="63" customHeight="1">
      <c r="A259" s="138" t="s">
        <v>299</v>
      </c>
      <c r="B259" s="118" t="s">
        <v>682</v>
      </c>
      <c r="C259" s="106">
        <v>5900</v>
      </c>
      <c r="D259" s="106">
        <v>5900</v>
      </c>
    </row>
    <row r="260" spans="1:4" s="132" customFormat="1" ht="36" customHeight="1">
      <c r="A260" s="138" t="s">
        <v>300</v>
      </c>
      <c r="B260" s="135" t="s">
        <v>683</v>
      </c>
      <c r="C260" s="106">
        <f>C261</f>
        <v>12516.9</v>
      </c>
      <c r="D260" s="106">
        <f>D261</f>
        <v>12516.9</v>
      </c>
    </row>
    <row r="261" spans="1:4" s="132" customFormat="1" ht="45.75" customHeight="1">
      <c r="A261" s="138" t="s">
        <v>301</v>
      </c>
      <c r="B261" s="135" t="s">
        <v>88</v>
      </c>
      <c r="C261" s="106">
        <v>12516.9</v>
      </c>
      <c r="D261" s="106">
        <v>12516.9</v>
      </c>
    </row>
    <row r="262" spans="1:4" s="132" customFormat="1" ht="30.75" hidden="1" customHeight="1">
      <c r="A262" s="138" t="s">
        <v>375</v>
      </c>
      <c r="B262" s="135" t="s">
        <v>195</v>
      </c>
      <c r="C262" s="106">
        <f>C263</f>
        <v>0</v>
      </c>
      <c r="D262" s="106">
        <f>D263</f>
        <v>0</v>
      </c>
    </row>
    <row r="263" spans="1:4" s="132" customFormat="1" ht="30.75" hidden="1" customHeight="1">
      <c r="A263" s="138" t="s">
        <v>376</v>
      </c>
      <c r="B263" s="135" t="s">
        <v>196</v>
      </c>
      <c r="C263" s="106"/>
      <c r="D263" s="106"/>
    </row>
    <row r="264" spans="1:4" s="132" customFormat="1" ht="24" hidden="1" customHeight="1">
      <c r="A264" s="138" t="s">
        <v>302</v>
      </c>
      <c r="B264" s="135" t="s">
        <v>25</v>
      </c>
      <c r="C264" s="106">
        <f>C265</f>
        <v>0</v>
      </c>
      <c r="D264" s="106">
        <f>D265</f>
        <v>0</v>
      </c>
    </row>
    <row r="265" spans="1:4" s="132" customFormat="1" ht="31.5" hidden="1">
      <c r="A265" s="138" t="s">
        <v>303</v>
      </c>
      <c r="B265" s="135" t="s">
        <v>26</v>
      </c>
      <c r="C265" s="106"/>
      <c r="D265" s="106"/>
    </row>
    <row r="266" spans="1:4" s="132" customFormat="1" ht="34.5" customHeight="1">
      <c r="A266" s="141" t="s">
        <v>304</v>
      </c>
      <c r="B266" s="118" t="s">
        <v>249</v>
      </c>
      <c r="C266" s="142">
        <f>C267</f>
        <v>6.6</v>
      </c>
      <c r="D266" s="142">
        <f>D267</f>
        <v>5.9</v>
      </c>
    </row>
    <row r="267" spans="1:4" s="132" customFormat="1" ht="35.25" customHeight="1">
      <c r="A267" s="141" t="s">
        <v>305</v>
      </c>
      <c r="B267" s="143" t="s">
        <v>243</v>
      </c>
      <c r="C267" s="142">
        <v>6.6</v>
      </c>
      <c r="D267" s="142">
        <v>5.9</v>
      </c>
    </row>
    <row r="268" spans="1:4" ht="31.5" hidden="1">
      <c r="A268" s="138" t="s">
        <v>306</v>
      </c>
      <c r="B268" s="118" t="s">
        <v>267</v>
      </c>
      <c r="C268" s="106">
        <f>C269</f>
        <v>0</v>
      </c>
      <c r="D268" s="106">
        <f>D269</f>
        <v>0</v>
      </c>
    </row>
    <row r="269" spans="1:4" ht="31.5" hidden="1">
      <c r="A269" s="138" t="s">
        <v>307</v>
      </c>
      <c r="B269" s="118" t="s">
        <v>268</v>
      </c>
      <c r="C269" s="106">
        <v>0</v>
      </c>
      <c r="D269" s="106">
        <v>0</v>
      </c>
    </row>
    <row r="270" spans="1:4" ht="35.25" customHeight="1">
      <c r="A270" s="138" t="s">
        <v>308</v>
      </c>
      <c r="B270" s="118" t="s">
        <v>253</v>
      </c>
      <c r="C270" s="106">
        <f>C271</f>
        <v>1476.7</v>
      </c>
      <c r="D270" s="106">
        <f>D271</f>
        <v>1476.7</v>
      </c>
    </row>
    <row r="271" spans="1:4" ht="48.75" customHeight="1">
      <c r="A271" s="138" t="s">
        <v>309</v>
      </c>
      <c r="B271" s="118" t="s">
        <v>252</v>
      </c>
      <c r="C271" s="106">
        <v>1476.7</v>
      </c>
      <c r="D271" s="106">
        <v>1476.7</v>
      </c>
    </row>
    <row r="272" spans="1:4" s="132" customFormat="1" ht="15.75" hidden="1">
      <c r="A272" s="138" t="s">
        <v>310</v>
      </c>
      <c r="B272" s="135" t="s">
        <v>23</v>
      </c>
      <c r="C272" s="106">
        <f>C273</f>
        <v>0</v>
      </c>
      <c r="D272" s="106">
        <f>D273</f>
        <v>0</v>
      </c>
    </row>
    <row r="273" spans="1:5" s="132" customFormat="1" ht="15.75" hidden="1">
      <c r="A273" s="138" t="s">
        <v>311</v>
      </c>
      <c r="B273" s="135" t="s">
        <v>24</v>
      </c>
      <c r="C273" s="106"/>
      <c r="D273" s="106"/>
    </row>
    <row r="274" spans="1:5" ht="31.5" hidden="1">
      <c r="A274" s="125" t="s">
        <v>684</v>
      </c>
      <c r="B274" s="135" t="s">
        <v>195</v>
      </c>
      <c r="C274" s="106">
        <f>C275</f>
        <v>0</v>
      </c>
      <c r="D274" s="106">
        <f>D275</f>
        <v>0</v>
      </c>
    </row>
    <row r="275" spans="1:5" ht="31.5" hidden="1">
      <c r="A275" s="125" t="s">
        <v>685</v>
      </c>
      <c r="B275" s="135" t="s">
        <v>196</v>
      </c>
      <c r="C275" s="106"/>
      <c r="D275" s="106"/>
    </row>
    <row r="276" spans="1:5" s="132" customFormat="1" ht="16.5" customHeight="1">
      <c r="A276" s="138" t="s">
        <v>312</v>
      </c>
      <c r="B276" s="135" t="s">
        <v>12</v>
      </c>
      <c r="C276" s="106">
        <f>C277</f>
        <v>1001415.8</v>
      </c>
      <c r="D276" s="106">
        <f>D277</f>
        <v>1001415.8</v>
      </c>
    </row>
    <row r="277" spans="1:5" s="132" customFormat="1" ht="16.5" customHeight="1">
      <c r="A277" s="138" t="s">
        <v>313</v>
      </c>
      <c r="B277" s="135" t="s">
        <v>15</v>
      </c>
      <c r="C277" s="106">
        <f>C278+C279</f>
        <v>1001415.8</v>
      </c>
      <c r="D277" s="106">
        <f>D278+D279</f>
        <v>1001415.8</v>
      </c>
    </row>
    <row r="278" spans="1:5" s="132" customFormat="1" ht="31.5" customHeight="1">
      <c r="A278" s="138" t="s">
        <v>313</v>
      </c>
      <c r="B278" s="135" t="s">
        <v>220</v>
      </c>
      <c r="C278" s="106">
        <v>1001415.8</v>
      </c>
      <c r="D278" s="106">
        <v>1001415.8</v>
      </c>
      <c r="E278" s="144"/>
    </row>
    <row r="279" spans="1:5" ht="45.75" hidden="1" customHeight="1">
      <c r="A279" s="138" t="s">
        <v>686</v>
      </c>
      <c r="B279" s="118" t="s">
        <v>687</v>
      </c>
      <c r="C279" s="106">
        <v>0</v>
      </c>
      <c r="D279" s="106">
        <v>0</v>
      </c>
    </row>
    <row r="280" spans="1:5" ht="15.75" customHeight="1">
      <c r="A280" s="136" t="s">
        <v>688</v>
      </c>
      <c r="B280" s="137" t="s">
        <v>30</v>
      </c>
      <c r="C280" s="101">
        <f>C281+C289+C283+C287+C285</f>
        <v>50776.979999999996</v>
      </c>
      <c r="D280" s="101">
        <f>D281+D289+D283+D287+D285</f>
        <v>50273.27</v>
      </c>
    </row>
    <row r="281" spans="1:5" ht="31.5" hidden="1">
      <c r="A281" s="138" t="s">
        <v>315</v>
      </c>
      <c r="B281" s="118" t="s">
        <v>40</v>
      </c>
      <c r="C281" s="106">
        <f>C282</f>
        <v>0</v>
      </c>
      <c r="D281" s="106">
        <f>D282</f>
        <v>0</v>
      </c>
    </row>
    <row r="282" spans="1:5" ht="31.5" hidden="1">
      <c r="A282" s="138" t="s">
        <v>316</v>
      </c>
      <c r="B282" s="118" t="s">
        <v>41</v>
      </c>
      <c r="C282" s="106"/>
      <c r="D282" s="106"/>
    </row>
    <row r="283" spans="1:5" ht="30" customHeight="1">
      <c r="A283" s="138" t="s">
        <v>702</v>
      </c>
      <c r="B283" s="140" t="s">
        <v>706</v>
      </c>
      <c r="C283" s="106">
        <f>C284</f>
        <v>6739.88</v>
      </c>
      <c r="D283" s="106">
        <f>D284</f>
        <v>6236.17</v>
      </c>
    </row>
    <row r="284" spans="1:5" ht="48" customHeight="1">
      <c r="A284" s="138" t="s">
        <v>703</v>
      </c>
      <c r="B284" s="140" t="s">
        <v>705</v>
      </c>
      <c r="C284" s="106">
        <v>6739.88</v>
      </c>
      <c r="D284" s="106">
        <v>6236.17</v>
      </c>
    </row>
    <row r="285" spans="1:5" ht="63.75" customHeight="1">
      <c r="A285" s="138" t="s">
        <v>689</v>
      </c>
      <c r="B285" s="140" t="s">
        <v>690</v>
      </c>
      <c r="C285" s="106">
        <f>C286</f>
        <v>44037.1</v>
      </c>
      <c r="D285" s="106">
        <f>D286</f>
        <v>44037.1</v>
      </c>
    </row>
    <row r="286" spans="1:5" ht="63.75" customHeight="1">
      <c r="A286" s="138" t="s">
        <v>399</v>
      </c>
      <c r="B286" s="140" t="s">
        <v>691</v>
      </c>
      <c r="C286" s="106">
        <v>44037.1</v>
      </c>
      <c r="D286" s="106">
        <v>44037.1</v>
      </c>
    </row>
    <row r="287" spans="1:5" ht="15.75" hidden="1">
      <c r="A287" s="138" t="s">
        <v>544</v>
      </c>
      <c r="B287" s="118" t="s">
        <v>256</v>
      </c>
      <c r="C287" s="106">
        <f>C288</f>
        <v>0</v>
      </c>
      <c r="D287" s="106">
        <f>D288</f>
        <v>0</v>
      </c>
    </row>
    <row r="288" spans="1:5" ht="31.5" hidden="1">
      <c r="A288" s="138" t="s">
        <v>543</v>
      </c>
      <c r="B288" s="118" t="s">
        <v>257</v>
      </c>
      <c r="C288" s="106"/>
      <c r="D288" s="106"/>
    </row>
    <row r="289" spans="1:5" ht="15.75" hidden="1">
      <c r="A289" s="125" t="s">
        <v>462</v>
      </c>
      <c r="B289" s="135" t="s">
        <v>31</v>
      </c>
      <c r="C289" s="106">
        <f>C290</f>
        <v>0</v>
      </c>
      <c r="D289" s="106">
        <f>D290</f>
        <v>0</v>
      </c>
    </row>
    <row r="290" spans="1:5" ht="15.75" hidden="1">
      <c r="A290" s="125" t="s">
        <v>463</v>
      </c>
      <c r="B290" s="135" t="s">
        <v>32</v>
      </c>
      <c r="C290" s="106">
        <f>SUM(C291:C292)</f>
        <v>0</v>
      </c>
      <c r="D290" s="106">
        <f>SUM(D291:D292)</f>
        <v>0</v>
      </c>
    </row>
    <row r="291" spans="1:5" ht="31.5" hidden="1" customHeight="1">
      <c r="A291" s="125" t="s">
        <v>463</v>
      </c>
      <c r="B291" s="135" t="s">
        <v>692</v>
      </c>
      <c r="C291" s="106"/>
      <c r="D291" s="106"/>
    </row>
    <row r="292" spans="1:5" ht="31.5" hidden="1">
      <c r="A292" s="125" t="s">
        <v>463</v>
      </c>
      <c r="B292" s="118" t="s">
        <v>693</v>
      </c>
      <c r="C292" s="106">
        <v>0</v>
      </c>
      <c r="D292" s="106">
        <v>0</v>
      </c>
    </row>
    <row r="293" spans="1:5" ht="21" hidden="1" customHeight="1">
      <c r="A293" s="99" t="s">
        <v>162</v>
      </c>
      <c r="B293" s="137" t="s">
        <v>59</v>
      </c>
      <c r="C293" s="145">
        <f>C294</f>
        <v>0</v>
      </c>
      <c r="D293" s="145">
        <f>D294</f>
        <v>0</v>
      </c>
    </row>
    <row r="294" spans="1:5" ht="15.75" hidden="1">
      <c r="A294" s="125" t="s">
        <v>317</v>
      </c>
      <c r="B294" s="135" t="s">
        <v>73</v>
      </c>
      <c r="C294" s="106"/>
      <c r="D294" s="106"/>
    </row>
    <row r="295" spans="1:5" ht="47.25" hidden="1">
      <c r="A295" s="99" t="s">
        <v>694</v>
      </c>
      <c r="B295" s="146" t="s">
        <v>695</v>
      </c>
      <c r="C295" s="101">
        <f t="shared" ref="C295:D297" si="1">C296</f>
        <v>0</v>
      </c>
      <c r="D295" s="101">
        <f t="shared" si="1"/>
        <v>0</v>
      </c>
    </row>
    <row r="296" spans="1:5" ht="47.25" hidden="1">
      <c r="A296" s="125" t="s">
        <v>388</v>
      </c>
      <c r="B296" s="118" t="s">
        <v>440</v>
      </c>
      <c r="C296" s="106">
        <f t="shared" si="1"/>
        <v>0</v>
      </c>
      <c r="D296" s="106">
        <f t="shared" si="1"/>
        <v>0</v>
      </c>
    </row>
    <row r="297" spans="1:5" ht="47.25" hidden="1">
      <c r="A297" s="125" t="s">
        <v>442</v>
      </c>
      <c r="B297" s="118" t="s">
        <v>443</v>
      </c>
      <c r="C297" s="106">
        <f t="shared" si="1"/>
        <v>0</v>
      </c>
      <c r="D297" s="106">
        <f t="shared" si="1"/>
        <v>0</v>
      </c>
    </row>
    <row r="298" spans="1:5" ht="15.75" hidden="1">
      <c r="A298" s="125" t="s">
        <v>389</v>
      </c>
      <c r="B298" s="118" t="s">
        <v>74</v>
      </c>
      <c r="C298" s="106">
        <f>C299+C300</f>
        <v>0</v>
      </c>
      <c r="D298" s="106">
        <f>D299+D300</f>
        <v>0</v>
      </c>
    </row>
    <row r="299" spans="1:5" ht="15.75" hidden="1">
      <c r="A299" s="125" t="s">
        <v>390</v>
      </c>
      <c r="B299" s="118" t="s">
        <v>75</v>
      </c>
      <c r="C299" s="106">
        <v>0</v>
      </c>
      <c r="D299" s="106">
        <v>0</v>
      </c>
    </row>
    <row r="300" spans="1:5" ht="15.75" hidden="1">
      <c r="A300" s="125" t="s">
        <v>391</v>
      </c>
      <c r="B300" s="147" t="s">
        <v>76</v>
      </c>
      <c r="C300" s="106">
        <v>0</v>
      </c>
      <c r="D300" s="106">
        <v>0</v>
      </c>
    </row>
    <row r="301" spans="1:5" s="120" customFormat="1" ht="31.5" hidden="1">
      <c r="A301" s="99" t="s">
        <v>163</v>
      </c>
      <c r="B301" s="137" t="s">
        <v>221</v>
      </c>
      <c r="C301" s="101">
        <f>C302</f>
        <v>0</v>
      </c>
      <c r="D301" s="101">
        <f>D302</f>
        <v>0</v>
      </c>
    </row>
    <row r="302" spans="1:5" ht="31.5" hidden="1">
      <c r="A302" s="138" t="s">
        <v>696</v>
      </c>
      <c r="B302" s="135" t="s">
        <v>189</v>
      </c>
      <c r="C302" s="106">
        <v>0</v>
      </c>
      <c r="D302" s="106">
        <v>0</v>
      </c>
      <c r="E302" s="107"/>
    </row>
    <row r="303" spans="1:5" ht="15.75">
      <c r="A303" s="125"/>
      <c r="B303" s="126" t="s">
        <v>9</v>
      </c>
      <c r="C303" s="128">
        <f>C164+C15</f>
        <v>2143662.48</v>
      </c>
      <c r="D303" s="128">
        <f>D164+D15</f>
        <v>2201872.2699999996</v>
      </c>
    </row>
    <row r="304" spans="1:5">
      <c r="A304" s="148"/>
      <c r="B304" s="19"/>
      <c r="C304" s="149"/>
    </row>
    <row r="305" spans="1:3">
      <c r="A305" s="150"/>
      <c r="B305" s="19"/>
      <c r="C305" s="149"/>
    </row>
    <row r="306" spans="1:3">
      <c r="A306" s="148"/>
      <c r="B306" s="19"/>
      <c r="C306" s="149"/>
    </row>
    <row r="307" spans="1:3">
      <c r="A307" s="148"/>
      <c r="B307" s="19"/>
      <c r="C307" s="149"/>
    </row>
    <row r="308" spans="1:3">
      <c r="A308" s="148"/>
      <c r="B308" s="19"/>
      <c r="C308" s="149"/>
    </row>
    <row r="309" spans="1:3">
      <c r="A309" s="148"/>
      <c r="B309" s="19"/>
      <c r="C309" s="149"/>
    </row>
    <row r="310" spans="1:3">
      <c r="A310" s="148"/>
      <c r="B310" s="19"/>
      <c r="C310" s="149"/>
    </row>
    <row r="311" spans="1:3">
      <c r="A311" s="148"/>
      <c r="B311" s="19"/>
      <c r="C311" s="149"/>
    </row>
    <row r="312" spans="1:3">
      <c r="A312" s="151"/>
      <c r="B312" s="19"/>
      <c r="C312" s="149"/>
    </row>
    <row r="313" spans="1:3">
      <c r="C313" s="152"/>
    </row>
    <row r="314" spans="1:3">
      <c r="C314" s="152"/>
    </row>
    <row r="315" spans="1:3">
      <c r="C315" s="152"/>
    </row>
    <row r="316" spans="1:3">
      <c r="C316" s="152"/>
    </row>
    <row r="317" spans="1:3">
      <c r="C317" s="152"/>
    </row>
    <row r="318" spans="1:3">
      <c r="C318" s="152"/>
    </row>
    <row r="319" spans="1:3">
      <c r="C319" s="152"/>
    </row>
    <row r="320" spans="1:3">
      <c r="C320" s="152"/>
    </row>
    <row r="321" spans="1:3">
      <c r="C321" s="152"/>
    </row>
    <row r="322" spans="1:3">
      <c r="C322" s="152"/>
    </row>
    <row r="323" spans="1:3">
      <c r="C323" s="152"/>
    </row>
    <row r="324" spans="1:3">
      <c r="C324" s="152"/>
    </row>
    <row r="325" spans="1:3">
      <c r="C325" s="152"/>
    </row>
    <row r="326" spans="1:3">
      <c r="A326" s="89"/>
      <c r="B326" s="89"/>
      <c r="C326" s="152"/>
    </row>
    <row r="327" spans="1:3">
      <c r="A327" s="89"/>
      <c r="B327" s="89"/>
      <c r="C327" s="152"/>
    </row>
    <row r="328" spans="1:3">
      <c r="A328" s="89"/>
      <c r="B328" s="89"/>
      <c r="C328" s="152"/>
    </row>
    <row r="329" spans="1:3">
      <c r="A329" s="89"/>
      <c r="B329" s="89"/>
      <c r="C329" s="152"/>
    </row>
    <row r="330" spans="1:3">
      <c r="A330" s="89"/>
      <c r="B330" s="89"/>
      <c r="C330" s="152"/>
    </row>
    <row r="331" spans="1:3">
      <c r="A331" s="89"/>
      <c r="B331" s="89"/>
      <c r="C331" s="152"/>
    </row>
    <row r="332" spans="1:3">
      <c r="A332" s="89"/>
      <c r="B332" s="89"/>
      <c r="C332" s="152"/>
    </row>
    <row r="333" spans="1:3">
      <c r="A333" s="89"/>
      <c r="B333" s="89"/>
      <c r="C333" s="152"/>
    </row>
    <row r="334" spans="1:3">
      <c r="A334" s="89"/>
      <c r="B334" s="89"/>
      <c r="C334" s="152"/>
    </row>
    <row r="335" spans="1:3">
      <c r="A335" s="89"/>
      <c r="B335" s="89"/>
      <c r="C335" s="152"/>
    </row>
    <row r="336" spans="1:3">
      <c r="A336" s="89"/>
      <c r="B336" s="89"/>
      <c r="C336" s="152"/>
    </row>
    <row r="337" spans="1:3">
      <c r="A337" s="89"/>
      <c r="B337" s="89"/>
      <c r="C337" s="152"/>
    </row>
    <row r="338" spans="1:3">
      <c r="A338" s="89"/>
      <c r="B338" s="89"/>
      <c r="C338" s="152"/>
    </row>
    <row r="339" spans="1:3">
      <c r="A339" s="89"/>
      <c r="B339" s="89"/>
      <c r="C339" s="152"/>
    </row>
    <row r="340" spans="1:3">
      <c r="A340" s="89"/>
      <c r="B340" s="89"/>
      <c r="C340" s="152"/>
    </row>
    <row r="341" spans="1:3">
      <c r="A341" s="89"/>
      <c r="B341" s="89"/>
      <c r="C341" s="152"/>
    </row>
    <row r="342" spans="1:3">
      <c r="A342" s="89"/>
      <c r="B342" s="89"/>
      <c r="C342" s="152"/>
    </row>
    <row r="343" spans="1:3">
      <c r="A343" s="89"/>
      <c r="B343" s="89"/>
      <c r="C343" s="152"/>
    </row>
    <row r="344" spans="1:3">
      <c r="A344" s="89"/>
      <c r="B344" s="89"/>
      <c r="C344" s="152"/>
    </row>
    <row r="345" spans="1:3">
      <c r="A345" s="89"/>
      <c r="B345" s="89"/>
      <c r="C345" s="152"/>
    </row>
    <row r="346" spans="1:3">
      <c r="A346" s="89"/>
      <c r="B346" s="89"/>
      <c r="C346" s="152"/>
    </row>
    <row r="347" spans="1:3">
      <c r="A347" s="89"/>
      <c r="B347" s="89"/>
      <c r="C347" s="152"/>
    </row>
    <row r="348" spans="1:3">
      <c r="A348" s="89"/>
      <c r="B348" s="89"/>
      <c r="C348" s="152"/>
    </row>
    <row r="349" spans="1:3">
      <c r="A349" s="89"/>
      <c r="B349" s="89"/>
      <c r="C349" s="152"/>
    </row>
    <row r="350" spans="1:3">
      <c r="A350" s="89"/>
      <c r="B350" s="89"/>
      <c r="C350" s="152"/>
    </row>
    <row r="351" spans="1:3">
      <c r="A351" s="89"/>
      <c r="B351" s="89"/>
      <c r="C351" s="152"/>
    </row>
    <row r="352" spans="1:3">
      <c r="A352" s="89"/>
      <c r="B352" s="89"/>
      <c r="C352" s="152"/>
    </row>
    <row r="353" spans="1:3">
      <c r="A353" s="89"/>
      <c r="B353" s="89"/>
      <c r="C353" s="152"/>
    </row>
    <row r="354" spans="1:3">
      <c r="A354" s="89"/>
      <c r="B354" s="89"/>
      <c r="C354" s="152"/>
    </row>
    <row r="355" spans="1:3">
      <c r="A355" s="89"/>
      <c r="B355" s="89"/>
      <c r="C355" s="152"/>
    </row>
    <row r="356" spans="1:3">
      <c r="A356" s="89"/>
      <c r="B356" s="89"/>
      <c r="C356" s="152"/>
    </row>
    <row r="357" spans="1:3">
      <c r="A357" s="89"/>
      <c r="B357" s="89"/>
      <c r="C357" s="152"/>
    </row>
    <row r="358" spans="1:3">
      <c r="A358" s="89"/>
      <c r="B358" s="89"/>
      <c r="C358" s="152"/>
    </row>
    <row r="359" spans="1:3">
      <c r="A359" s="89"/>
      <c r="B359" s="89"/>
      <c r="C359" s="152"/>
    </row>
    <row r="360" spans="1:3">
      <c r="A360" s="89"/>
      <c r="B360" s="89"/>
      <c r="C360" s="152"/>
    </row>
    <row r="361" spans="1:3">
      <c r="A361" s="89"/>
      <c r="B361" s="89"/>
      <c r="C361" s="152"/>
    </row>
    <row r="362" spans="1:3">
      <c r="A362" s="89"/>
      <c r="B362" s="89"/>
      <c r="C362" s="152"/>
    </row>
    <row r="363" spans="1:3">
      <c r="A363" s="89"/>
      <c r="B363" s="89"/>
      <c r="C363" s="152"/>
    </row>
    <row r="364" spans="1:3">
      <c r="A364" s="89"/>
      <c r="B364" s="89"/>
      <c r="C364" s="152"/>
    </row>
    <row r="365" spans="1:3">
      <c r="A365" s="89"/>
      <c r="B365" s="89"/>
      <c r="C365" s="152"/>
    </row>
    <row r="366" spans="1:3">
      <c r="A366" s="89"/>
      <c r="B366" s="89"/>
      <c r="C366" s="152"/>
    </row>
    <row r="367" spans="1:3">
      <c r="A367" s="89"/>
      <c r="B367" s="89"/>
      <c r="C367" s="152"/>
    </row>
    <row r="368" spans="1:3">
      <c r="A368" s="89"/>
      <c r="B368" s="89"/>
      <c r="C368" s="152"/>
    </row>
    <row r="369" spans="1:3">
      <c r="A369" s="89"/>
      <c r="B369" s="89"/>
      <c r="C369" s="152"/>
    </row>
    <row r="370" spans="1:3">
      <c r="A370" s="89"/>
      <c r="B370" s="89"/>
      <c r="C370" s="152"/>
    </row>
    <row r="371" spans="1:3">
      <c r="A371" s="89"/>
      <c r="B371" s="89"/>
      <c r="C371" s="152"/>
    </row>
    <row r="372" spans="1:3">
      <c r="A372" s="89"/>
      <c r="B372" s="89"/>
      <c r="C372" s="152"/>
    </row>
    <row r="373" spans="1:3">
      <c r="A373" s="89"/>
      <c r="B373" s="89"/>
      <c r="C373" s="152"/>
    </row>
    <row r="374" spans="1:3">
      <c r="A374" s="89"/>
      <c r="B374" s="89"/>
      <c r="C374" s="152"/>
    </row>
    <row r="375" spans="1:3">
      <c r="A375" s="89"/>
      <c r="B375" s="89"/>
      <c r="C375" s="152"/>
    </row>
    <row r="376" spans="1:3">
      <c r="A376" s="89"/>
      <c r="B376" s="89"/>
      <c r="C376" s="152"/>
    </row>
    <row r="377" spans="1:3">
      <c r="A377" s="89"/>
      <c r="B377" s="89"/>
      <c r="C377" s="152"/>
    </row>
    <row r="378" spans="1:3">
      <c r="A378" s="89"/>
      <c r="B378" s="89"/>
      <c r="C378" s="152"/>
    </row>
    <row r="379" spans="1:3">
      <c r="A379" s="89"/>
      <c r="B379" s="89"/>
      <c r="C379" s="152"/>
    </row>
    <row r="380" spans="1:3">
      <c r="A380" s="89"/>
      <c r="B380" s="89"/>
      <c r="C380" s="152"/>
    </row>
    <row r="381" spans="1:3">
      <c r="A381" s="89"/>
      <c r="B381" s="89"/>
      <c r="C381" s="152"/>
    </row>
    <row r="382" spans="1:3">
      <c r="A382" s="89"/>
      <c r="B382" s="89"/>
      <c r="C382" s="152"/>
    </row>
    <row r="383" spans="1:3">
      <c r="A383" s="89"/>
      <c r="B383" s="89"/>
      <c r="C383" s="152"/>
    </row>
    <row r="384" spans="1:3">
      <c r="A384" s="89"/>
      <c r="B384" s="89"/>
      <c r="C384" s="152"/>
    </row>
    <row r="385" spans="1:3">
      <c r="A385" s="89"/>
      <c r="B385" s="89"/>
      <c r="C385" s="152"/>
    </row>
    <row r="386" spans="1:3">
      <c r="A386" s="89"/>
      <c r="B386" s="89"/>
      <c r="C386" s="152"/>
    </row>
    <row r="387" spans="1:3">
      <c r="A387" s="89"/>
      <c r="B387" s="89"/>
      <c r="C387" s="152"/>
    </row>
    <row r="388" spans="1:3">
      <c r="A388" s="89"/>
      <c r="B388" s="89"/>
      <c r="C388" s="152"/>
    </row>
    <row r="389" spans="1:3">
      <c r="A389" s="89"/>
      <c r="B389" s="89"/>
      <c r="C389" s="152"/>
    </row>
    <row r="390" spans="1:3">
      <c r="A390" s="89"/>
      <c r="B390" s="89"/>
      <c r="C390" s="152"/>
    </row>
    <row r="391" spans="1:3">
      <c r="A391" s="89"/>
      <c r="B391" s="89"/>
      <c r="C391" s="152"/>
    </row>
    <row r="392" spans="1:3">
      <c r="A392" s="89"/>
      <c r="B392" s="89"/>
      <c r="C392" s="152"/>
    </row>
    <row r="393" spans="1:3">
      <c r="A393" s="89"/>
      <c r="B393" s="89"/>
      <c r="C393" s="152"/>
    </row>
    <row r="394" spans="1:3">
      <c r="A394" s="89"/>
      <c r="B394" s="89"/>
      <c r="C394" s="152"/>
    </row>
    <row r="395" spans="1:3">
      <c r="A395" s="89"/>
      <c r="B395" s="89"/>
      <c r="C395" s="152"/>
    </row>
    <row r="396" spans="1:3">
      <c r="A396" s="89"/>
      <c r="B396" s="89"/>
      <c r="C396" s="152"/>
    </row>
    <row r="397" spans="1:3">
      <c r="A397" s="89"/>
      <c r="B397" s="89"/>
      <c r="C397" s="152"/>
    </row>
    <row r="398" spans="1:3">
      <c r="A398" s="89"/>
      <c r="B398" s="89"/>
      <c r="C398" s="152"/>
    </row>
    <row r="399" spans="1:3">
      <c r="A399" s="89"/>
      <c r="B399" s="89"/>
      <c r="C399" s="152"/>
    </row>
    <row r="400" spans="1:3">
      <c r="A400" s="89"/>
      <c r="B400" s="89"/>
      <c r="C400" s="152"/>
    </row>
    <row r="401" spans="1:3">
      <c r="A401" s="89"/>
      <c r="B401" s="89"/>
      <c r="C401" s="152"/>
    </row>
    <row r="402" spans="1:3">
      <c r="A402" s="89"/>
      <c r="B402" s="89"/>
      <c r="C402" s="152"/>
    </row>
    <row r="403" spans="1:3">
      <c r="A403" s="89"/>
      <c r="B403" s="89"/>
      <c r="C403" s="152"/>
    </row>
    <row r="404" spans="1:3">
      <c r="A404" s="89"/>
      <c r="B404" s="89"/>
      <c r="C404" s="152"/>
    </row>
    <row r="405" spans="1:3">
      <c r="A405" s="89"/>
      <c r="B405" s="89"/>
      <c r="C405" s="152"/>
    </row>
    <row r="406" spans="1:3">
      <c r="A406" s="89"/>
      <c r="B406" s="89"/>
      <c r="C406" s="152"/>
    </row>
    <row r="407" spans="1:3">
      <c r="A407" s="89"/>
      <c r="B407" s="89"/>
      <c r="C407" s="152"/>
    </row>
    <row r="408" spans="1:3">
      <c r="A408" s="89"/>
      <c r="B408" s="89"/>
      <c r="C408" s="152"/>
    </row>
    <row r="409" spans="1:3">
      <c r="A409" s="89"/>
      <c r="B409" s="89"/>
      <c r="C409" s="152"/>
    </row>
    <row r="410" spans="1:3">
      <c r="A410" s="89"/>
      <c r="B410" s="89"/>
      <c r="C410" s="152"/>
    </row>
    <row r="411" spans="1:3">
      <c r="A411" s="89"/>
      <c r="B411" s="89"/>
      <c r="C411" s="152"/>
    </row>
    <row r="412" spans="1:3">
      <c r="A412" s="89"/>
      <c r="B412" s="89"/>
      <c r="C412" s="152"/>
    </row>
    <row r="413" spans="1:3">
      <c r="A413" s="89"/>
      <c r="B413" s="89"/>
      <c r="C413" s="152"/>
    </row>
    <row r="414" spans="1:3">
      <c r="A414" s="89"/>
      <c r="B414" s="89"/>
      <c r="C414" s="152"/>
    </row>
    <row r="415" spans="1:3">
      <c r="A415" s="89"/>
      <c r="B415" s="89"/>
      <c r="C415" s="152"/>
    </row>
    <row r="416" spans="1:3">
      <c r="A416" s="89"/>
      <c r="B416" s="89"/>
      <c r="C416" s="152"/>
    </row>
    <row r="417" spans="1:3">
      <c r="A417" s="89"/>
      <c r="B417" s="89"/>
      <c r="C417" s="152"/>
    </row>
    <row r="418" spans="1:3">
      <c r="A418" s="89"/>
      <c r="B418" s="89"/>
      <c r="C418" s="152"/>
    </row>
    <row r="419" spans="1:3">
      <c r="A419" s="89"/>
      <c r="B419" s="89"/>
      <c r="C419" s="152"/>
    </row>
    <row r="420" spans="1:3">
      <c r="A420" s="89"/>
      <c r="B420" s="89"/>
      <c r="C420" s="152"/>
    </row>
    <row r="421" spans="1:3">
      <c r="A421" s="89"/>
      <c r="B421" s="89"/>
      <c r="C421" s="152"/>
    </row>
    <row r="422" spans="1:3">
      <c r="A422" s="89"/>
      <c r="B422" s="89"/>
      <c r="C422" s="152"/>
    </row>
    <row r="423" spans="1:3">
      <c r="A423" s="89"/>
      <c r="B423" s="89"/>
      <c r="C423" s="152"/>
    </row>
    <row r="424" spans="1:3">
      <c r="A424" s="89"/>
      <c r="B424" s="89"/>
      <c r="C424" s="152"/>
    </row>
    <row r="425" spans="1:3">
      <c r="A425" s="89"/>
      <c r="B425" s="89"/>
      <c r="C425" s="152"/>
    </row>
    <row r="426" spans="1:3">
      <c r="A426" s="89"/>
      <c r="B426" s="89"/>
      <c r="C426" s="152"/>
    </row>
    <row r="427" spans="1:3">
      <c r="A427" s="89"/>
      <c r="B427" s="89"/>
      <c r="C427" s="152"/>
    </row>
    <row r="428" spans="1:3">
      <c r="A428" s="89"/>
      <c r="B428" s="89"/>
      <c r="C428" s="152"/>
    </row>
    <row r="429" spans="1:3">
      <c r="A429" s="89"/>
      <c r="B429" s="89"/>
      <c r="C429" s="152"/>
    </row>
    <row r="430" spans="1:3">
      <c r="A430" s="89"/>
      <c r="B430" s="89"/>
      <c r="C430" s="152"/>
    </row>
    <row r="431" spans="1:3">
      <c r="A431" s="89"/>
      <c r="B431" s="89"/>
      <c r="C431" s="152"/>
    </row>
    <row r="432" spans="1:3">
      <c r="A432" s="89"/>
      <c r="B432" s="89"/>
      <c r="C432" s="152"/>
    </row>
    <row r="433" spans="1:3">
      <c r="A433" s="89"/>
      <c r="B433" s="89"/>
      <c r="C433" s="152"/>
    </row>
    <row r="434" spans="1:3">
      <c r="A434" s="89"/>
      <c r="B434" s="89"/>
      <c r="C434" s="152"/>
    </row>
    <row r="435" spans="1:3">
      <c r="A435" s="89"/>
      <c r="B435" s="89"/>
      <c r="C435" s="152"/>
    </row>
    <row r="436" spans="1:3">
      <c r="A436" s="89"/>
      <c r="B436" s="89"/>
      <c r="C436" s="152"/>
    </row>
    <row r="437" spans="1:3">
      <c r="A437" s="89"/>
      <c r="B437" s="89"/>
      <c r="C437" s="152"/>
    </row>
    <row r="438" spans="1:3">
      <c r="A438" s="89"/>
      <c r="B438" s="89"/>
      <c r="C438" s="152"/>
    </row>
    <row r="439" spans="1:3">
      <c r="A439" s="89"/>
      <c r="B439" s="89"/>
      <c r="C439" s="152"/>
    </row>
    <row r="440" spans="1:3">
      <c r="A440" s="89"/>
      <c r="B440" s="89"/>
      <c r="C440" s="152"/>
    </row>
    <row r="441" spans="1:3">
      <c r="A441" s="89"/>
      <c r="B441" s="89"/>
      <c r="C441" s="152"/>
    </row>
    <row r="442" spans="1:3">
      <c r="A442" s="89"/>
      <c r="B442" s="89"/>
      <c r="C442" s="152"/>
    </row>
    <row r="443" spans="1:3">
      <c r="A443" s="89"/>
      <c r="B443" s="89"/>
      <c r="C443" s="152"/>
    </row>
    <row r="444" spans="1:3">
      <c r="A444" s="89"/>
      <c r="B444" s="89"/>
      <c r="C444" s="152"/>
    </row>
    <row r="445" spans="1:3">
      <c r="A445" s="89"/>
      <c r="B445" s="89"/>
      <c r="C445" s="152"/>
    </row>
    <row r="446" spans="1:3">
      <c r="A446" s="89"/>
      <c r="B446" s="89"/>
      <c r="C446" s="152"/>
    </row>
    <row r="447" spans="1:3">
      <c r="A447" s="89"/>
      <c r="B447" s="89"/>
      <c r="C447" s="152"/>
    </row>
    <row r="448" spans="1:3">
      <c r="A448" s="89"/>
      <c r="B448" s="89"/>
      <c r="C448" s="152"/>
    </row>
    <row r="449" spans="1:3">
      <c r="A449" s="89"/>
      <c r="B449" s="89"/>
      <c r="C449" s="152"/>
    </row>
    <row r="450" spans="1:3">
      <c r="A450" s="89"/>
      <c r="B450" s="89"/>
      <c r="C450" s="152"/>
    </row>
    <row r="451" spans="1:3">
      <c r="A451" s="89"/>
      <c r="B451" s="89"/>
      <c r="C451" s="152"/>
    </row>
    <row r="452" spans="1:3">
      <c r="A452" s="89"/>
      <c r="B452" s="89"/>
      <c r="C452" s="152"/>
    </row>
    <row r="453" spans="1:3">
      <c r="A453" s="89"/>
      <c r="B453" s="89"/>
      <c r="C453" s="152"/>
    </row>
    <row r="454" spans="1:3">
      <c r="A454" s="89"/>
      <c r="B454" s="89"/>
      <c r="C454" s="152"/>
    </row>
    <row r="455" spans="1:3">
      <c r="A455" s="89"/>
      <c r="B455" s="89"/>
      <c r="C455" s="152"/>
    </row>
    <row r="456" spans="1:3">
      <c r="A456" s="89"/>
      <c r="B456" s="89"/>
      <c r="C456" s="152"/>
    </row>
    <row r="457" spans="1:3">
      <c r="A457" s="89"/>
      <c r="B457" s="89"/>
      <c r="C457" s="152"/>
    </row>
    <row r="458" spans="1:3">
      <c r="A458" s="89"/>
      <c r="B458" s="89"/>
      <c r="C458" s="152"/>
    </row>
    <row r="459" spans="1:3">
      <c r="A459" s="89"/>
      <c r="B459" s="89"/>
      <c r="C459" s="152"/>
    </row>
    <row r="460" spans="1:3">
      <c r="A460" s="89"/>
      <c r="B460" s="89"/>
      <c r="C460" s="152"/>
    </row>
    <row r="461" spans="1:3">
      <c r="A461" s="89"/>
      <c r="B461" s="89"/>
      <c r="C461" s="152"/>
    </row>
    <row r="462" spans="1:3">
      <c r="A462" s="89"/>
      <c r="B462" s="89"/>
      <c r="C462" s="152"/>
    </row>
    <row r="463" spans="1:3">
      <c r="A463" s="89"/>
      <c r="B463" s="89"/>
      <c r="C463" s="152"/>
    </row>
    <row r="464" spans="1:3">
      <c r="A464" s="89"/>
      <c r="B464" s="89"/>
      <c r="C464" s="152"/>
    </row>
    <row r="465" spans="1:3">
      <c r="A465" s="89"/>
      <c r="B465" s="89"/>
      <c r="C465" s="152"/>
    </row>
    <row r="466" spans="1:3">
      <c r="A466" s="89"/>
      <c r="B466" s="89"/>
      <c r="C466" s="152"/>
    </row>
    <row r="467" spans="1:3">
      <c r="A467" s="89"/>
      <c r="B467" s="89"/>
      <c r="C467" s="152"/>
    </row>
    <row r="468" spans="1:3">
      <c r="A468" s="89"/>
      <c r="B468" s="89"/>
      <c r="C468" s="152"/>
    </row>
    <row r="469" spans="1:3">
      <c r="A469" s="89"/>
      <c r="B469" s="89"/>
      <c r="C469" s="152"/>
    </row>
    <row r="470" spans="1:3">
      <c r="A470" s="89"/>
      <c r="B470" s="89"/>
      <c r="C470" s="152"/>
    </row>
    <row r="471" spans="1:3">
      <c r="A471" s="89"/>
      <c r="B471" s="89"/>
      <c r="C471" s="152"/>
    </row>
    <row r="472" spans="1:3">
      <c r="A472" s="89"/>
      <c r="B472" s="89"/>
      <c r="C472" s="152"/>
    </row>
    <row r="473" spans="1:3">
      <c r="A473" s="89"/>
      <c r="B473" s="89"/>
      <c r="C473" s="152"/>
    </row>
    <row r="474" spans="1:3">
      <c r="A474" s="89"/>
      <c r="B474" s="89"/>
      <c r="C474" s="152"/>
    </row>
    <row r="475" spans="1:3">
      <c r="A475" s="89"/>
      <c r="B475" s="89"/>
      <c r="C475" s="152"/>
    </row>
    <row r="476" spans="1:3">
      <c r="A476" s="89"/>
      <c r="B476" s="89"/>
      <c r="C476" s="152"/>
    </row>
    <row r="477" spans="1:3">
      <c r="A477" s="89"/>
      <c r="B477" s="89"/>
      <c r="C477" s="152"/>
    </row>
    <row r="478" spans="1:3">
      <c r="A478" s="89"/>
      <c r="B478" s="89"/>
      <c r="C478" s="152"/>
    </row>
    <row r="479" spans="1:3">
      <c r="A479" s="89"/>
      <c r="B479" s="89"/>
      <c r="C479" s="152"/>
    </row>
    <row r="480" spans="1:3">
      <c r="A480" s="89"/>
      <c r="B480" s="89"/>
      <c r="C480" s="152"/>
    </row>
    <row r="481" spans="1:3">
      <c r="A481" s="89"/>
      <c r="B481" s="89"/>
      <c r="C481" s="152"/>
    </row>
    <row r="482" spans="1:3">
      <c r="A482" s="89"/>
      <c r="B482" s="89"/>
      <c r="C482" s="152"/>
    </row>
    <row r="483" spans="1:3">
      <c r="A483" s="89"/>
      <c r="B483" s="89"/>
      <c r="C483" s="152"/>
    </row>
    <row r="484" spans="1:3">
      <c r="A484" s="89"/>
      <c r="B484" s="89"/>
      <c r="C484" s="152"/>
    </row>
    <row r="485" spans="1:3">
      <c r="A485" s="89"/>
      <c r="B485" s="89"/>
      <c r="C485" s="152"/>
    </row>
    <row r="486" spans="1:3">
      <c r="A486" s="89"/>
      <c r="B486" s="89"/>
      <c r="C486" s="152"/>
    </row>
    <row r="487" spans="1:3">
      <c r="A487" s="89"/>
      <c r="B487" s="89"/>
      <c r="C487" s="152"/>
    </row>
    <row r="488" spans="1:3">
      <c r="A488" s="89"/>
      <c r="B488" s="89"/>
      <c r="C488" s="152"/>
    </row>
    <row r="489" spans="1:3">
      <c r="A489" s="89"/>
      <c r="B489" s="89"/>
      <c r="C489" s="152"/>
    </row>
    <row r="490" spans="1:3">
      <c r="A490" s="89"/>
      <c r="B490" s="89"/>
      <c r="C490" s="152"/>
    </row>
    <row r="491" spans="1:3">
      <c r="A491" s="89"/>
      <c r="B491" s="89"/>
      <c r="C491" s="152"/>
    </row>
    <row r="492" spans="1:3">
      <c r="A492" s="89"/>
      <c r="B492" s="89"/>
      <c r="C492" s="152"/>
    </row>
    <row r="493" spans="1:3">
      <c r="A493" s="89"/>
      <c r="B493" s="89"/>
      <c r="C493" s="152"/>
    </row>
    <row r="494" spans="1:3">
      <c r="A494" s="89"/>
      <c r="B494" s="89"/>
      <c r="C494" s="152"/>
    </row>
    <row r="495" spans="1:3">
      <c r="A495" s="89"/>
      <c r="B495" s="89"/>
      <c r="C495" s="152"/>
    </row>
    <row r="496" spans="1:3">
      <c r="A496" s="89"/>
      <c r="B496" s="89"/>
      <c r="C496" s="152"/>
    </row>
    <row r="497" spans="1:3">
      <c r="A497" s="89"/>
      <c r="B497" s="89"/>
      <c r="C497" s="152"/>
    </row>
    <row r="498" spans="1:3">
      <c r="A498" s="89"/>
      <c r="B498" s="89"/>
      <c r="C498" s="152"/>
    </row>
    <row r="499" spans="1:3">
      <c r="A499" s="89"/>
      <c r="B499" s="89"/>
      <c r="C499" s="152"/>
    </row>
    <row r="500" spans="1:3">
      <c r="A500" s="89"/>
      <c r="B500" s="89"/>
      <c r="C500" s="152"/>
    </row>
    <row r="501" spans="1:3">
      <c r="A501" s="89"/>
      <c r="B501" s="89"/>
      <c r="C501" s="152"/>
    </row>
    <row r="502" spans="1:3">
      <c r="A502" s="89"/>
      <c r="B502" s="89"/>
      <c r="C502" s="152"/>
    </row>
    <row r="503" spans="1:3">
      <c r="A503" s="89"/>
      <c r="B503" s="89"/>
      <c r="C503" s="152"/>
    </row>
    <row r="504" spans="1:3">
      <c r="A504" s="89"/>
      <c r="B504" s="89"/>
      <c r="C504" s="152"/>
    </row>
    <row r="505" spans="1:3">
      <c r="A505" s="89"/>
      <c r="B505" s="89"/>
      <c r="C505" s="152"/>
    </row>
    <row r="506" spans="1:3">
      <c r="A506" s="89"/>
      <c r="B506" s="89"/>
      <c r="C506" s="152"/>
    </row>
    <row r="507" spans="1:3">
      <c r="A507" s="89"/>
      <c r="B507" s="89"/>
      <c r="C507" s="152"/>
    </row>
    <row r="508" spans="1:3">
      <c r="A508" s="89"/>
      <c r="B508" s="89"/>
      <c r="C508" s="152"/>
    </row>
    <row r="509" spans="1:3">
      <c r="A509" s="89"/>
      <c r="B509" s="89"/>
      <c r="C509" s="152"/>
    </row>
    <row r="510" spans="1:3">
      <c r="A510" s="89"/>
      <c r="B510" s="89"/>
      <c r="C510" s="152"/>
    </row>
    <row r="511" spans="1:3">
      <c r="A511" s="89"/>
      <c r="B511" s="89"/>
      <c r="C511" s="152"/>
    </row>
    <row r="512" spans="1:3">
      <c r="A512" s="89"/>
      <c r="B512" s="89"/>
      <c r="C512" s="152"/>
    </row>
    <row r="513" spans="1:3">
      <c r="A513" s="89"/>
      <c r="B513" s="89"/>
      <c r="C513" s="152"/>
    </row>
    <row r="514" spans="1:3">
      <c r="A514" s="89"/>
      <c r="B514" s="89"/>
      <c r="C514" s="152"/>
    </row>
    <row r="515" spans="1:3">
      <c r="A515" s="89"/>
      <c r="B515" s="89"/>
      <c r="C515" s="152"/>
    </row>
    <row r="516" spans="1:3">
      <c r="A516" s="89"/>
      <c r="B516" s="89"/>
      <c r="C516" s="152"/>
    </row>
    <row r="517" spans="1:3">
      <c r="A517" s="89"/>
      <c r="B517" s="89"/>
      <c r="C517" s="152"/>
    </row>
    <row r="518" spans="1:3">
      <c r="A518" s="89"/>
      <c r="B518" s="89"/>
      <c r="C518" s="152"/>
    </row>
    <row r="519" spans="1:3">
      <c r="A519" s="89"/>
      <c r="B519" s="89"/>
      <c r="C519" s="152"/>
    </row>
    <row r="520" spans="1:3">
      <c r="A520" s="89"/>
      <c r="B520" s="89"/>
      <c r="C520" s="152"/>
    </row>
    <row r="521" spans="1:3">
      <c r="A521" s="89"/>
      <c r="B521" s="89"/>
      <c r="C521" s="152"/>
    </row>
    <row r="522" spans="1:3">
      <c r="A522" s="89"/>
      <c r="B522" s="89"/>
      <c r="C522" s="152"/>
    </row>
    <row r="523" spans="1:3">
      <c r="A523" s="89"/>
      <c r="B523" s="89"/>
      <c r="C523" s="152"/>
    </row>
    <row r="524" spans="1:3">
      <c r="A524" s="89"/>
      <c r="B524" s="89"/>
      <c r="C524" s="152"/>
    </row>
    <row r="525" spans="1:3">
      <c r="A525" s="89"/>
      <c r="B525" s="89"/>
      <c r="C525" s="152"/>
    </row>
    <row r="526" spans="1:3">
      <c r="A526" s="89"/>
      <c r="B526" s="89"/>
      <c r="C526" s="152"/>
    </row>
    <row r="527" spans="1:3">
      <c r="A527" s="89"/>
      <c r="B527" s="89"/>
      <c r="C527" s="152"/>
    </row>
    <row r="528" spans="1:3">
      <c r="A528" s="89"/>
      <c r="B528" s="89"/>
      <c r="C528" s="152"/>
    </row>
    <row r="529" spans="1:3">
      <c r="A529" s="89"/>
      <c r="B529" s="89"/>
      <c r="C529" s="152"/>
    </row>
    <row r="530" spans="1:3">
      <c r="A530" s="89"/>
      <c r="B530" s="89"/>
      <c r="C530" s="152"/>
    </row>
    <row r="531" spans="1:3">
      <c r="A531" s="89"/>
      <c r="B531" s="89"/>
      <c r="C531" s="152"/>
    </row>
    <row r="532" spans="1:3">
      <c r="A532" s="89"/>
      <c r="B532" s="89"/>
      <c r="C532" s="152"/>
    </row>
    <row r="533" spans="1:3">
      <c r="A533" s="89"/>
      <c r="B533" s="89"/>
      <c r="C533" s="152"/>
    </row>
    <row r="534" spans="1:3">
      <c r="A534" s="89"/>
      <c r="B534" s="89"/>
      <c r="C534" s="152"/>
    </row>
    <row r="535" spans="1:3">
      <c r="A535" s="89"/>
      <c r="B535" s="89"/>
      <c r="C535" s="152"/>
    </row>
    <row r="536" spans="1:3">
      <c r="A536" s="89"/>
      <c r="B536" s="89"/>
      <c r="C536" s="152"/>
    </row>
    <row r="537" spans="1:3">
      <c r="A537" s="89"/>
      <c r="B537" s="89"/>
      <c r="C537" s="152"/>
    </row>
    <row r="538" spans="1:3">
      <c r="A538" s="89"/>
      <c r="B538" s="89"/>
      <c r="C538" s="152"/>
    </row>
    <row r="539" spans="1:3">
      <c r="A539" s="89"/>
      <c r="B539" s="89"/>
      <c r="C539" s="152"/>
    </row>
    <row r="540" spans="1:3">
      <c r="A540" s="89"/>
      <c r="B540" s="89"/>
      <c r="C540" s="152"/>
    </row>
    <row r="541" spans="1:3">
      <c r="A541" s="89"/>
      <c r="B541" s="89"/>
      <c r="C541" s="152"/>
    </row>
    <row r="542" spans="1:3">
      <c r="A542" s="89"/>
      <c r="B542" s="89"/>
      <c r="C542" s="152"/>
    </row>
    <row r="543" spans="1:3">
      <c r="A543" s="89"/>
      <c r="B543" s="89"/>
      <c r="C543" s="152"/>
    </row>
    <row r="544" spans="1:3">
      <c r="A544" s="89"/>
      <c r="B544" s="89"/>
      <c r="C544" s="152"/>
    </row>
    <row r="545" spans="1:3">
      <c r="A545" s="89"/>
      <c r="B545" s="89"/>
      <c r="C545" s="152"/>
    </row>
    <row r="546" spans="1:3">
      <c r="A546" s="89"/>
      <c r="B546" s="89"/>
      <c r="C546" s="152"/>
    </row>
    <row r="547" spans="1:3">
      <c r="A547" s="89"/>
      <c r="B547" s="89"/>
      <c r="C547" s="152"/>
    </row>
    <row r="548" spans="1:3">
      <c r="A548" s="89"/>
      <c r="B548" s="89"/>
      <c r="C548" s="152"/>
    </row>
    <row r="549" spans="1:3">
      <c r="A549" s="89"/>
      <c r="B549" s="89"/>
      <c r="C549" s="152"/>
    </row>
    <row r="550" spans="1:3">
      <c r="A550" s="89"/>
      <c r="B550" s="89"/>
      <c r="C550" s="152"/>
    </row>
    <row r="551" spans="1:3">
      <c r="A551" s="89"/>
      <c r="B551" s="89"/>
      <c r="C551" s="152"/>
    </row>
    <row r="552" spans="1:3">
      <c r="A552" s="89"/>
      <c r="B552" s="89"/>
      <c r="C552" s="152"/>
    </row>
    <row r="553" spans="1:3">
      <c r="A553" s="89"/>
      <c r="B553" s="89"/>
      <c r="C553" s="152"/>
    </row>
    <row r="554" spans="1:3">
      <c r="A554" s="89"/>
      <c r="B554" s="89"/>
      <c r="C554" s="152"/>
    </row>
    <row r="555" spans="1:3">
      <c r="A555" s="89"/>
      <c r="B555" s="89"/>
      <c r="C555" s="152"/>
    </row>
    <row r="556" spans="1:3">
      <c r="A556" s="89"/>
      <c r="B556" s="89"/>
      <c r="C556" s="152"/>
    </row>
    <row r="557" spans="1:3">
      <c r="A557" s="89"/>
      <c r="B557" s="89"/>
      <c r="C557" s="152"/>
    </row>
    <row r="558" spans="1:3">
      <c r="A558" s="89"/>
      <c r="B558" s="89"/>
      <c r="C558" s="152"/>
    </row>
    <row r="559" spans="1:3">
      <c r="A559" s="89"/>
      <c r="B559" s="89"/>
      <c r="C559" s="152"/>
    </row>
    <row r="560" spans="1:3">
      <c r="A560" s="89"/>
      <c r="B560" s="89"/>
      <c r="C560" s="152"/>
    </row>
    <row r="561" spans="1:3">
      <c r="A561" s="89"/>
      <c r="B561" s="89"/>
      <c r="C561" s="152"/>
    </row>
    <row r="562" spans="1:3">
      <c r="A562" s="89"/>
      <c r="B562" s="89"/>
      <c r="C562" s="152"/>
    </row>
    <row r="563" spans="1:3">
      <c r="A563" s="89"/>
      <c r="B563" s="89"/>
      <c r="C563" s="152"/>
    </row>
    <row r="564" spans="1:3">
      <c r="A564" s="89"/>
      <c r="B564" s="89"/>
      <c r="C564" s="152"/>
    </row>
    <row r="565" spans="1:3">
      <c r="A565" s="89"/>
      <c r="B565" s="89"/>
      <c r="C565" s="152"/>
    </row>
    <row r="566" spans="1:3">
      <c r="A566" s="89"/>
      <c r="B566" s="89"/>
      <c r="C566" s="152"/>
    </row>
    <row r="567" spans="1:3">
      <c r="A567" s="89"/>
      <c r="B567" s="89"/>
      <c r="C567" s="152"/>
    </row>
    <row r="568" spans="1:3">
      <c r="A568" s="89"/>
      <c r="B568" s="89"/>
      <c r="C568" s="152"/>
    </row>
    <row r="569" spans="1:3">
      <c r="A569" s="89"/>
      <c r="B569" s="89"/>
      <c r="C569" s="152"/>
    </row>
    <row r="570" spans="1:3">
      <c r="A570" s="89"/>
      <c r="B570" s="89"/>
      <c r="C570" s="152"/>
    </row>
    <row r="571" spans="1:3">
      <c r="A571" s="89"/>
      <c r="B571" s="89"/>
      <c r="C571" s="152"/>
    </row>
    <row r="572" spans="1:3">
      <c r="A572" s="89"/>
      <c r="B572" s="89"/>
      <c r="C572" s="152"/>
    </row>
    <row r="573" spans="1:3">
      <c r="A573" s="89"/>
      <c r="B573" s="89"/>
      <c r="C573" s="152"/>
    </row>
    <row r="574" spans="1:3">
      <c r="A574" s="89"/>
      <c r="B574" s="89"/>
      <c r="C574" s="152"/>
    </row>
    <row r="575" spans="1:3">
      <c r="A575" s="89"/>
      <c r="B575" s="89"/>
      <c r="C575" s="152"/>
    </row>
    <row r="576" spans="1:3">
      <c r="A576" s="89"/>
      <c r="B576" s="89"/>
      <c r="C576" s="152"/>
    </row>
    <row r="577" spans="1:3">
      <c r="A577" s="89"/>
      <c r="B577" s="89"/>
      <c r="C577" s="152"/>
    </row>
    <row r="578" spans="1:3">
      <c r="A578" s="89"/>
      <c r="B578" s="89"/>
      <c r="C578" s="152"/>
    </row>
    <row r="579" spans="1:3">
      <c r="A579" s="89"/>
      <c r="B579" s="89"/>
      <c r="C579" s="152"/>
    </row>
    <row r="580" spans="1:3">
      <c r="A580" s="89"/>
      <c r="B580" s="89"/>
      <c r="C580" s="152"/>
    </row>
    <row r="581" spans="1:3">
      <c r="A581" s="89"/>
      <c r="B581" s="89"/>
      <c r="C581" s="152"/>
    </row>
    <row r="582" spans="1:3">
      <c r="A582" s="89"/>
      <c r="B582" s="89"/>
      <c r="C582" s="152"/>
    </row>
    <row r="583" spans="1:3">
      <c r="A583" s="89"/>
      <c r="B583" s="89"/>
      <c r="C583" s="152"/>
    </row>
    <row r="584" spans="1:3">
      <c r="A584" s="89"/>
      <c r="B584" s="89"/>
      <c r="C584" s="152"/>
    </row>
    <row r="585" spans="1:3">
      <c r="A585" s="89"/>
      <c r="B585" s="89"/>
      <c r="C585" s="152"/>
    </row>
    <row r="586" spans="1:3">
      <c r="A586" s="89"/>
      <c r="B586" s="89"/>
      <c r="C586" s="152"/>
    </row>
    <row r="587" spans="1:3">
      <c r="A587" s="89"/>
      <c r="B587" s="89"/>
      <c r="C587" s="152"/>
    </row>
    <row r="588" spans="1:3">
      <c r="A588" s="89"/>
      <c r="B588" s="89"/>
      <c r="C588" s="152"/>
    </row>
    <row r="589" spans="1:3">
      <c r="A589" s="89"/>
      <c r="B589" s="89"/>
      <c r="C589" s="152"/>
    </row>
    <row r="590" spans="1:3">
      <c r="A590" s="89"/>
      <c r="B590" s="89"/>
      <c r="C590" s="152"/>
    </row>
    <row r="591" spans="1:3">
      <c r="A591" s="89"/>
      <c r="B591" s="89"/>
      <c r="C591" s="152"/>
    </row>
    <row r="592" spans="1:3">
      <c r="A592" s="89"/>
      <c r="B592" s="89"/>
      <c r="C592" s="152"/>
    </row>
    <row r="593" spans="1:3">
      <c r="A593" s="89"/>
      <c r="B593" s="89"/>
      <c r="C593" s="152"/>
    </row>
    <row r="594" spans="1:3">
      <c r="A594" s="89"/>
      <c r="B594" s="89"/>
      <c r="C594" s="152"/>
    </row>
    <row r="595" spans="1:3">
      <c r="A595" s="89"/>
      <c r="B595" s="89"/>
      <c r="C595" s="152"/>
    </row>
    <row r="596" spans="1:3">
      <c r="A596" s="89"/>
      <c r="B596" s="89"/>
      <c r="C596" s="152"/>
    </row>
    <row r="597" spans="1:3">
      <c r="A597" s="89"/>
      <c r="B597" s="89"/>
      <c r="C597" s="152"/>
    </row>
    <row r="598" spans="1:3">
      <c r="A598" s="89"/>
      <c r="B598" s="89"/>
      <c r="C598" s="152"/>
    </row>
    <row r="599" spans="1:3">
      <c r="A599" s="89"/>
      <c r="B599" s="89"/>
      <c r="C599" s="152"/>
    </row>
    <row r="600" spans="1:3">
      <c r="A600" s="89"/>
      <c r="B600" s="89"/>
      <c r="C600" s="152"/>
    </row>
    <row r="601" spans="1:3">
      <c r="A601" s="89"/>
      <c r="B601" s="89"/>
      <c r="C601" s="152"/>
    </row>
    <row r="602" spans="1:3">
      <c r="A602" s="89"/>
      <c r="B602" s="89"/>
      <c r="C602" s="152"/>
    </row>
    <row r="603" spans="1:3">
      <c r="A603" s="89"/>
      <c r="B603" s="89"/>
      <c r="C603" s="152"/>
    </row>
    <row r="604" spans="1:3">
      <c r="A604" s="89"/>
      <c r="B604" s="89"/>
      <c r="C604" s="152"/>
    </row>
    <row r="605" spans="1:3">
      <c r="A605" s="89"/>
      <c r="B605" s="89"/>
      <c r="C605" s="152"/>
    </row>
    <row r="606" spans="1:3">
      <c r="A606" s="89"/>
      <c r="B606" s="89"/>
      <c r="C606" s="152"/>
    </row>
    <row r="607" spans="1:3">
      <c r="A607" s="89"/>
      <c r="B607" s="89"/>
      <c r="C607" s="152"/>
    </row>
    <row r="608" spans="1:3">
      <c r="A608" s="89"/>
      <c r="B608" s="89"/>
      <c r="C608" s="152"/>
    </row>
    <row r="609" spans="1:3">
      <c r="A609" s="89"/>
      <c r="B609" s="89"/>
      <c r="C609" s="152"/>
    </row>
    <row r="610" spans="1:3">
      <c r="A610" s="89"/>
      <c r="B610" s="89"/>
      <c r="C610" s="152"/>
    </row>
    <row r="611" spans="1:3">
      <c r="A611" s="89"/>
      <c r="B611" s="89"/>
      <c r="C611" s="152"/>
    </row>
    <row r="612" spans="1:3">
      <c r="A612" s="89"/>
      <c r="B612" s="89"/>
      <c r="C612" s="152"/>
    </row>
    <row r="613" spans="1:3">
      <c r="A613" s="89"/>
      <c r="B613" s="89"/>
      <c r="C613" s="152"/>
    </row>
    <row r="614" spans="1:3">
      <c r="A614" s="89"/>
      <c r="B614" s="89"/>
      <c r="C614" s="152"/>
    </row>
    <row r="615" spans="1:3">
      <c r="A615" s="89"/>
      <c r="B615" s="89"/>
      <c r="C615" s="152"/>
    </row>
    <row r="616" spans="1:3">
      <c r="A616" s="89"/>
      <c r="B616" s="89"/>
      <c r="C616" s="152"/>
    </row>
    <row r="617" spans="1:3">
      <c r="A617" s="89"/>
      <c r="B617" s="89"/>
      <c r="C617" s="152"/>
    </row>
    <row r="618" spans="1:3">
      <c r="A618" s="89"/>
      <c r="B618" s="89"/>
      <c r="C618" s="152"/>
    </row>
    <row r="619" spans="1:3">
      <c r="A619" s="89"/>
      <c r="B619" s="89"/>
      <c r="C619" s="152"/>
    </row>
    <row r="620" spans="1:3">
      <c r="A620" s="89"/>
      <c r="B620" s="89"/>
      <c r="C620" s="152"/>
    </row>
    <row r="621" spans="1:3">
      <c r="A621" s="89"/>
      <c r="B621" s="89"/>
      <c r="C621" s="152"/>
    </row>
    <row r="622" spans="1:3">
      <c r="A622" s="89"/>
      <c r="B622" s="89"/>
      <c r="C622" s="152"/>
    </row>
    <row r="623" spans="1:3">
      <c r="A623" s="89"/>
      <c r="B623" s="89"/>
      <c r="C623" s="152"/>
    </row>
    <row r="624" spans="1:3">
      <c r="A624" s="89"/>
      <c r="B624" s="89"/>
      <c r="C624" s="152"/>
    </row>
    <row r="625" spans="1:3">
      <c r="A625" s="89"/>
      <c r="B625" s="89"/>
      <c r="C625" s="152"/>
    </row>
    <row r="626" spans="1:3">
      <c r="A626" s="89"/>
      <c r="B626" s="89"/>
      <c r="C626" s="152"/>
    </row>
    <row r="627" spans="1:3">
      <c r="A627" s="89"/>
      <c r="B627" s="89"/>
      <c r="C627" s="152"/>
    </row>
    <row r="628" spans="1:3">
      <c r="A628" s="89"/>
      <c r="B628" s="89"/>
      <c r="C628" s="152"/>
    </row>
    <row r="629" spans="1:3">
      <c r="A629" s="89"/>
      <c r="B629" s="89"/>
      <c r="C629" s="152"/>
    </row>
    <row r="630" spans="1:3">
      <c r="A630" s="89"/>
      <c r="B630" s="89"/>
      <c r="C630" s="152"/>
    </row>
    <row r="631" spans="1:3">
      <c r="A631" s="89"/>
      <c r="B631" s="89"/>
      <c r="C631" s="152"/>
    </row>
    <row r="632" spans="1:3">
      <c r="A632" s="89"/>
      <c r="B632" s="89"/>
      <c r="C632" s="152"/>
    </row>
    <row r="633" spans="1:3">
      <c r="A633" s="89"/>
      <c r="B633" s="89"/>
      <c r="C633" s="152"/>
    </row>
    <row r="634" spans="1:3">
      <c r="A634" s="89"/>
      <c r="B634" s="89"/>
      <c r="C634" s="152"/>
    </row>
    <row r="635" spans="1:3">
      <c r="A635" s="89"/>
      <c r="B635" s="89"/>
      <c r="C635" s="152"/>
    </row>
    <row r="636" spans="1:3">
      <c r="A636" s="89"/>
      <c r="B636" s="89"/>
      <c r="C636" s="152"/>
    </row>
    <row r="637" spans="1:3">
      <c r="A637" s="89"/>
      <c r="B637" s="89"/>
      <c r="C637" s="152"/>
    </row>
    <row r="638" spans="1:3">
      <c r="A638" s="89"/>
      <c r="B638" s="89"/>
      <c r="C638" s="152"/>
    </row>
    <row r="639" spans="1:3">
      <c r="A639" s="89"/>
      <c r="B639" s="89"/>
      <c r="C639" s="152"/>
    </row>
    <row r="640" spans="1:3">
      <c r="A640" s="89"/>
      <c r="B640" s="89"/>
      <c r="C640" s="152"/>
    </row>
    <row r="641" spans="1:3">
      <c r="A641" s="89"/>
      <c r="B641" s="89"/>
      <c r="C641" s="152"/>
    </row>
    <row r="642" spans="1:3">
      <c r="A642" s="89"/>
      <c r="B642" s="89"/>
      <c r="C642" s="152"/>
    </row>
    <row r="643" spans="1:3">
      <c r="A643" s="89"/>
      <c r="B643" s="89"/>
      <c r="C643" s="152"/>
    </row>
    <row r="644" spans="1:3">
      <c r="A644" s="89"/>
      <c r="B644" s="89"/>
      <c r="C644" s="152"/>
    </row>
    <row r="645" spans="1:3">
      <c r="A645" s="89"/>
      <c r="B645" s="89"/>
      <c r="C645" s="152"/>
    </row>
    <row r="646" spans="1:3">
      <c r="A646" s="89"/>
      <c r="B646" s="89"/>
      <c r="C646" s="152"/>
    </row>
    <row r="647" spans="1:3">
      <c r="A647" s="89"/>
      <c r="B647" s="89"/>
      <c r="C647" s="152"/>
    </row>
    <row r="648" spans="1:3">
      <c r="A648" s="89"/>
      <c r="B648" s="89"/>
      <c r="C648" s="152"/>
    </row>
    <row r="649" spans="1:3">
      <c r="A649" s="89"/>
      <c r="B649" s="89"/>
      <c r="C649" s="152"/>
    </row>
    <row r="650" spans="1:3">
      <c r="A650" s="89"/>
      <c r="B650" s="89"/>
      <c r="C650" s="152"/>
    </row>
    <row r="651" spans="1:3">
      <c r="A651" s="89"/>
      <c r="B651" s="89"/>
      <c r="C651" s="152"/>
    </row>
    <row r="652" spans="1:3">
      <c r="A652" s="89"/>
      <c r="B652" s="89"/>
      <c r="C652" s="152"/>
    </row>
    <row r="653" spans="1:3">
      <c r="A653" s="89"/>
      <c r="B653" s="89"/>
      <c r="C653" s="152"/>
    </row>
    <row r="654" spans="1:3">
      <c r="A654" s="89"/>
      <c r="B654" s="89"/>
      <c r="C654" s="152"/>
    </row>
    <row r="655" spans="1:3">
      <c r="A655" s="89"/>
      <c r="B655" s="89"/>
      <c r="C655" s="152"/>
    </row>
    <row r="656" spans="1:3">
      <c r="A656" s="89"/>
      <c r="B656" s="89"/>
      <c r="C656" s="152"/>
    </row>
    <row r="657" spans="1:3">
      <c r="A657" s="89"/>
      <c r="B657" s="89"/>
      <c r="C657" s="152"/>
    </row>
    <row r="658" spans="1:3">
      <c r="A658" s="89"/>
      <c r="B658" s="89"/>
      <c r="C658" s="152"/>
    </row>
    <row r="659" spans="1:3">
      <c r="A659" s="89"/>
      <c r="B659" s="89"/>
      <c r="C659" s="152"/>
    </row>
    <row r="660" spans="1:3">
      <c r="A660" s="89"/>
      <c r="B660" s="89"/>
      <c r="C660" s="152"/>
    </row>
    <row r="661" spans="1:3">
      <c r="A661" s="89"/>
      <c r="B661" s="89"/>
      <c r="C661" s="152"/>
    </row>
    <row r="662" spans="1:3">
      <c r="A662" s="89"/>
      <c r="B662" s="89"/>
      <c r="C662" s="152"/>
    </row>
    <row r="663" spans="1:3">
      <c r="A663" s="89"/>
      <c r="B663" s="89"/>
      <c r="C663" s="152"/>
    </row>
    <row r="664" spans="1:3">
      <c r="A664" s="89"/>
      <c r="B664" s="89"/>
      <c r="C664" s="152"/>
    </row>
    <row r="665" spans="1:3">
      <c r="A665" s="89"/>
      <c r="B665" s="89"/>
      <c r="C665" s="152"/>
    </row>
    <row r="666" spans="1:3">
      <c r="A666" s="89"/>
      <c r="B666" s="89"/>
      <c r="C666" s="152"/>
    </row>
    <row r="667" spans="1:3">
      <c r="A667" s="89"/>
      <c r="B667" s="89"/>
      <c r="C667" s="152"/>
    </row>
    <row r="668" spans="1:3">
      <c r="A668" s="89"/>
      <c r="B668" s="89"/>
      <c r="C668" s="152"/>
    </row>
    <row r="669" spans="1:3">
      <c r="A669" s="89"/>
      <c r="B669" s="89"/>
      <c r="C669" s="152"/>
    </row>
    <row r="670" spans="1:3">
      <c r="A670" s="89"/>
      <c r="B670" s="89"/>
      <c r="C670" s="152"/>
    </row>
    <row r="671" spans="1:3">
      <c r="A671" s="89"/>
      <c r="B671" s="89"/>
      <c r="C671" s="152"/>
    </row>
    <row r="672" spans="1:3">
      <c r="A672" s="89"/>
      <c r="B672" s="89"/>
      <c r="C672" s="152"/>
    </row>
    <row r="673" spans="1:3">
      <c r="A673" s="89"/>
      <c r="B673" s="89"/>
      <c r="C673" s="152"/>
    </row>
    <row r="674" spans="1:3">
      <c r="A674" s="89"/>
      <c r="B674" s="89"/>
      <c r="C674" s="152"/>
    </row>
    <row r="675" spans="1:3">
      <c r="A675" s="89"/>
      <c r="B675" s="89"/>
      <c r="C675" s="152"/>
    </row>
    <row r="676" spans="1:3">
      <c r="A676" s="89"/>
      <c r="B676" s="89"/>
      <c r="C676" s="152"/>
    </row>
    <row r="677" spans="1:3">
      <c r="A677" s="89"/>
      <c r="B677" s="89"/>
      <c r="C677" s="152"/>
    </row>
    <row r="678" spans="1:3">
      <c r="A678" s="89"/>
      <c r="B678" s="89"/>
      <c r="C678" s="152"/>
    </row>
    <row r="679" spans="1:3">
      <c r="A679" s="89"/>
      <c r="B679" s="89"/>
      <c r="C679" s="152"/>
    </row>
    <row r="680" spans="1:3">
      <c r="A680" s="89"/>
      <c r="B680" s="89"/>
      <c r="C680" s="152"/>
    </row>
    <row r="681" spans="1:3">
      <c r="A681" s="89"/>
      <c r="B681" s="89"/>
      <c r="C681" s="152"/>
    </row>
    <row r="682" spans="1:3">
      <c r="A682" s="89"/>
      <c r="B682" s="89"/>
      <c r="C682" s="152"/>
    </row>
    <row r="683" spans="1:3">
      <c r="A683" s="89"/>
      <c r="B683" s="89"/>
      <c r="C683" s="152"/>
    </row>
    <row r="684" spans="1:3">
      <c r="A684" s="89"/>
      <c r="B684" s="89"/>
      <c r="C684" s="152"/>
    </row>
    <row r="685" spans="1:3">
      <c r="A685" s="89"/>
      <c r="B685" s="89"/>
      <c r="C685" s="152"/>
    </row>
    <row r="686" spans="1:3">
      <c r="A686" s="89"/>
      <c r="B686" s="89"/>
      <c r="C686" s="152"/>
    </row>
    <row r="687" spans="1:3">
      <c r="A687" s="89"/>
      <c r="B687" s="89"/>
      <c r="C687" s="152"/>
    </row>
    <row r="688" spans="1:3">
      <c r="A688" s="89"/>
      <c r="B688" s="89"/>
      <c r="C688" s="152"/>
    </row>
    <row r="689" spans="1:3">
      <c r="A689" s="89"/>
      <c r="B689" s="89"/>
      <c r="C689" s="152"/>
    </row>
    <row r="690" spans="1:3">
      <c r="A690" s="89"/>
      <c r="B690" s="89"/>
      <c r="C690" s="152"/>
    </row>
    <row r="691" spans="1:3">
      <c r="A691" s="89"/>
      <c r="B691" s="89"/>
      <c r="C691" s="152"/>
    </row>
    <row r="692" spans="1:3">
      <c r="A692" s="89"/>
      <c r="B692" s="89"/>
      <c r="C692" s="152"/>
    </row>
    <row r="693" spans="1:3">
      <c r="A693" s="89"/>
      <c r="B693" s="89"/>
      <c r="C693" s="152"/>
    </row>
    <row r="694" spans="1:3">
      <c r="A694" s="89"/>
      <c r="B694" s="89"/>
      <c r="C694" s="152"/>
    </row>
    <row r="695" spans="1:3">
      <c r="A695" s="89"/>
      <c r="B695" s="89"/>
      <c r="C695" s="152"/>
    </row>
    <row r="696" spans="1:3">
      <c r="A696" s="89"/>
      <c r="B696" s="89"/>
      <c r="C696" s="152"/>
    </row>
    <row r="697" spans="1:3">
      <c r="A697" s="89"/>
      <c r="B697" s="89"/>
      <c r="C697" s="152"/>
    </row>
    <row r="698" spans="1:3">
      <c r="A698" s="89"/>
      <c r="B698" s="89"/>
      <c r="C698" s="152"/>
    </row>
    <row r="699" spans="1:3">
      <c r="A699" s="89"/>
      <c r="B699" s="89"/>
      <c r="C699" s="152"/>
    </row>
    <row r="700" spans="1:3">
      <c r="A700" s="89"/>
      <c r="B700" s="89"/>
      <c r="C700" s="152"/>
    </row>
    <row r="701" spans="1:3">
      <c r="A701" s="89"/>
      <c r="B701" s="89"/>
      <c r="C701" s="152"/>
    </row>
    <row r="702" spans="1:3">
      <c r="A702" s="89"/>
      <c r="B702" s="89"/>
      <c r="C702" s="152"/>
    </row>
    <row r="703" spans="1:3">
      <c r="A703" s="89"/>
      <c r="B703" s="89"/>
      <c r="C703" s="152"/>
    </row>
    <row r="704" spans="1:3">
      <c r="A704" s="89"/>
      <c r="B704" s="89"/>
      <c r="C704" s="152"/>
    </row>
    <row r="705" spans="1:3">
      <c r="A705" s="89"/>
      <c r="B705" s="89"/>
      <c r="C705" s="152"/>
    </row>
    <row r="706" spans="1:3">
      <c r="A706" s="89"/>
      <c r="B706" s="89"/>
      <c r="C706" s="152"/>
    </row>
    <row r="707" spans="1:3">
      <c r="A707" s="89"/>
      <c r="B707" s="89"/>
      <c r="C707" s="152"/>
    </row>
    <row r="708" spans="1:3">
      <c r="A708" s="89"/>
      <c r="B708" s="89"/>
      <c r="C708" s="152"/>
    </row>
    <row r="709" spans="1:3">
      <c r="A709" s="89"/>
      <c r="B709" s="89"/>
      <c r="C709" s="152"/>
    </row>
    <row r="710" spans="1:3">
      <c r="A710" s="89"/>
      <c r="B710" s="89"/>
      <c r="C710" s="152"/>
    </row>
    <row r="711" spans="1:3">
      <c r="A711" s="89"/>
      <c r="B711" s="89"/>
      <c r="C711" s="152"/>
    </row>
    <row r="712" spans="1:3">
      <c r="A712" s="89"/>
      <c r="B712" s="89"/>
      <c r="C712" s="152"/>
    </row>
    <row r="713" spans="1:3">
      <c r="A713" s="89"/>
      <c r="B713" s="89"/>
      <c r="C713" s="152"/>
    </row>
    <row r="714" spans="1:3">
      <c r="A714" s="89"/>
      <c r="B714" s="89"/>
      <c r="C714" s="152"/>
    </row>
    <row r="715" spans="1:3">
      <c r="A715" s="89"/>
      <c r="B715" s="89"/>
      <c r="C715" s="152"/>
    </row>
    <row r="716" spans="1:3">
      <c r="A716" s="89"/>
      <c r="B716" s="89"/>
      <c r="C716" s="152"/>
    </row>
    <row r="717" spans="1:3">
      <c r="A717" s="89"/>
      <c r="B717" s="89"/>
      <c r="C717" s="152"/>
    </row>
    <row r="718" spans="1:3">
      <c r="A718" s="89"/>
      <c r="B718" s="89"/>
      <c r="C718" s="152"/>
    </row>
    <row r="719" spans="1:3">
      <c r="A719" s="89"/>
      <c r="B719" s="89"/>
      <c r="C719" s="152"/>
    </row>
    <row r="720" spans="1:3">
      <c r="A720" s="89"/>
      <c r="B720" s="89"/>
      <c r="C720" s="152"/>
    </row>
    <row r="721" spans="1:3">
      <c r="A721" s="89"/>
      <c r="B721" s="89"/>
      <c r="C721" s="152"/>
    </row>
    <row r="722" spans="1:3">
      <c r="A722" s="89"/>
      <c r="B722" s="89"/>
      <c r="C722" s="152"/>
    </row>
    <row r="723" spans="1:3">
      <c r="A723" s="89"/>
      <c r="B723" s="89"/>
      <c r="C723" s="152"/>
    </row>
    <row r="724" spans="1:3">
      <c r="A724" s="89"/>
      <c r="B724" s="89"/>
      <c r="C724" s="152"/>
    </row>
    <row r="725" spans="1:3">
      <c r="A725" s="89"/>
      <c r="B725" s="89"/>
      <c r="C725" s="152"/>
    </row>
    <row r="726" spans="1:3">
      <c r="A726" s="89"/>
      <c r="B726" s="89"/>
      <c r="C726" s="152"/>
    </row>
    <row r="727" spans="1:3">
      <c r="A727" s="89"/>
      <c r="B727" s="89"/>
      <c r="C727" s="152"/>
    </row>
    <row r="728" spans="1:3">
      <c r="A728" s="89"/>
      <c r="B728" s="89"/>
      <c r="C728" s="152"/>
    </row>
    <row r="729" spans="1:3">
      <c r="A729" s="89"/>
      <c r="B729" s="89"/>
      <c r="C729" s="152"/>
    </row>
    <row r="730" spans="1:3">
      <c r="A730" s="89"/>
      <c r="B730" s="89"/>
      <c r="C730" s="152"/>
    </row>
    <row r="731" spans="1:3">
      <c r="A731" s="89"/>
      <c r="B731" s="89"/>
      <c r="C731" s="152"/>
    </row>
    <row r="732" spans="1:3">
      <c r="A732" s="89"/>
      <c r="B732" s="89"/>
      <c r="C732" s="152"/>
    </row>
    <row r="733" spans="1:3">
      <c r="A733" s="89"/>
      <c r="B733" s="89"/>
      <c r="C733" s="152"/>
    </row>
    <row r="734" spans="1:3">
      <c r="A734" s="89"/>
      <c r="B734" s="89"/>
      <c r="C734" s="152"/>
    </row>
    <row r="735" spans="1:3">
      <c r="A735" s="89"/>
      <c r="B735" s="89"/>
      <c r="C735" s="152"/>
    </row>
    <row r="736" spans="1:3">
      <c r="A736" s="89"/>
      <c r="B736" s="89"/>
      <c r="C736" s="152"/>
    </row>
    <row r="737" spans="1:3">
      <c r="A737" s="89"/>
      <c r="B737" s="89"/>
      <c r="C737" s="152"/>
    </row>
    <row r="738" spans="1:3">
      <c r="A738" s="89"/>
      <c r="B738" s="89"/>
      <c r="C738" s="152"/>
    </row>
    <row r="739" spans="1:3">
      <c r="A739" s="89"/>
      <c r="B739" s="89"/>
      <c r="C739" s="152"/>
    </row>
    <row r="740" spans="1:3">
      <c r="A740" s="89"/>
      <c r="B740" s="89"/>
      <c r="C740" s="152"/>
    </row>
    <row r="741" spans="1:3">
      <c r="A741" s="89"/>
      <c r="B741" s="89"/>
      <c r="C741" s="152"/>
    </row>
    <row r="742" spans="1:3">
      <c r="A742" s="89"/>
      <c r="B742" s="89"/>
      <c r="C742" s="152"/>
    </row>
    <row r="743" spans="1:3">
      <c r="A743" s="89"/>
      <c r="B743" s="89"/>
      <c r="C743" s="152"/>
    </row>
    <row r="744" spans="1:3">
      <c r="A744" s="89"/>
      <c r="B744" s="89"/>
      <c r="C744" s="152"/>
    </row>
    <row r="745" spans="1:3">
      <c r="A745" s="89"/>
      <c r="B745" s="89"/>
      <c r="C745" s="152"/>
    </row>
    <row r="746" spans="1:3">
      <c r="A746" s="89"/>
      <c r="B746" s="89"/>
      <c r="C746" s="152"/>
    </row>
    <row r="747" spans="1:3">
      <c r="A747" s="89"/>
      <c r="B747" s="89"/>
      <c r="C747" s="152"/>
    </row>
    <row r="748" spans="1:3">
      <c r="A748" s="89"/>
      <c r="B748" s="89"/>
      <c r="C748" s="152"/>
    </row>
    <row r="749" spans="1:3">
      <c r="A749" s="89"/>
      <c r="B749" s="89"/>
      <c r="C749" s="152"/>
    </row>
    <row r="750" spans="1:3">
      <c r="A750" s="89"/>
      <c r="B750" s="89"/>
      <c r="C750" s="152"/>
    </row>
    <row r="751" spans="1:3">
      <c r="A751" s="89"/>
      <c r="B751" s="89"/>
      <c r="C751" s="152"/>
    </row>
    <row r="752" spans="1:3">
      <c r="A752" s="89"/>
      <c r="B752" s="89"/>
      <c r="C752" s="152"/>
    </row>
    <row r="753" spans="1:3">
      <c r="A753" s="89"/>
      <c r="B753" s="89"/>
      <c r="C753" s="152"/>
    </row>
    <row r="754" spans="1:3">
      <c r="A754" s="89"/>
      <c r="B754" s="89"/>
      <c r="C754" s="152"/>
    </row>
    <row r="755" spans="1:3">
      <c r="A755" s="89"/>
      <c r="B755" s="89"/>
      <c r="C755" s="152"/>
    </row>
    <row r="756" spans="1:3">
      <c r="A756" s="89"/>
      <c r="B756" s="89"/>
      <c r="C756" s="152"/>
    </row>
    <row r="757" spans="1:3">
      <c r="A757" s="89"/>
      <c r="B757" s="89"/>
      <c r="C757" s="152"/>
    </row>
    <row r="758" spans="1:3">
      <c r="A758" s="89"/>
      <c r="B758" s="89"/>
      <c r="C758" s="152"/>
    </row>
    <row r="759" spans="1:3">
      <c r="A759" s="89"/>
      <c r="B759" s="89"/>
      <c r="C759" s="152"/>
    </row>
    <row r="760" spans="1:3">
      <c r="A760" s="89"/>
      <c r="B760" s="89"/>
      <c r="C760" s="152"/>
    </row>
    <row r="761" spans="1:3">
      <c r="A761" s="89"/>
      <c r="B761" s="89"/>
      <c r="C761" s="152"/>
    </row>
    <row r="762" spans="1:3">
      <c r="A762" s="89"/>
      <c r="B762" s="89"/>
      <c r="C762" s="152"/>
    </row>
    <row r="763" spans="1:3">
      <c r="A763" s="89"/>
      <c r="B763" s="89"/>
      <c r="C763" s="152"/>
    </row>
    <row r="764" spans="1:3">
      <c r="A764" s="89"/>
      <c r="B764" s="89"/>
      <c r="C764" s="152"/>
    </row>
    <row r="765" spans="1:3">
      <c r="A765" s="89"/>
      <c r="B765" s="89"/>
      <c r="C765" s="152"/>
    </row>
    <row r="766" spans="1:3">
      <c r="A766" s="89"/>
      <c r="B766" s="89"/>
      <c r="C766" s="152"/>
    </row>
    <row r="767" spans="1:3">
      <c r="A767" s="89"/>
      <c r="B767" s="89"/>
      <c r="C767" s="152"/>
    </row>
    <row r="768" spans="1:3">
      <c r="A768" s="89"/>
      <c r="B768" s="89"/>
      <c r="C768" s="152"/>
    </row>
    <row r="769" spans="1:3">
      <c r="A769" s="89"/>
      <c r="B769" s="89"/>
      <c r="C769" s="152"/>
    </row>
    <row r="770" spans="1:3">
      <c r="A770" s="89"/>
      <c r="B770" s="89"/>
      <c r="C770" s="152"/>
    </row>
    <row r="771" spans="1:3">
      <c r="A771" s="89"/>
      <c r="B771" s="89"/>
      <c r="C771" s="152"/>
    </row>
    <row r="772" spans="1:3">
      <c r="A772" s="89"/>
      <c r="B772" s="89"/>
      <c r="C772" s="152"/>
    </row>
    <row r="773" spans="1:3">
      <c r="A773" s="89"/>
      <c r="B773" s="89"/>
      <c r="C773" s="152"/>
    </row>
    <row r="774" spans="1:3">
      <c r="A774" s="89"/>
      <c r="B774" s="89"/>
      <c r="C774" s="152"/>
    </row>
    <row r="775" spans="1:3">
      <c r="A775" s="89"/>
      <c r="B775" s="89"/>
      <c r="C775" s="152"/>
    </row>
    <row r="776" spans="1:3">
      <c r="A776" s="89"/>
      <c r="B776" s="89"/>
      <c r="C776" s="152"/>
    </row>
    <row r="777" spans="1:3">
      <c r="A777" s="89"/>
      <c r="B777" s="89"/>
      <c r="C777" s="152"/>
    </row>
    <row r="778" spans="1:3">
      <c r="A778" s="89"/>
      <c r="B778" s="89"/>
      <c r="C778" s="152"/>
    </row>
    <row r="779" spans="1:3">
      <c r="A779" s="89"/>
      <c r="B779" s="89"/>
      <c r="C779" s="152"/>
    </row>
    <row r="780" spans="1:3">
      <c r="A780" s="89"/>
      <c r="B780" s="89"/>
      <c r="C780" s="152"/>
    </row>
    <row r="781" spans="1:3">
      <c r="A781" s="89"/>
      <c r="B781" s="89"/>
      <c r="C781" s="152"/>
    </row>
    <row r="782" spans="1:3">
      <c r="A782" s="89"/>
      <c r="B782" s="89"/>
      <c r="C782" s="152"/>
    </row>
    <row r="783" spans="1:3">
      <c r="A783" s="89"/>
      <c r="B783" s="89"/>
      <c r="C783" s="152"/>
    </row>
    <row r="784" spans="1:3">
      <c r="A784" s="89"/>
      <c r="B784" s="89"/>
      <c r="C784" s="152"/>
    </row>
    <row r="785" spans="1:3">
      <c r="A785" s="89"/>
      <c r="B785" s="89"/>
      <c r="C785" s="152"/>
    </row>
    <row r="786" spans="1:3">
      <c r="A786" s="89"/>
      <c r="B786" s="89"/>
      <c r="C786" s="152"/>
    </row>
    <row r="787" spans="1:3">
      <c r="A787" s="89"/>
      <c r="B787" s="89"/>
      <c r="C787" s="152"/>
    </row>
    <row r="788" spans="1:3">
      <c r="A788" s="89"/>
      <c r="B788" s="89"/>
      <c r="C788" s="152"/>
    </row>
    <row r="789" spans="1:3">
      <c r="A789" s="89"/>
      <c r="B789" s="89"/>
      <c r="C789" s="152"/>
    </row>
    <row r="790" spans="1:3">
      <c r="A790" s="89"/>
      <c r="B790" s="89"/>
      <c r="C790" s="152"/>
    </row>
    <row r="791" spans="1:3">
      <c r="A791" s="89"/>
      <c r="B791" s="89"/>
      <c r="C791" s="152"/>
    </row>
    <row r="792" spans="1:3">
      <c r="A792" s="89"/>
      <c r="B792" s="89"/>
      <c r="C792" s="152"/>
    </row>
    <row r="793" spans="1:3">
      <c r="A793" s="89"/>
      <c r="B793" s="89"/>
      <c r="C793" s="152"/>
    </row>
    <row r="794" spans="1:3">
      <c r="A794" s="89"/>
      <c r="B794" s="89"/>
      <c r="C794" s="152"/>
    </row>
    <row r="795" spans="1:3">
      <c r="A795" s="89"/>
      <c r="B795" s="89"/>
      <c r="C795" s="152"/>
    </row>
    <row r="796" spans="1:3">
      <c r="A796" s="89"/>
      <c r="B796" s="89"/>
      <c r="C796" s="152"/>
    </row>
    <row r="797" spans="1:3">
      <c r="A797" s="89"/>
      <c r="B797" s="89"/>
      <c r="C797" s="152"/>
    </row>
    <row r="798" spans="1:3">
      <c r="A798" s="89"/>
      <c r="B798" s="89"/>
      <c r="C798" s="152"/>
    </row>
    <row r="799" spans="1:3">
      <c r="A799" s="89"/>
      <c r="B799" s="89"/>
      <c r="C799" s="152"/>
    </row>
    <row r="800" spans="1:3">
      <c r="A800" s="89"/>
      <c r="B800" s="89"/>
      <c r="C800" s="152"/>
    </row>
    <row r="801" spans="1:3">
      <c r="A801" s="89"/>
      <c r="B801" s="89"/>
      <c r="C801" s="152"/>
    </row>
    <row r="802" spans="1:3">
      <c r="A802" s="89"/>
      <c r="B802" s="89"/>
      <c r="C802" s="152"/>
    </row>
    <row r="803" spans="1:3">
      <c r="A803" s="89"/>
      <c r="B803" s="89"/>
      <c r="C803" s="152"/>
    </row>
    <row r="804" spans="1:3">
      <c r="A804" s="89"/>
      <c r="B804" s="89"/>
      <c r="C804" s="152"/>
    </row>
    <row r="805" spans="1:3">
      <c r="A805" s="89"/>
      <c r="B805" s="89"/>
      <c r="C805" s="152"/>
    </row>
    <row r="806" spans="1:3">
      <c r="A806" s="89"/>
      <c r="B806" s="89"/>
      <c r="C806" s="152"/>
    </row>
    <row r="807" spans="1:3">
      <c r="A807" s="89"/>
      <c r="B807" s="89"/>
      <c r="C807" s="152"/>
    </row>
    <row r="808" spans="1:3">
      <c r="A808" s="89"/>
      <c r="B808" s="89"/>
      <c r="C808" s="152"/>
    </row>
    <row r="809" spans="1:3">
      <c r="A809" s="89"/>
      <c r="B809" s="89"/>
      <c r="C809" s="152"/>
    </row>
    <row r="810" spans="1:3">
      <c r="A810" s="89"/>
      <c r="B810" s="89"/>
      <c r="C810" s="152"/>
    </row>
    <row r="811" spans="1:3">
      <c r="A811" s="89"/>
      <c r="B811" s="89"/>
      <c r="C811" s="152"/>
    </row>
    <row r="812" spans="1:3">
      <c r="A812" s="89"/>
      <c r="B812" s="89"/>
      <c r="C812" s="152"/>
    </row>
    <row r="813" spans="1:3">
      <c r="A813" s="89"/>
      <c r="B813" s="89"/>
      <c r="C813" s="152"/>
    </row>
    <row r="814" spans="1:3">
      <c r="A814" s="89"/>
      <c r="B814" s="89"/>
      <c r="C814" s="152"/>
    </row>
    <row r="815" spans="1:3">
      <c r="A815" s="89"/>
      <c r="B815" s="89"/>
      <c r="C815" s="152"/>
    </row>
    <row r="816" spans="1:3">
      <c r="A816" s="89"/>
      <c r="B816" s="89"/>
      <c r="C816" s="152"/>
    </row>
    <row r="817" spans="1:3">
      <c r="A817" s="89"/>
      <c r="B817" s="89"/>
      <c r="C817" s="152"/>
    </row>
    <row r="818" spans="1:3">
      <c r="A818" s="89"/>
      <c r="B818" s="89"/>
      <c r="C818" s="152"/>
    </row>
    <row r="819" spans="1:3">
      <c r="A819" s="89"/>
      <c r="B819" s="89"/>
      <c r="C819" s="152"/>
    </row>
    <row r="820" spans="1:3">
      <c r="A820" s="89"/>
      <c r="B820" s="89"/>
      <c r="C820" s="152"/>
    </row>
    <row r="821" spans="1:3">
      <c r="A821" s="89"/>
      <c r="B821" s="89"/>
      <c r="C821" s="152"/>
    </row>
    <row r="822" spans="1:3">
      <c r="A822" s="89"/>
      <c r="B822" s="89"/>
      <c r="C822" s="152"/>
    </row>
    <row r="823" spans="1:3">
      <c r="A823" s="89"/>
      <c r="B823" s="89"/>
      <c r="C823" s="152"/>
    </row>
    <row r="824" spans="1:3">
      <c r="A824" s="89"/>
      <c r="B824" s="89"/>
      <c r="C824" s="152"/>
    </row>
    <row r="825" spans="1:3">
      <c r="A825" s="89"/>
      <c r="B825" s="89"/>
      <c r="C825" s="152"/>
    </row>
    <row r="826" spans="1:3">
      <c r="A826" s="89"/>
      <c r="B826" s="89"/>
      <c r="C826" s="152"/>
    </row>
    <row r="827" spans="1:3">
      <c r="A827" s="89"/>
      <c r="B827" s="89"/>
      <c r="C827" s="152"/>
    </row>
    <row r="828" spans="1:3">
      <c r="A828" s="89"/>
      <c r="B828" s="89"/>
      <c r="C828" s="152"/>
    </row>
    <row r="829" spans="1:3">
      <c r="A829" s="89"/>
      <c r="B829" s="89"/>
      <c r="C829" s="152"/>
    </row>
    <row r="830" spans="1:3">
      <c r="A830" s="89"/>
      <c r="B830" s="89"/>
      <c r="C830" s="152"/>
    </row>
    <row r="831" spans="1:3">
      <c r="A831" s="89"/>
      <c r="B831" s="89"/>
      <c r="C831" s="152"/>
    </row>
    <row r="832" spans="1:3">
      <c r="A832" s="89"/>
      <c r="B832" s="89"/>
      <c r="C832" s="152"/>
    </row>
    <row r="833" spans="1:3">
      <c r="A833" s="89"/>
      <c r="B833" s="89"/>
      <c r="C833" s="152"/>
    </row>
    <row r="834" spans="1:3">
      <c r="A834" s="89"/>
      <c r="B834" s="89"/>
      <c r="C834" s="152"/>
    </row>
    <row r="835" spans="1:3">
      <c r="A835" s="89"/>
      <c r="B835" s="89"/>
      <c r="C835" s="152"/>
    </row>
    <row r="836" spans="1:3">
      <c r="A836" s="89"/>
      <c r="B836" s="89"/>
      <c r="C836" s="152"/>
    </row>
    <row r="837" spans="1:3">
      <c r="A837" s="89"/>
      <c r="B837" s="89"/>
      <c r="C837" s="152"/>
    </row>
    <row r="838" spans="1:3">
      <c r="A838" s="89"/>
      <c r="B838" s="89"/>
      <c r="C838" s="152"/>
    </row>
    <row r="839" spans="1:3">
      <c r="A839" s="89"/>
      <c r="B839" s="89"/>
      <c r="C839" s="152"/>
    </row>
    <row r="840" spans="1:3">
      <c r="A840" s="89"/>
      <c r="B840" s="89"/>
      <c r="C840" s="152"/>
    </row>
    <row r="841" spans="1:3">
      <c r="A841" s="89"/>
      <c r="B841" s="89"/>
      <c r="C841" s="152"/>
    </row>
    <row r="842" spans="1:3">
      <c r="A842" s="89"/>
      <c r="B842" s="89"/>
      <c r="C842" s="152"/>
    </row>
    <row r="843" spans="1:3">
      <c r="A843" s="89"/>
      <c r="B843" s="89"/>
      <c r="C843" s="152"/>
    </row>
    <row r="844" spans="1:3">
      <c r="A844" s="89"/>
      <c r="B844" s="89"/>
      <c r="C844" s="152"/>
    </row>
    <row r="845" spans="1:3">
      <c r="A845" s="89"/>
      <c r="B845" s="89"/>
      <c r="C845" s="152"/>
    </row>
    <row r="846" spans="1:3">
      <c r="A846" s="89"/>
      <c r="B846" s="89"/>
      <c r="C846" s="152"/>
    </row>
    <row r="847" spans="1:3">
      <c r="A847" s="89"/>
      <c r="B847" s="89"/>
      <c r="C847" s="152"/>
    </row>
    <row r="848" spans="1:3">
      <c r="A848" s="89"/>
      <c r="B848" s="89"/>
      <c r="C848" s="152"/>
    </row>
    <row r="849" spans="1:3">
      <c r="A849" s="89"/>
      <c r="B849" s="89"/>
      <c r="C849" s="152"/>
    </row>
    <row r="850" spans="1:3">
      <c r="A850" s="89"/>
      <c r="B850" s="89"/>
      <c r="C850" s="152"/>
    </row>
    <row r="851" spans="1:3">
      <c r="A851" s="89"/>
      <c r="B851" s="89"/>
      <c r="C851" s="152"/>
    </row>
    <row r="852" spans="1:3">
      <c r="A852" s="89"/>
      <c r="B852" s="89"/>
      <c r="C852" s="152"/>
    </row>
    <row r="853" spans="1:3">
      <c r="A853" s="89"/>
      <c r="B853" s="89"/>
      <c r="C853" s="152"/>
    </row>
    <row r="854" spans="1:3">
      <c r="A854" s="89"/>
      <c r="B854" s="89"/>
      <c r="C854" s="152"/>
    </row>
    <row r="855" spans="1:3">
      <c r="A855" s="89"/>
      <c r="B855" s="89"/>
      <c r="C855" s="152"/>
    </row>
    <row r="856" spans="1:3">
      <c r="A856" s="89"/>
      <c r="B856" s="89"/>
      <c r="C856" s="152"/>
    </row>
    <row r="857" spans="1:3">
      <c r="A857" s="89"/>
      <c r="B857" s="89"/>
      <c r="C857" s="152"/>
    </row>
    <row r="858" spans="1:3">
      <c r="A858" s="89"/>
      <c r="B858" s="89"/>
      <c r="C858" s="152"/>
    </row>
    <row r="859" spans="1:3">
      <c r="A859" s="89"/>
      <c r="B859" s="89"/>
      <c r="C859" s="152"/>
    </row>
    <row r="860" spans="1:3">
      <c r="A860" s="89"/>
      <c r="B860" s="89"/>
      <c r="C860" s="152"/>
    </row>
    <row r="861" spans="1:3">
      <c r="A861" s="89"/>
      <c r="B861" s="89"/>
      <c r="C861" s="152"/>
    </row>
    <row r="862" spans="1:3">
      <c r="A862" s="89"/>
      <c r="B862" s="89"/>
      <c r="C862" s="152"/>
    </row>
    <row r="863" spans="1:3">
      <c r="A863" s="89"/>
      <c r="B863" s="89"/>
      <c r="C863" s="152"/>
    </row>
    <row r="864" spans="1:3">
      <c r="A864" s="89"/>
      <c r="B864" s="89"/>
      <c r="C864" s="152"/>
    </row>
    <row r="865" spans="1:3">
      <c r="A865" s="89"/>
      <c r="B865" s="89"/>
      <c r="C865" s="152"/>
    </row>
    <row r="866" spans="1:3">
      <c r="A866" s="89"/>
      <c r="B866" s="89"/>
      <c r="C866" s="152"/>
    </row>
    <row r="867" spans="1:3">
      <c r="A867" s="89"/>
      <c r="B867" s="89"/>
      <c r="C867" s="152"/>
    </row>
    <row r="868" spans="1:3">
      <c r="A868" s="89"/>
      <c r="B868" s="89"/>
      <c r="C868" s="152"/>
    </row>
    <row r="869" spans="1:3">
      <c r="A869" s="89"/>
      <c r="B869" s="89"/>
      <c r="C869" s="152"/>
    </row>
    <row r="870" spans="1:3">
      <c r="A870" s="89"/>
      <c r="B870" s="89"/>
      <c r="C870" s="152"/>
    </row>
    <row r="871" spans="1:3">
      <c r="A871" s="89"/>
      <c r="B871" s="89"/>
      <c r="C871" s="152"/>
    </row>
    <row r="872" spans="1:3">
      <c r="A872" s="89"/>
      <c r="B872" s="89"/>
      <c r="C872" s="152"/>
    </row>
    <row r="873" spans="1:3">
      <c r="A873" s="89"/>
      <c r="B873" s="89"/>
      <c r="C873" s="152"/>
    </row>
    <row r="874" spans="1:3">
      <c r="A874" s="89"/>
      <c r="B874" s="89"/>
      <c r="C874" s="152"/>
    </row>
    <row r="875" spans="1:3">
      <c r="A875" s="89"/>
      <c r="B875" s="89"/>
      <c r="C875" s="152"/>
    </row>
    <row r="876" spans="1:3">
      <c r="A876" s="89"/>
      <c r="B876" s="89"/>
      <c r="C876" s="152"/>
    </row>
    <row r="877" spans="1:3">
      <c r="A877" s="89"/>
      <c r="B877" s="89"/>
      <c r="C877" s="152"/>
    </row>
    <row r="878" spans="1:3">
      <c r="A878" s="89"/>
      <c r="B878" s="89"/>
      <c r="C878" s="152"/>
    </row>
    <row r="879" spans="1:3">
      <c r="A879" s="89"/>
      <c r="B879" s="89"/>
      <c r="C879" s="152"/>
    </row>
    <row r="880" spans="1:3">
      <c r="A880" s="89"/>
      <c r="B880" s="89"/>
      <c r="C880" s="152"/>
    </row>
    <row r="881" spans="1:3">
      <c r="A881" s="89"/>
      <c r="B881" s="89"/>
      <c r="C881" s="152"/>
    </row>
    <row r="882" spans="1:3">
      <c r="A882" s="89"/>
      <c r="B882" s="89"/>
      <c r="C882" s="152"/>
    </row>
    <row r="883" spans="1:3">
      <c r="A883" s="89"/>
      <c r="B883" s="89"/>
      <c r="C883" s="152"/>
    </row>
    <row r="884" spans="1:3">
      <c r="A884" s="89"/>
      <c r="B884" s="89"/>
      <c r="C884" s="152"/>
    </row>
    <row r="885" spans="1:3">
      <c r="A885" s="89"/>
      <c r="B885" s="89"/>
      <c r="C885" s="152"/>
    </row>
    <row r="886" spans="1:3">
      <c r="A886" s="89"/>
      <c r="B886" s="89"/>
      <c r="C886" s="152"/>
    </row>
    <row r="887" spans="1:3">
      <c r="A887" s="89"/>
      <c r="B887" s="89"/>
      <c r="C887" s="152"/>
    </row>
    <row r="888" spans="1:3">
      <c r="A888" s="89"/>
      <c r="B888" s="89"/>
      <c r="C888" s="152"/>
    </row>
    <row r="889" spans="1:3">
      <c r="A889" s="89"/>
      <c r="B889" s="89"/>
      <c r="C889" s="152"/>
    </row>
    <row r="890" spans="1:3">
      <c r="A890" s="89"/>
      <c r="B890" s="89"/>
      <c r="C890" s="152"/>
    </row>
    <row r="891" spans="1:3">
      <c r="A891" s="89"/>
      <c r="B891" s="89"/>
      <c r="C891" s="152"/>
    </row>
    <row r="892" spans="1:3">
      <c r="A892" s="89"/>
      <c r="B892" s="89"/>
      <c r="C892" s="152"/>
    </row>
    <row r="893" spans="1:3">
      <c r="A893" s="89"/>
      <c r="B893" s="89"/>
      <c r="C893" s="152"/>
    </row>
    <row r="894" spans="1:3">
      <c r="A894" s="89"/>
      <c r="B894" s="89"/>
      <c r="C894" s="152"/>
    </row>
    <row r="895" spans="1:3">
      <c r="A895" s="89"/>
      <c r="B895" s="89"/>
      <c r="C895" s="152"/>
    </row>
    <row r="896" spans="1:3">
      <c r="A896" s="89"/>
      <c r="B896" s="89"/>
      <c r="C896" s="152"/>
    </row>
    <row r="897" spans="1:3">
      <c r="A897" s="89"/>
      <c r="B897" s="89"/>
      <c r="C897" s="152"/>
    </row>
    <row r="898" spans="1:3">
      <c r="A898" s="89"/>
      <c r="B898" s="89"/>
      <c r="C898" s="152"/>
    </row>
    <row r="899" spans="1:3">
      <c r="A899" s="89"/>
      <c r="B899" s="89"/>
      <c r="C899" s="152"/>
    </row>
    <row r="900" spans="1:3">
      <c r="A900" s="89"/>
      <c r="B900" s="89"/>
      <c r="C900" s="152"/>
    </row>
    <row r="901" spans="1:3">
      <c r="A901" s="89"/>
      <c r="B901" s="89"/>
      <c r="C901" s="152"/>
    </row>
    <row r="902" spans="1:3">
      <c r="A902" s="89"/>
      <c r="B902" s="89"/>
      <c r="C902" s="152"/>
    </row>
    <row r="903" spans="1:3">
      <c r="A903" s="89"/>
      <c r="B903" s="89"/>
      <c r="C903" s="152"/>
    </row>
    <row r="904" spans="1:3">
      <c r="A904" s="89"/>
      <c r="B904" s="89"/>
      <c r="C904" s="152"/>
    </row>
    <row r="905" spans="1:3">
      <c r="A905" s="89"/>
      <c r="B905" s="89"/>
      <c r="C905" s="152"/>
    </row>
    <row r="906" spans="1:3">
      <c r="A906" s="89"/>
      <c r="B906" s="89"/>
      <c r="C906" s="152"/>
    </row>
    <row r="907" spans="1:3">
      <c r="A907" s="89"/>
      <c r="B907" s="89"/>
      <c r="C907" s="152"/>
    </row>
    <row r="908" spans="1:3">
      <c r="A908" s="89"/>
      <c r="B908" s="89"/>
      <c r="C908" s="152"/>
    </row>
    <row r="909" spans="1:3">
      <c r="A909" s="89"/>
      <c r="B909" s="89"/>
      <c r="C909" s="152"/>
    </row>
    <row r="910" spans="1:3">
      <c r="A910" s="89"/>
      <c r="B910" s="89"/>
      <c r="C910" s="152"/>
    </row>
    <row r="911" spans="1:3">
      <c r="A911" s="89"/>
      <c r="B911" s="89"/>
      <c r="C911" s="152"/>
    </row>
    <row r="912" spans="1:3">
      <c r="A912" s="89"/>
      <c r="B912" s="89"/>
      <c r="C912" s="152"/>
    </row>
    <row r="913" spans="1:3">
      <c r="A913" s="89"/>
      <c r="B913" s="89"/>
      <c r="C913" s="152"/>
    </row>
    <row r="914" spans="1:3">
      <c r="A914" s="89"/>
      <c r="B914" s="89"/>
      <c r="C914" s="152"/>
    </row>
    <row r="915" spans="1:3">
      <c r="A915" s="89"/>
      <c r="B915" s="89"/>
      <c r="C915" s="152"/>
    </row>
    <row r="916" spans="1:3">
      <c r="A916" s="89"/>
      <c r="B916" s="89"/>
      <c r="C916" s="152"/>
    </row>
    <row r="917" spans="1:3">
      <c r="A917" s="89"/>
      <c r="B917" s="89"/>
      <c r="C917" s="152"/>
    </row>
    <row r="918" spans="1:3">
      <c r="A918" s="89"/>
      <c r="B918" s="89"/>
      <c r="C918" s="152"/>
    </row>
    <row r="919" spans="1:3">
      <c r="A919" s="89"/>
      <c r="B919" s="89"/>
      <c r="C919" s="152"/>
    </row>
    <row r="920" spans="1:3">
      <c r="A920" s="89"/>
      <c r="B920" s="89"/>
      <c r="C920" s="152"/>
    </row>
    <row r="921" spans="1:3">
      <c r="A921" s="89"/>
      <c r="B921" s="89"/>
      <c r="C921" s="152"/>
    </row>
    <row r="922" spans="1:3">
      <c r="A922" s="89"/>
      <c r="B922" s="89"/>
      <c r="C922" s="152"/>
    </row>
    <row r="923" spans="1:3">
      <c r="A923" s="89"/>
      <c r="B923" s="89"/>
      <c r="C923" s="152"/>
    </row>
    <row r="924" spans="1:3">
      <c r="A924" s="89"/>
      <c r="B924" s="89"/>
      <c r="C924" s="152"/>
    </row>
    <row r="925" spans="1:3">
      <c r="A925" s="89"/>
      <c r="B925" s="89"/>
      <c r="C925" s="152"/>
    </row>
    <row r="926" spans="1:3">
      <c r="A926" s="89"/>
      <c r="B926" s="89"/>
      <c r="C926" s="152"/>
    </row>
    <row r="927" spans="1:3">
      <c r="A927" s="89"/>
      <c r="B927" s="89"/>
      <c r="C927" s="152"/>
    </row>
    <row r="928" spans="1:3">
      <c r="A928" s="89"/>
      <c r="B928" s="89"/>
      <c r="C928" s="152"/>
    </row>
    <row r="929" spans="1:3">
      <c r="A929" s="89"/>
      <c r="B929" s="89"/>
      <c r="C929" s="152"/>
    </row>
    <row r="930" spans="1:3">
      <c r="A930" s="89"/>
      <c r="B930" s="89"/>
      <c r="C930" s="152"/>
    </row>
    <row r="931" spans="1:3">
      <c r="A931" s="89"/>
      <c r="B931" s="89"/>
      <c r="C931" s="152"/>
    </row>
    <row r="932" spans="1:3">
      <c r="A932" s="89"/>
      <c r="B932" s="89"/>
      <c r="C932" s="152"/>
    </row>
    <row r="933" spans="1:3">
      <c r="A933" s="89"/>
      <c r="B933" s="89"/>
      <c r="C933" s="152"/>
    </row>
    <row r="934" spans="1:3">
      <c r="A934" s="89"/>
      <c r="B934" s="89"/>
      <c r="C934" s="152"/>
    </row>
    <row r="935" spans="1:3">
      <c r="A935" s="89"/>
      <c r="B935" s="89"/>
      <c r="C935" s="152"/>
    </row>
    <row r="936" spans="1:3">
      <c r="A936" s="89"/>
      <c r="B936" s="89"/>
      <c r="C936" s="152"/>
    </row>
    <row r="937" spans="1:3">
      <c r="A937" s="89"/>
      <c r="B937" s="89"/>
      <c r="C937" s="152"/>
    </row>
    <row r="938" spans="1:3">
      <c r="A938" s="89"/>
      <c r="B938" s="89"/>
      <c r="C938" s="152"/>
    </row>
    <row r="939" spans="1:3">
      <c r="A939" s="89"/>
      <c r="B939" s="89"/>
      <c r="C939" s="152"/>
    </row>
    <row r="940" spans="1:3">
      <c r="A940" s="89"/>
      <c r="B940" s="89"/>
      <c r="C940" s="152"/>
    </row>
    <row r="941" spans="1:3">
      <c r="A941" s="89"/>
      <c r="B941" s="89"/>
      <c r="C941" s="152"/>
    </row>
    <row r="942" spans="1:3">
      <c r="A942" s="89"/>
      <c r="B942" s="89"/>
      <c r="C942" s="152"/>
    </row>
    <row r="943" spans="1:3">
      <c r="A943" s="89"/>
      <c r="B943" s="89"/>
      <c r="C943" s="152"/>
    </row>
    <row r="944" spans="1:3">
      <c r="A944" s="89"/>
      <c r="B944" s="89"/>
      <c r="C944" s="152"/>
    </row>
    <row r="945" spans="1:3">
      <c r="A945" s="89"/>
      <c r="B945" s="89"/>
      <c r="C945" s="152"/>
    </row>
    <row r="946" spans="1:3">
      <c r="A946" s="89"/>
      <c r="B946" s="89"/>
      <c r="C946" s="152"/>
    </row>
    <row r="947" spans="1:3">
      <c r="A947" s="89"/>
      <c r="B947" s="89"/>
      <c r="C947" s="152"/>
    </row>
    <row r="948" spans="1:3">
      <c r="A948" s="89"/>
      <c r="B948" s="89"/>
      <c r="C948" s="152"/>
    </row>
    <row r="949" spans="1:3">
      <c r="A949" s="89"/>
      <c r="B949" s="89"/>
      <c r="C949" s="152"/>
    </row>
    <row r="950" spans="1:3">
      <c r="A950" s="89"/>
      <c r="B950" s="89"/>
      <c r="C950" s="152"/>
    </row>
    <row r="951" spans="1:3">
      <c r="A951" s="89"/>
      <c r="B951" s="89"/>
      <c r="C951" s="152"/>
    </row>
    <row r="952" spans="1:3">
      <c r="A952" s="89"/>
      <c r="B952" s="89"/>
      <c r="C952" s="152"/>
    </row>
    <row r="953" spans="1:3">
      <c r="A953" s="89"/>
      <c r="B953" s="89"/>
      <c r="C953" s="152"/>
    </row>
    <row r="954" spans="1:3">
      <c r="A954" s="89"/>
      <c r="B954" s="89"/>
      <c r="C954" s="152"/>
    </row>
    <row r="955" spans="1:3">
      <c r="A955" s="89"/>
      <c r="B955" s="89"/>
      <c r="C955" s="152"/>
    </row>
    <row r="956" spans="1:3">
      <c r="A956" s="89"/>
      <c r="B956" s="89"/>
      <c r="C956" s="152"/>
    </row>
    <row r="957" spans="1:3">
      <c r="A957" s="89"/>
      <c r="B957" s="89"/>
      <c r="C957" s="152"/>
    </row>
    <row r="958" spans="1:3">
      <c r="A958" s="89"/>
      <c r="B958" s="89"/>
      <c r="C958" s="152"/>
    </row>
    <row r="959" spans="1:3">
      <c r="A959" s="89"/>
      <c r="B959" s="89"/>
      <c r="C959" s="152"/>
    </row>
    <row r="960" spans="1:3">
      <c r="A960" s="89"/>
      <c r="B960" s="89"/>
      <c r="C960" s="152"/>
    </row>
    <row r="961" spans="1:3">
      <c r="A961" s="89"/>
      <c r="B961" s="89"/>
      <c r="C961" s="152"/>
    </row>
    <row r="962" spans="1:3">
      <c r="A962" s="89"/>
      <c r="B962" s="89"/>
      <c r="C962" s="152"/>
    </row>
    <row r="963" spans="1:3">
      <c r="A963" s="89"/>
      <c r="B963" s="89"/>
      <c r="C963" s="152"/>
    </row>
    <row r="964" spans="1:3">
      <c r="A964" s="89"/>
      <c r="B964" s="89"/>
      <c r="C964" s="152"/>
    </row>
    <row r="965" spans="1:3">
      <c r="A965" s="89"/>
      <c r="B965" s="89"/>
      <c r="C965" s="152"/>
    </row>
    <row r="966" spans="1:3">
      <c r="A966" s="89"/>
      <c r="B966" s="89"/>
      <c r="C966" s="152"/>
    </row>
    <row r="967" spans="1:3">
      <c r="A967" s="89"/>
      <c r="B967" s="89"/>
      <c r="C967" s="152"/>
    </row>
    <row r="968" spans="1:3">
      <c r="A968" s="89"/>
      <c r="B968" s="89"/>
      <c r="C968" s="152"/>
    </row>
    <row r="969" spans="1:3">
      <c r="A969" s="89"/>
      <c r="B969" s="89"/>
      <c r="C969" s="152"/>
    </row>
    <row r="970" spans="1:3">
      <c r="A970" s="89"/>
      <c r="B970" s="89"/>
      <c r="C970" s="152"/>
    </row>
    <row r="971" spans="1:3">
      <c r="A971" s="89"/>
      <c r="B971" s="89"/>
      <c r="C971" s="152"/>
    </row>
    <row r="972" spans="1:3">
      <c r="A972" s="89"/>
      <c r="B972" s="89"/>
      <c r="C972" s="152"/>
    </row>
    <row r="973" spans="1:3">
      <c r="A973" s="89"/>
      <c r="B973" s="89"/>
      <c r="C973" s="152"/>
    </row>
    <row r="974" spans="1:3">
      <c r="A974" s="89"/>
      <c r="B974" s="89"/>
      <c r="C974" s="152"/>
    </row>
    <row r="975" spans="1:3">
      <c r="A975" s="89"/>
      <c r="B975" s="89"/>
      <c r="C975" s="152"/>
    </row>
    <row r="976" spans="1:3">
      <c r="A976" s="89"/>
      <c r="B976" s="89"/>
      <c r="C976" s="152"/>
    </row>
    <row r="977" spans="1:3">
      <c r="A977" s="89"/>
      <c r="B977" s="89"/>
      <c r="C977" s="152"/>
    </row>
    <row r="978" spans="1:3">
      <c r="A978" s="89"/>
      <c r="B978" s="89"/>
      <c r="C978" s="152"/>
    </row>
    <row r="979" spans="1:3">
      <c r="A979" s="89"/>
      <c r="B979" s="89"/>
      <c r="C979" s="152"/>
    </row>
    <row r="980" spans="1:3">
      <c r="A980" s="89"/>
      <c r="B980" s="89"/>
      <c r="C980" s="152"/>
    </row>
    <row r="981" spans="1:3">
      <c r="A981" s="89"/>
      <c r="B981" s="89"/>
      <c r="C981" s="152"/>
    </row>
    <row r="982" spans="1:3">
      <c r="A982" s="89"/>
      <c r="B982" s="89"/>
      <c r="C982" s="152"/>
    </row>
    <row r="983" spans="1:3">
      <c r="A983" s="89"/>
      <c r="B983" s="89"/>
      <c r="C983" s="152"/>
    </row>
    <row r="984" spans="1:3">
      <c r="A984" s="89"/>
      <c r="B984" s="89"/>
      <c r="C984" s="152"/>
    </row>
    <row r="985" spans="1:3">
      <c r="A985" s="89"/>
      <c r="B985" s="89"/>
      <c r="C985" s="152"/>
    </row>
    <row r="986" spans="1:3">
      <c r="A986" s="89"/>
      <c r="B986" s="89"/>
      <c r="C986" s="152"/>
    </row>
    <row r="987" spans="1:3">
      <c r="A987" s="89"/>
      <c r="B987" s="89"/>
      <c r="C987" s="152"/>
    </row>
    <row r="988" spans="1:3">
      <c r="A988" s="89"/>
      <c r="B988" s="89"/>
      <c r="C988" s="152"/>
    </row>
    <row r="989" spans="1:3">
      <c r="A989" s="89"/>
      <c r="B989" s="89"/>
      <c r="C989" s="152"/>
    </row>
    <row r="990" spans="1:3">
      <c r="A990" s="89"/>
      <c r="B990" s="89"/>
      <c r="C990" s="152"/>
    </row>
    <row r="991" spans="1:3">
      <c r="A991" s="89"/>
      <c r="B991" s="89"/>
      <c r="C991" s="152"/>
    </row>
    <row r="992" spans="1:3">
      <c r="A992" s="89"/>
      <c r="B992" s="89"/>
      <c r="C992" s="152"/>
    </row>
    <row r="993" spans="1:3">
      <c r="A993" s="89"/>
      <c r="B993" s="89"/>
      <c r="C993" s="152"/>
    </row>
    <row r="994" spans="1:3">
      <c r="A994" s="89"/>
      <c r="B994" s="89"/>
      <c r="C994" s="152"/>
    </row>
    <row r="995" spans="1:3">
      <c r="A995" s="89"/>
      <c r="B995" s="89"/>
      <c r="C995" s="152"/>
    </row>
    <row r="996" spans="1:3">
      <c r="A996" s="89"/>
      <c r="B996" s="89"/>
      <c r="C996" s="152"/>
    </row>
    <row r="997" spans="1:3">
      <c r="A997" s="89"/>
      <c r="B997" s="89"/>
      <c r="C997" s="152"/>
    </row>
    <row r="998" spans="1:3">
      <c r="A998" s="89"/>
      <c r="B998" s="89"/>
      <c r="C998" s="152"/>
    </row>
    <row r="999" spans="1:3">
      <c r="A999" s="89"/>
      <c r="B999" s="89"/>
      <c r="C999" s="152"/>
    </row>
    <row r="1000" spans="1:3">
      <c r="A1000" s="89"/>
      <c r="B1000" s="89"/>
      <c r="C1000" s="152"/>
    </row>
    <row r="1001" spans="1:3">
      <c r="A1001" s="89"/>
      <c r="B1001" s="89"/>
      <c r="C1001" s="152"/>
    </row>
    <row r="1002" spans="1:3">
      <c r="A1002" s="89"/>
      <c r="B1002" s="89"/>
      <c r="C1002" s="152"/>
    </row>
    <row r="1003" spans="1:3">
      <c r="A1003" s="89"/>
      <c r="B1003" s="89"/>
      <c r="C1003" s="152"/>
    </row>
    <row r="1004" spans="1:3">
      <c r="A1004" s="89"/>
      <c r="B1004" s="89"/>
      <c r="C1004" s="152"/>
    </row>
    <row r="1005" spans="1:3">
      <c r="A1005" s="89"/>
      <c r="B1005" s="89"/>
      <c r="C1005" s="152"/>
    </row>
    <row r="1006" spans="1:3">
      <c r="A1006" s="89"/>
      <c r="B1006" s="89"/>
      <c r="C1006" s="152"/>
    </row>
    <row r="1007" spans="1:3">
      <c r="A1007" s="89"/>
      <c r="B1007" s="89"/>
      <c r="C1007" s="152"/>
    </row>
    <row r="1008" spans="1:3">
      <c r="A1008" s="89"/>
      <c r="B1008" s="89"/>
      <c r="C1008" s="152"/>
    </row>
    <row r="1009" spans="1:3">
      <c r="A1009" s="89"/>
      <c r="B1009" s="89"/>
      <c r="C1009" s="152"/>
    </row>
    <row r="1010" spans="1:3">
      <c r="A1010" s="89"/>
      <c r="B1010" s="89"/>
      <c r="C1010" s="152"/>
    </row>
    <row r="1011" spans="1:3">
      <c r="A1011" s="89"/>
      <c r="B1011" s="89"/>
      <c r="C1011" s="152"/>
    </row>
    <row r="1012" spans="1:3">
      <c r="A1012" s="89"/>
      <c r="B1012" s="89"/>
      <c r="C1012" s="152"/>
    </row>
    <row r="1013" spans="1:3">
      <c r="A1013" s="89"/>
      <c r="B1013" s="89"/>
      <c r="C1013" s="152"/>
    </row>
    <row r="1014" spans="1:3">
      <c r="A1014" s="89"/>
      <c r="B1014" s="89"/>
      <c r="C1014" s="152"/>
    </row>
    <row r="1015" spans="1:3">
      <c r="A1015" s="89"/>
      <c r="B1015" s="89"/>
      <c r="C1015" s="152"/>
    </row>
    <row r="1016" spans="1:3">
      <c r="A1016" s="89"/>
      <c r="B1016" s="89"/>
      <c r="C1016" s="152"/>
    </row>
    <row r="1017" spans="1:3">
      <c r="A1017" s="89"/>
      <c r="B1017" s="89"/>
      <c r="C1017" s="152"/>
    </row>
    <row r="1018" spans="1:3">
      <c r="A1018" s="89"/>
      <c r="B1018" s="89"/>
      <c r="C1018" s="152"/>
    </row>
    <row r="1019" spans="1:3">
      <c r="A1019" s="89"/>
      <c r="B1019" s="89"/>
      <c r="C1019" s="152"/>
    </row>
    <row r="1020" spans="1:3">
      <c r="A1020" s="89"/>
      <c r="B1020" s="89"/>
      <c r="C1020" s="152"/>
    </row>
    <row r="1021" spans="1:3">
      <c r="A1021" s="89"/>
      <c r="B1021" s="89"/>
      <c r="C1021" s="152"/>
    </row>
    <row r="1022" spans="1:3">
      <c r="A1022" s="89"/>
      <c r="B1022" s="89"/>
      <c r="C1022" s="152"/>
    </row>
    <row r="1023" spans="1:3">
      <c r="A1023" s="89"/>
      <c r="B1023" s="89"/>
      <c r="C1023" s="152"/>
    </row>
    <row r="1024" spans="1:3">
      <c r="A1024" s="89"/>
      <c r="B1024" s="89"/>
      <c r="C1024" s="152"/>
    </row>
    <row r="1025" spans="1:3">
      <c r="A1025" s="89"/>
      <c r="B1025" s="89"/>
      <c r="C1025" s="152"/>
    </row>
    <row r="1026" spans="1:3">
      <c r="A1026" s="89"/>
      <c r="B1026" s="89"/>
      <c r="C1026" s="152"/>
    </row>
    <row r="1027" spans="1:3">
      <c r="A1027" s="89"/>
      <c r="B1027" s="89"/>
      <c r="C1027" s="152"/>
    </row>
    <row r="1028" spans="1:3">
      <c r="A1028" s="89"/>
      <c r="B1028" s="89"/>
      <c r="C1028" s="152"/>
    </row>
    <row r="1029" spans="1:3">
      <c r="A1029" s="89"/>
      <c r="B1029" s="89"/>
      <c r="C1029" s="152"/>
    </row>
    <row r="1030" spans="1:3">
      <c r="A1030" s="89"/>
      <c r="B1030" s="89"/>
      <c r="C1030" s="152"/>
    </row>
    <row r="1031" spans="1:3">
      <c r="A1031" s="89"/>
      <c r="B1031" s="89"/>
      <c r="C1031" s="152"/>
    </row>
    <row r="1032" spans="1:3">
      <c r="A1032" s="89"/>
      <c r="B1032" s="89"/>
      <c r="C1032" s="152"/>
    </row>
    <row r="1033" spans="1:3">
      <c r="A1033" s="89"/>
      <c r="B1033" s="89"/>
      <c r="C1033" s="152"/>
    </row>
    <row r="1034" spans="1:3">
      <c r="A1034" s="89"/>
      <c r="B1034" s="89"/>
      <c r="C1034" s="152"/>
    </row>
    <row r="1035" spans="1:3">
      <c r="A1035" s="89"/>
      <c r="B1035" s="89"/>
      <c r="C1035" s="152"/>
    </row>
    <row r="1036" spans="1:3">
      <c r="A1036" s="89"/>
      <c r="B1036" s="89"/>
      <c r="C1036" s="152"/>
    </row>
    <row r="1037" spans="1:3">
      <c r="A1037" s="89"/>
      <c r="B1037" s="89"/>
      <c r="C1037" s="152"/>
    </row>
    <row r="1038" spans="1:3">
      <c r="A1038" s="89"/>
      <c r="B1038" s="89"/>
      <c r="C1038" s="152"/>
    </row>
    <row r="1039" spans="1:3">
      <c r="A1039" s="89"/>
      <c r="B1039" s="89"/>
      <c r="C1039" s="152"/>
    </row>
    <row r="1040" spans="1:3">
      <c r="A1040" s="89"/>
      <c r="B1040" s="89"/>
      <c r="C1040" s="152"/>
    </row>
    <row r="1041" spans="1:3">
      <c r="A1041" s="89"/>
      <c r="B1041" s="89"/>
      <c r="C1041" s="152"/>
    </row>
    <row r="1042" spans="1:3">
      <c r="A1042" s="89"/>
      <c r="B1042" s="89"/>
      <c r="C1042" s="152"/>
    </row>
    <row r="1043" spans="1:3">
      <c r="A1043" s="89"/>
      <c r="B1043" s="89"/>
      <c r="C1043" s="152"/>
    </row>
    <row r="1044" spans="1:3">
      <c r="A1044" s="89"/>
      <c r="B1044" s="89"/>
      <c r="C1044" s="152"/>
    </row>
    <row r="1045" spans="1:3">
      <c r="A1045" s="89"/>
      <c r="B1045" s="89"/>
      <c r="C1045" s="152"/>
    </row>
    <row r="1046" spans="1:3">
      <c r="A1046" s="89"/>
      <c r="B1046" s="89"/>
      <c r="C1046" s="152"/>
    </row>
    <row r="1047" spans="1:3">
      <c r="A1047" s="89"/>
      <c r="B1047" s="89"/>
      <c r="C1047" s="152"/>
    </row>
    <row r="1048" spans="1:3">
      <c r="A1048" s="89"/>
      <c r="B1048" s="89"/>
      <c r="C1048" s="152"/>
    </row>
    <row r="1049" spans="1:3">
      <c r="A1049" s="89"/>
      <c r="B1049" s="89"/>
      <c r="C1049" s="152"/>
    </row>
    <row r="1050" spans="1:3">
      <c r="A1050" s="89"/>
      <c r="B1050" s="89"/>
      <c r="C1050" s="152"/>
    </row>
    <row r="1051" spans="1:3">
      <c r="A1051" s="89"/>
      <c r="B1051" s="89"/>
      <c r="C1051" s="152"/>
    </row>
    <row r="1052" spans="1:3">
      <c r="A1052" s="89"/>
      <c r="B1052" s="89"/>
      <c r="C1052" s="152"/>
    </row>
    <row r="1053" spans="1:3">
      <c r="A1053" s="89"/>
      <c r="B1053" s="89"/>
      <c r="C1053" s="152"/>
    </row>
    <row r="1054" spans="1:3">
      <c r="A1054" s="89"/>
      <c r="B1054" s="89"/>
      <c r="C1054" s="152"/>
    </row>
    <row r="1055" spans="1:3">
      <c r="A1055" s="89"/>
      <c r="B1055" s="89"/>
      <c r="C1055" s="152"/>
    </row>
    <row r="1056" spans="1:3">
      <c r="A1056" s="89"/>
      <c r="B1056" s="89"/>
      <c r="C1056" s="152"/>
    </row>
    <row r="1057" spans="1:3">
      <c r="A1057" s="89"/>
      <c r="B1057" s="89"/>
      <c r="C1057" s="152"/>
    </row>
    <row r="1058" spans="1:3">
      <c r="A1058" s="89"/>
      <c r="B1058" s="89"/>
      <c r="C1058" s="152"/>
    </row>
    <row r="1059" spans="1:3">
      <c r="A1059" s="89"/>
      <c r="B1059" s="89"/>
      <c r="C1059" s="152"/>
    </row>
  </sheetData>
  <mergeCells count="8">
    <mergeCell ref="A13:A14"/>
    <mergeCell ref="B13:B14"/>
    <mergeCell ref="C13:D13"/>
    <mergeCell ref="B4:D4"/>
    <mergeCell ref="B5:D5"/>
    <mergeCell ref="B6:D6"/>
    <mergeCell ref="A9:D9"/>
    <mergeCell ref="A10:D10"/>
  </mergeCells>
  <pageMargins left="0" right="0" top="0.15748031496062992" bottom="0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2023 год</vt:lpstr>
      <vt:lpstr>2024-2025</vt:lpstr>
      <vt:lpstr>'2023 год'!Область_печати</vt:lpstr>
      <vt:lpstr>'2024-2025'!Область_печати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Руслан</dc:creator>
  <cp:lastModifiedBy>Zinovkina</cp:lastModifiedBy>
  <cp:lastPrinted>2023-09-08T07:59:58Z</cp:lastPrinted>
  <dcterms:created xsi:type="dcterms:W3CDTF">2004-12-15T14:47:08Z</dcterms:created>
  <dcterms:modified xsi:type="dcterms:W3CDTF">2023-09-22T11:51:22Z</dcterms:modified>
</cp:coreProperties>
</file>