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13740" activeTab="0"/>
  </bookViews>
  <sheets>
    <sheet name="Лист1" sheetId="1" r:id="rId1"/>
  </sheets>
  <definedNames>
    <definedName name="_xlnm._FilterDatabase" localSheetId="0" hidden="1">'Лист1'!$A$6:$H$73</definedName>
    <definedName name="_xlnm.Print_Titles" localSheetId="0">'Лист1'!$5:$6</definedName>
    <definedName name="_xlnm.Print_Area" localSheetId="0">'Лист1'!$A$1:$H$73</definedName>
  </definedNames>
  <calcPr fullCalcOnLoad="1"/>
</workbook>
</file>

<file path=xl/sharedStrings.xml><?xml version="1.0" encoding="utf-8"?>
<sst xmlns="http://schemas.openxmlformats.org/spreadsheetml/2006/main" count="151" uniqueCount="150">
  <si>
    <t>ЦСР</t>
  </si>
  <si>
    <t>Наименование</t>
  </si>
  <si>
    <t>1</t>
  </si>
  <si>
    <t>2</t>
  </si>
  <si>
    <t>3</t>
  </si>
  <si>
    <t>4</t>
  </si>
  <si>
    <t>Всего</t>
  </si>
  <si>
    <t>Непрограммные направления деятельности</t>
  </si>
  <si>
    <t>01 0 00 00000</t>
  </si>
  <si>
    <t>99 0 00 00000</t>
  </si>
  <si>
    <t>04 0 00 00000</t>
  </si>
  <si>
    <t>08 0 00 00000</t>
  </si>
  <si>
    <t>05 0 00 00000</t>
  </si>
  <si>
    <t>06 0 00 00000</t>
  </si>
  <si>
    <t>02 0 00 00000</t>
  </si>
  <si>
    <t>07 0 00 00000</t>
  </si>
  <si>
    <t>09 0 00 00000</t>
  </si>
  <si>
    <t>03 0 00 00000</t>
  </si>
  <si>
    <t>% исполнения</t>
  </si>
  <si>
    <t xml:space="preserve">Приложение </t>
  </si>
  <si>
    <t>к пояснительной записке</t>
  </si>
  <si>
    <t>Рост/Снижение</t>
  </si>
  <si>
    <t>01 3 00 00000</t>
  </si>
  <si>
    <t>02 1 00 00000</t>
  </si>
  <si>
    <t>03 1 00 00000</t>
  </si>
  <si>
    <t>03 2 00 00000</t>
  </si>
  <si>
    <t>03 3 00 00000</t>
  </si>
  <si>
    <t>03 5 00 00000</t>
  </si>
  <si>
    <t>04 1 00 00000</t>
  </si>
  <si>
    <t>04 2 00 00000</t>
  </si>
  <si>
    <t>04 3 00 00000</t>
  </si>
  <si>
    <t>04 4 00 00000</t>
  </si>
  <si>
    <t>04 5 00 00000</t>
  </si>
  <si>
    <t>07 1 00 00000</t>
  </si>
  <si>
    <t>07 2 00 00000</t>
  </si>
  <si>
    <t>07 3 00 00000</t>
  </si>
  <si>
    <t>07 4 00 00000</t>
  </si>
  <si>
    <t>08 1 00 00000</t>
  </si>
  <si>
    <t>08 2 00 00000</t>
  </si>
  <si>
    <t>09 1 00 00000</t>
  </si>
  <si>
    <t>09 2 00 00000</t>
  </si>
  <si>
    <t>09 3 00 00000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</si>
  <si>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</si>
  <si>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</si>
  <si>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Подпрограмма "Повышение безопасности дорожного движения"</t>
  </si>
  <si>
    <t>Руководство и управление в сфере установленных функций представительных органов муниципального образования</t>
  </si>
  <si>
    <t>99 0 00 02030</t>
  </si>
  <si>
    <t>99 0 00 02020</t>
  </si>
  <si>
    <t>Руководитель контрольно-счетной комиссии муниципального района "Печора"</t>
  </si>
  <si>
    <t>99 0 00 02040</t>
  </si>
  <si>
    <t>99 0 00 02110</t>
  </si>
  <si>
    <t>99 0 00 51200</t>
  </si>
  <si>
    <t>99 0 00 27200</t>
  </si>
  <si>
    <t>99 0 00 63160</t>
  </si>
  <si>
    <t>99 0 00 73110</t>
  </si>
  <si>
    <t>99 0 00 91020</t>
  </si>
  <si>
    <t>Дотации на выравнивание бюджетной обеспеченности поселений муниципального района "Печора"</t>
  </si>
  <si>
    <t>99 0 00 03010</t>
  </si>
  <si>
    <t>99 0 00 03020</t>
  </si>
  <si>
    <t>99 0 00 03030</t>
  </si>
  <si>
    <t>99 0 00 03040</t>
  </si>
  <si>
    <t>99 0 00 03050</t>
  </si>
  <si>
    <t>99 0 00 03080</t>
  </si>
  <si>
    <t>99 0 00 03090</t>
  </si>
  <si>
    <t>99 0 00 03150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</si>
  <si>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</si>
  <si>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</si>
  <si>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</si>
  <si>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</si>
  <si>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</si>
  <si>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99 0 00 73150</t>
  </si>
  <si>
    <t>99 0 00 73160</t>
  </si>
  <si>
    <t>01 2 00 00000</t>
  </si>
  <si>
    <t>Подпрограмма "Инвестиционный климат в МО МР "Печора"</t>
  </si>
  <si>
    <t>03 6 00 00000</t>
  </si>
  <si>
    <t>99 0 00 02090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</si>
  <si>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</si>
  <si>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</si>
  <si>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</si>
  <si>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Проведение выборов и референдумов</t>
  </si>
  <si>
    <t>5</t>
  </si>
  <si>
    <t>7</t>
  </si>
  <si>
    <t>8</t>
  </si>
  <si>
    <t>Муниципальная  программа "Развитие экономики"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</si>
  <si>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</si>
  <si>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</si>
  <si>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</si>
  <si>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Подпрограмма "Устойчивое развитие сельских территорий"</t>
  </si>
  <si>
    <t>02 2 00 00000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</si>
  <si>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</si>
  <si>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</si>
  <si>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</si>
  <si>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"Дорожное хозяйство и транспорт "</t>
  </si>
  <si>
    <t>Подпрограмма "Энергосбережение и повышение энергетической эффективности"</t>
  </si>
  <si>
    <t>Подпрограмма "Улучшение состояния территорий муниципального района «Печора»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</si>
  <si>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</si>
  <si>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</si>
  <si>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</si>
  <si>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</si>
  <si>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</si>
  <si>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программа "Развитие культуры и туризма"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</si>
  <si>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</si>
  <si>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</si>
  <si>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</si>
  <si>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</si>
  <si>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</si>
  <si>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</si>
  <si>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"Охрана окружающей среды"</t>
  </si>
  <si>
    <t>Подпрограмма "Укрепление правопорядка, защита населения и территории муниципального района "Печора"  от чрезвычайных ситуаций"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</si>
  <si>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</si>
  <si>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</si>
  <si>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</si>
  <si>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</si>
  <si>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</si>
  <si>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Руководство и управление в сфере установленных функций органов местного самоуправления </t>
  </si>
  <si>
    <t>Реализация государственных функций, связанных с общегосударственным управлением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</si>
  <si>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</si>
  <si>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</si>
  <si>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</si>
  <si>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Проведение мероприятий, связанных с предупреждением и ликвидацией последствий чрезвычайных ситуаций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</si>
  <si>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</si>
  <si>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населения 2020 года</t>
  </si>
  <si>
    <t>99 0 00 54690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</si>
  <si>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</si>
  <si>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 xml:space="preserve">Дотации на выравнивание бюджетной обеспеченности поселений 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</si>
  <si>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</si>
  <si>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</si>
  <si>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99 0 00 91040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</si>
  <si>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</si>
  <si>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99 0 00 91050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</si>
  <si>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</si>
  <si>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99 0 00 91060</t>
  </si>
  <si>
    <t>99 0 00 27500</t>
  </si>
  <si>
    <t>99 0 00 92710</t>
  </si>
  <si>
    <t>99 0 00 99200</t>
  </si>
  <si>
    <t>Кассовое исполнение 2021</t>
  </si>
  <si>
    <t>Ликвидация несанкционированной свалки</t>
  </si>
  <si>
    <t>Проведение мероприятий по ликвидации чрезвычайных ситуаций за счет резервного фонда Правительства Республики Коми по предупреждению и ликвидации чрезвычайных ситуаций и последствий стихийных бедствий</t>
  </si>
  <si>
    <t>Проведение мероприятий по ликвидации чрезвычайных ситуаций за счет резервного фонда администрации муниципального района «Печора» по предупреждению и ликвидации чрезвычайных ситуаций и последствий стихийных бедствий</t>
  </si>
  <si>
    <t>Расходы бюджета муниципального образования муниципального района "Печора" 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за 2022 год в сравнении с 2021 годом</t>
  </si>
  <si>
    <t>Утверждено 2022</t>
  </si>
  <si>
    <t>Кассовое исполнение 2022</t>
  </si>
  <si>
    <t>Муниципальная  программа "Обеспечение охраны общественного порядка и профилактика правонарушений"</t>
  </si>
  <si>
    <t>Подпрограмма "Профилактика преступлений и иных правонарушений"</t>
  </si>
  <si>
    <t>10 0 00 00000</t>
  </si>
  <si>
    <t>10 1 00 00000</t>
  </si>
  <si>
    <t>10 3 00 00000</t>
  </si>
  <si>
    <t>10 4 00 00000</t>
  </si>
  <si>
    <t>98 0 00 71090</t>
  </si>
  <si>
    <t xml:space="preserve">Иные межбюджетные трансферты городским и сельским поселениям, входящим в состав муниципального района «Печора», предоставляемые на реализацию народных инициатив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</si>
</sst>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#,##0.00&quot;р.&quot;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0000000"/>
    <numFmt numFmtId="200" formatCode="0.0000000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6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34" borderId="10" xfId="0" applyFont="1" applyFill="1" applyBorder="1" applyAlignment="1">
      <alignment horizontal="justify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vertical="center" wrapText="1"/>
    </xf>
    <xf numFmtId="181" fontId="46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4" fillId="7" borderId="10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9" fontId="4" fillId="7" borderId="10" xfId="0" applyNumberFormat="1" applyFont="1" applyFill="1" applyBorder="1" applyAlignment="1">
      <alignment horizontal="right" vertical="center"/>
    </xf>
    <xf numFmtId="0" fontId="47" fillId="7" borderId="10" xfId="0" applyFont="1" applyFill="1" applyBorder="1" applyAlignment="1">
      <alignment horizontal="center" vertical="center" wrapText="1"/>
    </xf>
    <xf numFmtId="181" fontId="47" fillId="7" borderId="10" xfId="0" applyNumberFormat="1" applyFont="1" applyFill="1" applyBorder="1" applyAlignment="1">
      <alignment horizontal="right" vertical="center"/>
    </xf>
    <xf numFmtId="0" fontId="47" fillId="7" borderId="10" xfId="0" applyFont="1" applyFill="1" applyBorder="1" applyAlignment="1">
      <alignment horizontal="justify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189" fontId="46" fillId="34" borderId="10" xfId="0" applyNumberFormat="1" applyFont="1" applyFill="1" applyBorder="1" applyAlignment="1">
      <alignment horizontal="right" vertical="center"/>
    </xf>
    <xf numFmtId="181" fontId="48" fillId="34" borderId="10" xfId="0" applyNumberFormat="1" applyFont="1" applyFill="1" applyBorder="1" applyAlignment="1">
      <alignment horizontal="right" vertical="center"/>
    </xf>
    <xf numFmtId="0" fontId="49" fillId="34" borderId="10" xfId="0" applyFont="1" applyFill="1" applyBorder="1" applyAlignment="1">
      <alignment horizontal="center" vertical="center" wrapText="1"/>
    </xf>
    <xf numFmtId="181" fontId="49" fillId="34" borderId="10" xfId="0" applyNumberFormat="1" applyFont="1" applyFill="1" applyBorder="1" applyAlignment="1">
      <alignment horizontal="right" vertical="center"/>
    </xf>
    <xf numFmtId="0" fontId="49" fillId="34" borderId="10" xfId="0" applyFont="1" applyFill="1" applyBorder="1" applyAlignment="1">
      <alignment horizontal="center" vertical="center"/>
    </xf>
    <xf numFmtId="181" fontId="50" fillId="7" borderId="10" xfId="0" applyNumberFormat="1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horizontal="justify" vertical="center" wrapText="1"/>
    </xf>
    <xf numFmtId="189" fontId="3" fillId="34" borderId="10" xfId="0" applyNumberFormat="1" applyFont="1" applyFill="1" applyBorder="1" applyAlignment="1">
      <alignment horizontal="right" vertical="center"/>
    </xf>
    <xf numFmtId="189" fontId="47" fillId="7" borderId="10" xfId="0" applyNumberFormat="1" applyFont="1" applyFill="1" applyBorder="1" applyAlignment="1">
      <alignment horizontal="right" vertical="center"/>
    </xf>
    <xf numFmtId="180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J37" sqref="J37:K73"/>
    </sheetView>
  </sheetViews>
  <sheetFormatPr defaultColWidth="9.140625" defaultRowHeight="12.75"/>
  <cols>
    <col min="1" max="1" width="44.8515625" style="2" customWidth="1"/>
    <col min="2" max="2" width="12.7109375" style="2" customWidth="1"/>
    <col min="3" max="4" width="11.00390625" style="2" customWidth="1"/>
    <col min="5" max="5" width="8.140625" style="2" customWidth="1"/>
    <col min="6" max="6" width="10.7109375" style="2" customWidth="1"/>
    <col min="7" max="7" width="7.28125" style="2" customWidth="1"/>
    <col min="8" max="8" width="9.7109375" style="2" customWidth="1"/>
    <col min="9" max="16384" width="9.140625" style="2" customWidth="1"/>
  </cols>
  <sheetData>
    <row r="1" spans="2:8" s="1" customFormat="1" ht="12.75">
      <c r="B1" s="38" t="s">
        <v>19</v>
      </c>
      <c r="C1" s="38"/>
      <c r="D1" s="38"/>
      <c r="E1" s="38"/>
      <c r="F1" s="38"/>
      <c r="G1" s="38"/>
      <c r="H1" s="38"/>
    </row>
    <row r="2" spans="2:8" s="1" customFormat="1" ht="12.75" customHeight="1">
      <c r="B2" s="39" t="s">
        <v>20</v>
      </c>
      <c r="C2" s="39"/>
      <c r="D2" s="39"/>
      <c r="E2" s="39"/>
      <c r="F2" s="39"/>
      <c r="G2" s="39"/>
      <c r="H2" s="39"/>
    </row>
    <row r="3" spans="1:8" s="1" customFormat="1" ht="51" customHeight="1">
      <c r="A3" s="37" t="s">
        <v>139</v>
      </c>
      <c r="B3" s="37"/>
      <c r="C3" s="37"/>
      <c r="D3" s="37"/>
      <c r="E3" s="37"/>
      <c r="F3" s="37"/>
      <c r="G3" s="37"/>
      <c r="H3" s="37"/>
    </row>
    <row r="5" spans="1:8" ht="38.25">
      <c r="A5" s="19" t="s">
        <v>1</v>
      </c>
      <c r="B5" s="19" t="s">
        <v>0</v>
      </c>
      <c r="C5" s="20" t="s">
        <v>140</v>
      </c>
      <c r="D5" s="19" t="s">
        <v>141</v>
      </c>
      <c r="E5" s="20" t="s">
        <v>18</v>
      </c>
      <c r="F5" s="19" t="s">
        <v>135</v>
      </c>
      <c r="G5" s="20" t="s">
        <v>18</v>
      </c>
      <c r="H5" s="20" t="s">
        <v>21</v>
      </c>
    </row>
    <row r="6" spans="1:8" ht="12.75">
      <c r="A6" s="21" t="s">
        <v>2</v>
      </c>
      <c r="B6" s="21" t="s">
        <v>3</v>
      </c>
      <c r="C6" s="21" t="s">
        <v>4</v>
      </c>
      <c r="D6" s="21" t="s">
        <v>5</v>
      </c>
      <c r="E6" s="21" t="s">
        <v>80</v>
      </c>
      <c r="F6" s="21">
        <v>6</v>
      </c>
      <c r="G6" s="21" t="s">
        <v>81</v>
      </c>
      <c r="H6" s="21" t="s">
        <v>82</v>
      </c>
    </row>
    <row r="7" spans="1:8" ht="12.75">
      <c r="A7" s="23" t="s">
        <v>6</v>
      </c>
      <c r="B7" s="23"/>
      <c r="C7" s="24">
        <f>C8+C11+C14+C20+C26+C27+C28+C33+C36+C44+C40</f>
        <v>2524516.5</v>
      </c>
      <c r="D7" s="24">
        <f>D8+D11+D14+D20+D26+D27+D28+D33+D36+D44+D40</f>
        <v>2408735</v>
      </c>
      <c r="E7" s="36">
        <f>D7/C7*100</f>
        <v>95.41371585410513</v>
      </c>
      <c r="F7" s="24">
        <f>F8+F11+F14+F20+F26+F27+F28+F33+F36+F44+F40</f>
        <v>2457615.999999999</v>
      </c>
      <c r="G7" s="22">
        <f>D7/F7*100</f>
        <v>98.01103996718776</v>
      </c>
      <c r="H7" s="17">
        <f>D7-F7</f>
        <v>-48880.99999999907</v>
      </c>
    </row>
    <row r="8" spans="1:8" ht="12.75">
      <c r="A8" s="25" t="s">
        <v>83</v>
      </c>
      <c r="B8" s="23" t="s">
        <v>8</v>
      </c>
      <c r="C8" s="24">
        <f>C9+C10</f>
        <v>1156.7</v>
      </c>
      <c r="D8" s="24">
        <f>D9+D10</f>
        <v>1152.9</v>
      </c>
      <c r="E8" s="36">
        <f aca="true" t="shared" si="0" ref="E8:E68">D8/C8*100</f>
        <v>99.67147920809198</v>
      </c>
      <c r="F8" s="24">
        <f>F9+F10</f>
        <v>1722.4</v>
      </c>
      <c r="G8" s="22">
        <f aca="true" t="shared" si="1" ref="G8:G71">D8/F8*100</f>
        <v>66.93567115652577</v>
      </c>
      <c r="H8" s="17">
        <f>D8-F8</f>
        <v>-569.5</v>
      </c>
    </row>
    <row r="9" spans="1:8" ht="25.5">
      <c r="A9" s="15" t="s">
        <v>73</v>
      </c>
      <c r="B9" s="16" t="s">
        <v>72</v>
      </c>
      <c r="C9" s="29">
        <v>292.3</v>
      </c>
      <c r="D9" s="29">
        <v>292.3</v>
      </c>
      <c r="E9" s="28">
        <f t="shared" si="0"/>
        <v>100</v>
      </c>
      <c r="F9" s="29">
        <v>0</v>
      </c>
      <c r="G9" s="35">
        <v>0</v>
      </c>
      <c r="H9" s="18">
        <f>D9-F9</f>
        <v>292.3</v>
      </c>
    </row>
    <row r="10" spans="1:8" ht="25.5">
      <c r="A10" s="12" t="s">
        <v>84</v>
      </c>
      <c r="B10" s="11" t="s">
        <v>22</v>
      </c>
      <c r="C10" s="29">
        <v>864.4</v>
      </c>
      <c r="D10" s="29">
        <v>860.6</v>
      </c>
      <c r="E10" s="28">
        <f t="shared" si="0"/>
        <v>99.56038870893106</v>
      </c>
      <c r="F10" s="29">
        <v>1722.4</v>
      </c>
      <c r="G10" s="35">
        <f t="shared" si="1"/>
        <v>49.965164886205294</v>
      </c>
      <c r="H10" s="18">
        <f>D10-F10</f>
        <v>-861.8000000000001</v>
      </c>
    </row>
    <row r="11" spans="1:8" ht="25.5">
      <c r="A11" s="25" t="s">
        <v>85</v>
      </c>
      <c r="B11" s="23" t="s">
        <v>14</v>
      </c>
      <c r="C11" s="24">
        <f>C12+C13</f>
        <v>120</v>
      </c>
      <c r="D11" s="24">
        <f>D12+D13</f>
        <v>109.3</v>
      </c>
      <c r="E11" s="36">
        <f t="shared" si="0"/>
        <v>91.08333333333333</v>
      </c>
      <c r="F11" s="24">
        <f>F12+F13</f>
        <v>406.2</v>
      </c>
      <c r="G11" s="22">
        <f t="shared" si="1"/>
        <v>26.907927129492858</v>
      </c>
      <c r="H11" s="17">
        <f aca="true" t="shared" si="2" ref="H11:H71">D11-F11</f>
        <v>-296.9</v>
      </c>
    </row>
    <row r="12" spans="1:8" ht="12.75">
      <c r="A12" s="10" t="s">
        <v>86</v>
      </c>
      <c r="B12" s="11" t="s">
        <v>23</v>
      </c>
      <c r="C12" s="29">
        <v>120</v>
      </c>
      <c r="D12" s="29">
        <v>109.3</v>
      </c>
      <c r="E12" s="28">
        <f t="shared" si="0"/>
        <v>91.08333333333333</v>
      </c>
      <c r="F12" s="29">
        <v>91</v>
      </c>
      <c r="G12" s="35">
        <f t="shared" si="1"/>
        <v>120.1098901098901</v>
      </c>
      <c r="H12" s="18">
        <f t="shared" si="2"/>
        <v>18.299999999999997</v>
      </c>
    </row>
    <row r="13" spans="1:8" ht="25.5">
      <c r="A13" s="10" t="s">
        <v>87</v>
      </c>
      <c r="B13" s="11" t="s">
        <v>88</v>
      </c>
      <c r="C13" s="29">
        <v>0</v>
      </c>
      <c r="D13" s="29">
        <v>0</v>
      </c>
      <c r="E13" s="28">
        <v>0</v>
      </c>
      <c r="F13" s="29">
        <v>315.2</v>
      </c>
      <c r="G13" s="35">
        <f t="shared" si="1"/>
        <v>0</v>
      </c>
      <c r="H13" s="18">
        <f t="shared" si="2"/>
        <v>-315.2</v>
      </c>
    </row>
    <row r="14" spans="1:8" ht="38.25">
      <c r="A14" s="25" t="s">
        <v>89</v>
      </c>
      <c r="B14" s="23" t="s">
        <v>17</v>
      </c>
      <c r="C14" s="24">
        <f>SUM(C15:C19)</f>
        <v>331166.4</v>
      </c>
      <c r="D14" s="24">
        <f>SUM(D15:D19)</f>
        <v>240311.49999999997</v>
      </c>
      <c r="E14" s="36">
        <f t="shared" si="0"/>
        <v>72.56518173341256</v>
      </c>
      <c r="F14" s="24">
        <f>SUM(F15:F19)</f>
        <v>306574.10000000003</v>
      </c>
      <c r="G14" s="22">
        <f t="shared" si="1"/>
        <v>78.38610632796441</v>
      </c>
      <c r="H14" s="17">
        <f t="shared" si="2"/>
        <v>-66262.60000000006</v>
      </c>
    </row>
    <row r="15" spans="1:8" ht="25.5">
      <c r="A15" s="10" t="s">
        <v>90</v>
      </c>
      <c r="B15" s="11" t="s">
        <v>24</v>
      </c>
      <c r="C15" s="29">
        <v>93454.4</v>
      </c>
      <c r="D15" s="29">
        <v>51004.4</v>
      </c>
      <c r="E15" s="28">
        <f t="shared" si="0"/>
        <v>54.57677755140475</v>
      </c>
      <c r="F15" s="29">
        <v>87500</v>
      </c>
      <c r="G15" s="35">
        <f t="shared" si="1"/>
        <v>58.29074285714286</v>
      </c>
      <c r="H15" s="18">
        <f t="shared" si="2"/>
        <v>-36495.6</v>
      </c>
    </row>
    <row r="16" spans="1:8" ht="63.75">
      <c r="A16" s="10" t="s">
        <v>91</v>
      </c>
      <c r="B16" s="11" t="s">
        <v>25</v>
      </c>
      <c r="C16" s="29">
        <v>98087</v>
      </c>
      <c r="D16" s="29">
        <v>57174.2</v>
      </c>
      <c r="E16" s="28">
        <f t="shared" si="0"/>
        <v>58.28927380794601</v>
      </c>
      <c r="F16" s="29">
        <v>186918.7</v>
      </c>
      <c r="G16" s="35">
        <f t="shared" si="1"/>
        <v>30.587736807499727</v>
      </c>
      <c r="H16" s="18">
        <f t="shared" si="2"/>
        <v>-129744.50000000001</v>
      </c>
    </row>
    <row r="17" spans="1:8" ht="12.75">
      <c r="A17" s="10" t="s">
        <v>92</v>
      </c>
      <c r="B17" s="11" t="s">
        <v>26</v>
      </c>
      <c r="C17" s="29">
        <v>133077.5</v>
      </c>
      <c r="D17" s="29">
        <v>127715.7</v>
      </c>
      <c r="E17" s="28">
        <f t="shared" si="0"/>
        <v>95.97091920121733</v>
      </c>
      <c r="F17" s="29">
        <v>31329.4</v>
      </c>
      <c r="G17" s="35">
        <f t="shared" si="1"/>
        <v>407.65447151876504</v>
      </c>
      <c r="H17" s="18">
        <f t="shared" si="2"/>
        <v>96386.29999999999</v>
      </c>
    </row>
    <row r="18" spans="1:8" ht="25.5">
      <c r="A18" s="10" t="s">
        <v>93</v>
      </c>
      <c r="B18" s="11" t="s">
        <v>27</v>
      </c>
      <c r="C18" s="29">
        <v>260.7</v>
      </c>
      <c r="D18" s="29">
        <v>161.9</v>
      </c>
      <c r="E18" s="28">
        <f t="shared" si="0"/>
        <v>62.102032988108945</v>
      </c>
      <c r="F18" s="29">
        <v>275.9</v>
      </c>
      <c r="G18" s="35">
        <f t="shared" si="1"/>
        <v>58.68068140630665</v>
      </c>
      <c r="H18" s="18">
        <f t="shared" si="2"/>
        <v>-113.99999999999997</v>
      </c>
    </row>
    <row r="19" spans="1:8" ht="25.5">
      <c r="A19" s="10" t="s">
        <v>94</v>
      </c>
      <c r="B19" s="11" t="s">
        <v>74</v>
      </c>
      <c r="C19" s="29">
        <v>6286.8</v>
      </c>
      <c r="D19" s="29">
        <v>4255.3</v>
      </c>
      <c r="E19" s="28">
        <f t="shared" si="0"/>
        <v>67.68626328179678</v>
      </c>
      <c r="F19" s="29">
        <v>550.1</v>
      </c>
      <c r="G19" s="35">
        <f t="shared" si="1"/>
        <v>773.5502635884385</v>
      </c>
      <c r="H19" s="18">
        <f t="shared" si="2"/>
        <v>3705.2000000000003</v>
      </c>
    </row>
    <row r="20" spans="1:8" ht="25.5">
      <c r="A20" s="25" t="s">
        <v>95</v>
      </c>
      <c r="B20" s="23" t="s">
        <v>10</v>
      </c>
      <c r="C20" s="24">
        <f>SUM(C21:C25)</f>
        <v>1561022.9999999998</v>
      </c>
      <c r="D20" s="24">
        <f>SUM(D21:D25)</f>
        <v>1556725.8000000003</v>
      </c>
      <c r="E20" s="36">
        <f>D20/C20*100</f>
        <v>99.72471898235968</v>
      </c>
      <c r="F20" s="24">
        <f>SUM(F21:F25)</f>
        <v>1562712.2999999998</v>
      </c>
      <c r="G20" s="22">
        <f>D20/F20*100</f>
        <v>99.61691605038243</v>
      </c>
      <c r="H20" s="17">
        <f>D20-F20</f>
        <v>-5986.499999999534</v>
      </c>
    </row>
    <row r="21" spans="1:8" ht="25.5">
      <c r="A21" s="10" t="s">
        <v>96</v>
      </c>
      <c r="B21" s="11" t="s">
        <v>28</v>
      </c>
      <c r="C21" s="29">
        <v>576767.6</v>
      </c>
      <c r="D21" s="29">
        <v>576698</v>
      </c>
      <c r="E21" s="28">
        <f t="shared" si="0"/>
        <v>99.98793274795604</v>
      </c>
      <c r="F21" s="29">
        <v>591212.8</v>
      </c>
      <c r="G21" s="35">
        <f t="shared" si="1"/>
        <v>97.54491107093757</v>
      </c>
      <c r="H21" s="18">
        <f t="shared" si="2"/>
        <v>-14514.800000000047</v>
      </c>
    </row>
    <row r="22" spans="1:8" ht="25.5">
      <c r="A22" s="10" t="s">
        <v>97</v>
      </c>
      <c r="B22" s="11" t="s">
        <v>29</v>
      </c>
      <c r="C22" s="29">
        <v>836301.3</v>
      </c>
      <c r="D22" s="29">
        <v>834260.3</v>
      </c>
      <c r="E22" s="28">
        <f t="shared" si="0"/>
        <v>99.75594920156169</v>
      </c>
      <c r="F22" s="29">
        <v>838220.2</v>
      </c>
      <c r="G22" s="35">
        <f t="shared" si="1"/>
        <v>99.52758237036045</v>
      </c>
      <c r="H22" s="18">
        <f t="shared" si="2"/>
        <v>-3959.899999999907</v>
      </c>
    </row>
    <row r="23" spans="1:8" ht="12.75">
      <c r="A23" s="10" t="s">
        <v>98</v>
      </c>
      <c r="B23" s="11" t="s">
        <v>30</v>
      </c>
      <c r="C23" s="29">
        <v>49766.4</v>
      </c>
      <c r="D23" s="29">
        <v>49539.1</v>
      </c>
      <c r="E23" s="28">
        <f t="shared" si="0"/>
        <v>99.54326613940329</v>
      </c>
      <c r="F23" s="29">
        <v>45052.4</v>
      </c>
      <c r="G23" s="35">
        <f t="shared" si="1"/>
        <v>109.95884791931172</v>
      </c>
      <c r="H23" s="18">
        <f t="shared" si="2"/>
        <v>4486.699999999997</v>
      </c>
    </row>
    <row r="24" spans="1:8" ht="25.5">
      <c r="A24" s="10" t="s">
        <v>99</v>
      </c>
      <c r="B24" s="11" t="s">
        <v>31</v>
      </c>
      <c r="C24" s="29">
        <v>5501.3</v>
      </c>
      <c r="D24" s="29">
        <v>5501.3</v>
      </c>
      <c r="E24" s="28">
        <f t="shared" si="0"/>
        <v>100</v>
      </c>
      <c r="F24" s="29">
        <v>4709.5</v>
      </c>
      <c r="G24" s="35">
        <f t="shared" si="1"/>
        <v>116.8128251406731</v>
      </c>
      <c r="H24" s="18">
        <f t="shared" si="2"/>
        <v>791.8000000000002</v>
      </c>
    </row>
    <row r="25" spans="1:8" ht="25.5">
      <c r="A25" s="10" t="s">
        <v>42</v>
      </c>
      <c r="B25" s="11" t="s">
        <v>32</v>
      </c>
      <c r="C25" s="29">
        <v>92686.4</v>
      </c>
      <c r="D25" s="29">
        <v>90727.1</v>
      </c>
      <c r="E25" s="28">
        <f t="shared" si="0"/>
        <v>97.88609763676226</v>
      </c>
      <c r="F25" s="29">
        <v>83517.4</v>
      </c>
      <c r="G25" s="35">
        <f t="shared" si="1"/>
        <v>108.63257237414001</v>
      </c>
      <c r="H25" s="18">
        <f t="shared" si="2"/>
        <v>7209.700000000012</v>
      </c>
    </row>
    <row r="26" spans="1:8" ht="25.5">
      <c r="A26" s="25" t="s">
        <v>100</v>
      </c>
      <c r="B26" s="23" t="s">
        <v>12</v>
      </c>
      <c r="C26" s="24">
        <v>191192.1</v>
      </c>
      <c r="D26" s="24">
        <v>190476.5</v>
      </c>
      <c r="E26" s="36">
        <f t="shared" si="0"/>
        <v>99.62571675294114</v>
      </c>
      <c r="F26" s="24">
        <v>188284.5</v>
      </c>
      <c r="G26" s="22">
        <f t="shared" si="1"/>
        <v>101.16419567197512</v>
      </c>
      <c r="H26" s="17">
        <f t="shared" si="2"/>
        <v>2192</v>
      </c>
    </row>
    <row r="27" spans="1:8" ht="25.5">
      <c r="A27" s="25" t="s">
        <v>101</v>
      </c>
      <c r="B27" s="23" t="s">
        <v>13</v>
      </c>
      <c r="C27" s="24">
        <v>80206.9</v>
      </c>
      <c r="D27" s="24">
        <v>79567.1</v>
      </c>
      <c r="E27" s="36">
        <f t="shared" si="0"/>
        <v>99.20231301795732</v>
      </c>
      <c r="F27" s="24">
        <v>73931.1</v>
      </c>
      <c r="G27" s="22">
        <f t="shared" si="1"/>
        <v>107.62331413978691</v>
      </c>
      <c r="H27" s="17">
        <f t="shared" si="2"/>
        <v>5636</v>
      </c>
    </row>
    <row r="28" spans="1:8" ht="25.5">
      <c r="A28" s="25" t="s">
        <v>102</v>
      </c>
      <c r="B28" s="23" t="s">
        <v>15</v>
      </c>
      <c r="C28" s="24">
        <f>SUM(C29:C32)</f>
        <v>214212.9</v>
      </c>
      <c r="D28" s="24">
        <f>SUM(D29:D32)</f>
        <v>201086.1</v>
      </c>
      <c r="E28" s="36">
        <f t="shared" si="0"/>
        <v>93.87207773201335</v>
      </c>
      <c r="F28" s="24">
        <v>194557.5</v>
      </c>
      <c r="G28" s="22">
        <f t="shared" si="1"/>
        <v>103.35561466404535</v>
      </c>
      <c r="H28" s="17">
        <f t="shared" si="2"/>
        <v>6528.600000000006</v>
      </c>
    </row>
    <row r="29" spans="1:8" ht="25.5">
      <c r="A29" s="10" t="s">
        <v>103</v>
      </c>
      <c r="B29" s="11" t="s">
        <v>33</v>
      </c>
      <c r="C29" s="14">
        <v>26052.6</v>
      </c>
      <c r="D29" s="14">
        <v>24320.5</v>
      </c>
      <c r="E29" s="28">
        <f t="shared" si="0"/>
        <v>93.35152729478057</v>
      </c>
      <c r="F29" s="14">
        <v>25333.7</v>
      </c>
      <c r="G29" s="35">
        <f t="shared" si="1"/>
        <v>96.00058420207075</v>
      </c>
      <c r="H29" s="18">
        <f t="shared" si="2"/>
        <v>-1013.2000000000007</v>
      </c>
    </row>
    <row r="30" spans="1:8" ht="25.5">
      <c r="A30" s="10" t="s">
        <v>104</v>
      </c>
      <c r="B30" s="11" t="s">
        <v>34</v>
      </c>
      <c r="C30" s="29">
        <v>42560.8</v>
      </c>
      <c r="D30" s="29">
        <v>38333.4</v>
      </c>
      <c r="E30" s="28">
        <f t="shared" si="0"/>
        <v>90.06738595139188</v>
      </c>
      <c r="F30" s="29">
        <v>33539.2</v>
      </c>
      <c r="G30" s="35">
        <f t="shared" si="1"/>
        <v>114.2943182902395</v>
      </c>
      <c r="H30" s="18">
        <f t="shared" si="2"/>
        <v>4794.200000000004</v>
      </c>
    </row>
    <row r="31" spans="1:8" ht="12.75">
      <c r="A31" s="10" t="s">
        <v>105</v>
      </c>
      <c r="B31" s="11" t="s">
        <v>35</v>
      </c>
      <c r="C31" s="29">
        <v>143715.1</v>
      </c>
      <c r="D31" s="29">
        <v>136862.5</v>
      </c>
      <c r="E31" s="28">
        <f t="shared" si="0"/>
        <v>95.23181628096143</v>
      </c>
      <c r="F31" s="29">
        <v>132774.8</v>
      </c>
      <c r="G31" s="35">
        <f t="shared" si="1"/>
        <v>103.07867155514452</v>
      </c>
      <c r="H31" s="18">
        <f t="shared" si="2"/>
        <v>4087.7000000000116</v>
      </c>
    </row>
    <row r="32" spans="1:8" ht="12.75">
      <c r="A32" s="10" t="s">
        <v>43</v>
      </c>
      <c r="B32" s="11" t="s">
        <v>36</v>
      </c>
      <c r="C32" s="29">
        <v>1884.4</v>
      </c>
      <c r="D32" s="29">
        <v>1569.7</v>
      </c>
      <c r="E32" s="28">
        <f t="shared" si="0"/>
        <v>83.29972405009552</v>
      </c>
      <c r="F32" s="29">
        <v>2909.8</v>
      </c>
      <c r="G32" s="35">
        <f t="shared" si="1"/>
        <v>53.94528833596811</v>
      </c>
      <c r="H32" s="18">
        <f t="shared" si="2"/>
        <v>-1340.1000000000001</v>
      </c>
    </row>
    <row r="33" spans="1:8" ht="25.5">
      <c r="A33" s="25" t="s">
        <v>106</v>
      </c>
      <c r="B33" s="23" t="s">
        <v>11</v>
      </c>
      <c r="C33" s="24">
        <f>SUM(C34:C35)</f>
        <v>25063.8</v>
      </c>
      <c r="D33" s="24">
        <f>SUM(D34:D35)</f>
        <v>21373.6</v>
      </c>
      <c r="E33" s="36">
        <f t="shared" si="0"/>
        <v>85.276773673585</v>
      </c>
      <c r="F33" s="24">
        <f>SUM(F34:F35)</f>
        <v>20421.3</v>
      </c>
      <c r="G33" s="22">
        <f t="shared" si="1"/>
        <v>104.66326825422476</v>
      </c>
      <c r="H33" s="17">
        <f t="shared" si="2"/>
        <v>952.2999999999993</v>
      </c>
    </row>
    <row r="34" spans="1:8" ht="12.75">
      <c r="A34" s="10" t="s">
        <v>107</v>
      </c>
      <c r="B34" s="11" t="s">
        <v>37</v>
      </c>
      <c r="C34" s="29">
        <v>3459.5</v>
      </c>
      <c r="D34" s="29">
        <v>0</v>
      </c>
      <c r="E34" s="28">
        <f t="shared" si="0"/>
        <v>0</v>
      </c>
      <c r="F34" s="29">
        <v>0</v>
      </c>
      <c r="G34" s="35">
        <v>0</v>
      </c>
      <c r="H34" s="18">
        <f t="shared" si="2"/>
        <v>0</v>
      </c>
    </row>
    <row r="35" spans="1:8" ht="38.25">
      <c r="A35" s="10" t="s">
        <v>108</v>
      </c>
      <c r="B35" s="11" t="s">
        <v>38</v>
      </c>
      <c r="C35" s="29">
        <v>21604.3</v>
      </c>
      <c r="D35" s="29">
        <v>21373.6</v>
      </c>
      <c r="E35" s="28">
        <f t="shared" si="0"/>
        <v>98.93215702429609</v>
      </c>
      <c r="F35" s="29">
        <v>20421.3</v>
      </c>
      <c r="G35" s="35">
        <f t="shared" si="1"/>
        <v>104.66326825422476</v>
      </c>
      <c r="H35" s="18">
        <f t="shared" si="2"/>
        <v>952.2999999999993</v>
      </c>
    </row>
    <row r="36" spans="1:8" ht="12.75">
      <c r="A36" s="25" t="s">
        <v>110</v>
      </c>
      <c r="B36" s="23" t="s">
        <v>16</v>
      </c>
      <c r="C36" s="24">
        <f>SUM(C37:C39)</f>
        <v>16155.7</v>
      </c>
      <c r="D36" s="24">
        <f>SUM(D37:D39)</f>
        <v>16152.300000000001</v>
      </c>
      <c r="E36" s="36">
        <f t="shared" si="0"/>
        <v>99.97895479614006</v>
      </c>
      <c r="F36" s="24">
        <f>SUM(F37:F39)</f>
        <v>18433.8</v>
      </c>
      <c r="G36" s="22">
        <f t="shared" si="1"/>
        <v>87.62327897666245</v>
      </c>
      <c r="H36" s="17">
        <f t="shared" si="2"/>
        <v>-2281.499999999998</v>
      </c>
    </row>
    <row r="37" spans="1:8" ht="12.75">
      <c r="A37" s="10" t="s">
        <v>111</v>
      </c>
      <c r="B37" s="11" t="s">
        <v>39</v>
      </c>
      <c r="C37" s="29">
        <v>159.8</v>
      </c>
      <c r="D37" s="29">
        <v>156.5</v>
      </c>
      <c r="E37" s="28">
        <f t="shared" si="0"/>
        <v>97.93491864831037</v>
      </c>
      <c r="F37" s="29">
        <v>95.2</v>
      </c>
      <c r="G37" s="35">
        <f t="shared" si="1"/>
        <v>164.390756302521</v>
      </c>
      <c r="H37" s="18">
        <f t="shared" si="2"/>
        <v>61.3</v>
      </c>
    </row>
    <row r="38" spans="1:8" ht="38.25">
      <c r="A38" s="10" t="s">
        <v>112</v>
      </c>
      <c r="B38" s="11" t="s">
        <v>40</v>
      </c>
      <c r="C38" s="29">
        <v>15711.2</v>
      </c>
      <c r="D38" s="29">
        <v>15711.1</v>
      </c>
      <c r="E38" s="28">
        <f t="shared" si="0"/>
        <v>99.99936351138041</v>
      </c>
      <c r="F38" s="29">
        <v>18158.6</v>
      </c>
      <c r="G38" s="35">
        <f t="shared" si="1"/>
        <v>86.52153800403116</v>
      </c>
      <c r="H38" s="18">
        <f t="shared" si="2"/>
        <v>-2447.499999999998</v>
      </c>
    </row>
    <row r="39" spans="1:8" ht="25.5">
      <c r="A39" s="10" t="s">
        <v>113</v>
      </c>
      <c r="B39" s="11" t="s">
        <v>41</v>
      </c>
      <c r="C39" s="29">
        <v>284.7</v>
      </c>
      <c r="D39" s="29">
        <v>284.7</v>
      </c>
      <c r="E39" s="28">
        <f t="shared" si="0"/>
        <v>100</v>
      </c>
      <c r="F39" s="29">
        <v>180</v>
      </c>
      <c r="G39" s="35">
        <f t="shared" si="1"/>
        <v>158.16666666666666</v>
      </c>
      <c r="H39" s="18">
        <f t="shared" si="2"/>
        <v>104.69999999999999</v>
      </c>
    </row>
    <row r="40" spans="1:8" ht="38.25">
      <c r="A40" s="25" t="s">
        <v>142</v>
      </c>
      <c r="B40" s="23" t="s">
        <v>144</v>
      </c>
      <c r="C40" s="24">
        <f>SUM(C41:C43)</f>
        <v>741.4000000000001</v>
      </c>
      <c r="D40" s="24">
        <f>SUM(D41:D43)</f>
        <v>384.09999999999997</v>
      </c>
      <c r="E40" s="36">
        <f>D40/C40*100</f>
        <v>51.80739142163473</v>
      </c>
      <c r="F40" s="24">
        <f>SUM(F41:F43)</f>
        <v>397.3</v>
      </c>
      <c r="G40" s="22">
        <f>D40/F40*100</f>
        <v>96.67757362194814</v>
      </c>
      <c r="H40" s="17">
        <f>D40-F40</f>
        <v>-13.200000000000045</v>
      </c>
    </row>
    <row r="41" spans="1:8" ht="25.5">
      <c r="A41" s="10" t="s">
        <v>143</v>
      </c>
      <c r="B41" s="11" t="s">
        <v>145</v>
      </c>
      <c r="C41" s="29">
        <v>96.2</v>
      </c>
      <c r="D41" s="29">
        <v>48.9</v>
      </c>
      <c r="E41" s="28">
        <f>D41/C41*100</f>
        <v>50.83160083160083</v>
      </c>
      <c r="F41" s="29">
        <v>0</v>
      </c>
      <c r="G41" s="35">
        <v>0</v>
      </c>
      <c r="H41" s="18">
        <f>D41-F41</f>
        <v>48.9</v>
      </c>
    </row>
    <row r="42" spans="1:8" ht="25.5">
      <c r="A42" s="10" t="s">
        <v>109</v>
      </c>
      <c r="B42" s="11" t="s">
        <v>146</v>
      </c>
      <c r="C42" s="29">
        <v>565.2</v>
      </c>
      <c r="D42" s="29">
        <v>270.7</v>
      </c>
      <c r="E42" s="28">
        <f>D42/C42*100</f>
        <v>47.894550601556965</v>
      </c>
      <c r="F42" s="29">
        <v>327.3</v>
      </c>
      <c r="G42" s="35">
        <f>D42/F42*100</f>
        <v>82.70699663916895</v>
      </c>
      <c r="H42" s="18">
        <f>D42-F42</f>
        <v>-56.60000000000002</v>
      </c>
    </row>
    <row r="43" spans="1:8" ht="25.5">
      <c r="A43" s="13" t="s">
        <v>44</v>
      </c>
      <c r="B43" s="11" t="s">
        <v>147</v>
      </c>
      <c r="C43" s="29">
        <v>80</v>
      </c>
      <c r="D43" s="29">
        <v>64.5</v>
      </c>
      <c r="E43" s="28">
        <f>D43/C43*100</f>
        <v>80.625</v>
      </c>
      <c r="F43" s="29">
        <v>70</v>
      </c>
      <c r="G43" s="35">
        <f>D43/F43*100</f>
        <v>92.14285714285714</v>
      </c>
      <c r="H43" s="18">
        <f>D43-F43</f>
        <v>-5.5</v>
      </c>
    </row>
    <row r="44" spans="1:8" ht="12.75">
      <c r="A44" s="26" t="s">
        <v>7</v>
      </c>
      <c r="B44" s="27" t="s">
        <v>9</v>
      </c>
      <c r="C44" s="33">
        <f>SUM(C45:C73)</f>
        <v>103477.59999999998</v>
      </c>
      <c r="D44" s="33">
        <f>SUM(D45:D73)</f>
        <v>101395.79999999999</v>
      </c>
      <c r="E44" s="36">
        <f t="shared" si="0"/>
        <v>97.98816362188532</v>
      </c>
      <c r="F44" s="33">
        <f>SUM(F45:F73)</f>
        <v>90175.49999999999</v>
      </c>
      <c r="G44" s="22">
        <f t="shared" si="1"/>
        <v>112.44273666350617</v>
      </c>
      <c r="H44" s="17">
        <f t="shared" si="2"/>
        <v>11220.300000000003</v>
      </c>
    </row>
    <row r="45" spans="1:8" ht="25.5">
      <c r="A45" s="3" t="s">
        <v>48</v>
      </c>
      <c r="B45" s="4" t="s">
        <v>47</v>
      </c>
      <c r="C45" s="31">
        <v>2326.1</v>
      </c>
      <c r="D45" s="31">
        <v>2256.6</v>
      </c>
      <c r="E45" s="28">
        <f t="shared" si="0"/>
        <v>97.01216628691802</v>
      </c>
      <c r="F45" s="31">
        <v>2146.4</v>
      </c>
      <c r="G45" s="35">
        <f t="shared" si="1"/>
        <v>105.13417815877747</v>
      </c>
      <c r="H45" s="18">
        <f t="shared" si="2"/>
        <v>110.19999999999982</v>
      </c>
    </row>
    <row r="46" spans="1:8" ht="38.25">
      <c r="A46" s="5" t="s">
        <v>45</v>
      </c>
      <c r="B46" s="4" t="s">
        <v>46</v>
      </c>
      <c r="C46" s="31">
        <v>551</v>
      </c>
      <c r="D46" s="31">
        <v>516.6</v>
      </c>
      <c r="E46" s="28">
        <f t="shared" si="0"/>
        <v>93.75680580762251</v>
      </c>
      <c r="F46" s="31">
        <v>373.7</v>
      </c>
      <c r="G46" s="35">
        <f t="shared" si="1"/>
        <v>138.23922932833824</v>
      </c>
      <c r="H46" s="18">
        <f t="shared" si="2"/>
        <v>142.90000000000003</v>
      </c>
    </row>
    <row r="47" spans="1:8" ht="25.5">
      <c r="A47" s="5" t="s">
        <v>114</v>
      </c>
      <c r="B47" s="4" t="s">
        <v>49</v>
      </c>
      <c r="C47" s="31">
        <v>1956.2</v>
      </c>
      <c r="D47" s="31">
        <v>1840.5</v>
      </c>
      <c r="E47" s="28">
        <f t="shared" si="0"/>
        <v>94.08547183314589</v>
      </c>
      <c r="F47" s="31">
        <v>1691.2</v>
      </c>
      <c r="G47" s="35">
        <f t="shared" si="1"/>
        <v>108.82805108798486</v>
      </c>
      <c r="H47" s="18">
        <f t="shared" si="2"/>
        <v>149.29999999999995</v>
      </c>
    </row>
    <row r="48" spans="1:8" ht="12.75">
      <c r="A48" s="5" t="s">
        <v>79</v>
      </c>
      <c r="B48" s="4" t="s">
        <v>75</v>
      </c>
      <c r="C48" s="31">
        <v>975.2</v>
      </c>
      <c r="D48" s="31">
        <v>970.2</v>
      </c>
      <c r="E48" s="28">
        <f t="shared" si="0"/>
        <v>99.48728465955702</v>
      </c>
      <c r="F48" s="31">
        <v>108.6</v>
      </c>
      <c r="G48" s="35">
        <f t="shared" si="1"/>
        <v>893.3701657458565</v>
      </c>
      <c r="H48" s="18">
        <f t="shared" si="2"/>
        <v>861.6</v>
      </c>
    </row>
    <row r="49" spans="1:8" ht="25.5">
      <c r="A49" s="5" t="s">
        <v>115</v>
      </c>
      <c r="B49" s="4" t="s">
        <v>50</v>
      </c>
      <c r="C49" s="31">
        <v>55466</v>
      </c>
      <c r="D49" s="31">
        <v>58013.5</v>
      </c>
      <c r="E49" s="28">
        <f t="shared" si="0"/>
        <v>104.59290376086253</v>
      </c>
      <c r="F49" s="31">
        <v>45197.4</v>
      </c>
      <c r="G49" s="35">
        <f t="shared" si="1"/>
        <v>128.35583462765555</v>
      </c>
      <c r="H49" s="18">
        <f t="shared" si="2"/>
        <v>12816.099999999999</v>
      </c>
    </row>
    <row r="50" spans="1:8" ht="63.75">
      <c r="A50" s="5" t="s">
        <v>116</v>
      </c>
      <c r="B50" s="4" t="s">
        <v>57</v>
      </c>
      <c r="C50" s="31">
        <v>34.6</v>
      </c>
      <c r="D50" s="31">
        <v>34.6</v>
      </c>
      <c r="E50" s="28">
        <f t="shared" si="0"/>
        <v>100</v>
      </c>
      <c r="F50" s="31">
        <v>34.6</v>
      </c>
      <c r="G50" s="35">
        <f t="shared" si="1"/>
        <v>100</v>
      </c>
      <c r="H50" s="18">
        <f t="shared" si="2"/>
        <v>0</v>
      </c>
    </row>
    <row r="51" spans="1:8" ht="127.5">
      <c r="A51" s="6" t="s">
        <v>65</v>
      </c>
      <c r="B51" s="4" t="s">
        <v>58</v>
      </c>
      <c r="C51" s="31">
        <v>17.3</v>
      </c>
      <c r="D51" s="31">
        <v>17.3</v>
      </c>
      <c r="E51" s="28">
        <f t="shared" si="0"/>
        <v>100</v>
      </c>
      <c r="F51" s="31">
        <v>19.9</v>
      </c>
      <c r="G51" s="35">
        <f t="shared" si="1"/>
        <v>86.93467336683418</v>
      </c>
      <c r="H51" s="18">
        <f t="shared" si="2"/>
        <v>-2.599999999999998</v>
      </c>
    </row>
    <row r="52" spans="1:8" ht="63.75">
      <c r="A52" s="7" t="s">
        <v>66</v>
      </c>
      <c r="B52" s="4" t="s">
        <v>59</v>
      </c>
      <c r="C52" s="31">
        <v>43.5</v>
      </c>
      <c r="D52" s="31">
        <v>43.5</v>
      </c>
      <c r="E52" s="28">
        <f t="shared" si="0"/>
        <v>100</v>
      </c>
      <c r="F52" s="31">
        <v>43.5</v>
      </c>
      <c r="G52" s="35">
        <f t="shared" si="1"/>
        <v>100</v>
      </c>
      <c r="H52" s="18">
        <f t="shared" si="2"/>
        <v>0</v>
      </c>
    </row>
    <row r="53" spans="1:8" ht="63.75">
      <c r="A53" s="6" t="s">
        <v>117</v>
      </c>
      <c r="B53" s="4" t="s">
        <v>60</v>
      </c>
      <c r="C53" s="31">
        <v>62.2</v>
      </c>
      <c r="D53" s="31">
        <v>62.2</v>
      </c>
      <c r="E53" s="28">
        <f t="shared" si="0"/>
        <v>100</v>
      </c>
      <c r="F53" s="31">
        <v>38.7</v>
      </c>
      <c r="G53" s="35">
        <f t="shared" si="1"/>
        <v>160.7235142118863</v>
      </c>
      <c r="H53" s="18">
        <f t="shared" si="2"/>
        <v>23.5</v>
      </c>
    </row>
    <row r="54" spans="1:8" ht="76.5">
      <c r="A54" s="6" t="s">
        <v>118</v>
      </c>
      <c r="B54" s="4" t="s">
        <v>61</v>
      </c>
      <c r="C54" s="31">
        <v>14.2</v>
      </c>
      <c r="D54" s="31">
        <v>14.2</v>
      </c>
      <c r="E54" s="28">
        <f t="shared" si="0"/>
        <v>100</v>
      </c>
      <c r="F54" s="31">
        <v>14.2</v>
      </c>
      <c r="G54" s="35">
        <f t="shared" si="1"/>
        <v>100</v>
      </c>
      <c r="H54" s="18">
        <f t="shared" si="2"/>
        <v>0</v>
      </c>
    </row>
    <row r="55" spans="1:8" ht="89.25">
      <c r="A55" s="6" t="s">
        <v>67</v>
      </c>
      <c r="B55" s="4" t="s">
        <v>62</v>
      </c>
      <c r="C55" s="31">
        <v>126.8</v>
      </c>
      <c r="D55" s="31">
        <v>126.8</v>
      </c>
      <c r="E55" s="28">
        <f t="shared" si="0"/>
        <v>100</v>
      </c>
      <c r="F55" s="31">
        <v>126.8</v>
      </c>
      <c r="G55" s="35">
        <f t="shared" si="1"/>
        <v>100</v>
      </c>
      <c r="H55" s="18">
        <f t="shared" si="2"/>
        <v>0</v>
      </c>
    </row>
    <row r="56" spans="1:8" ht="89.25">
      <c r="A56" s="6" t="s">
        <v>68</v>
      </c>
      <c r="B56" s="4" t="s">
        <v>63</v>
      </c>
      <c r="C56" s="31">
        <v>43.5</v>
      </c>
      <c r="D56" s="31">
        <v>43.5</v>
      </c>
      <c r="E56" s="28">
        <f t="shared" si="0"/>
        <v>100</v>
      </c>
      <c r="F56" s="31">
        <v>43.5</v>
      </c>
      <c r="G56" s="35">
        <f t="shared" si="1"/>
        <v>100</v>
      </c>
      <c r="H56" s="18">
        <f t="shared" si="2"/>
        <v>0</v>
      </c>
    </row>
    <row r="57" spans="1:8" ht="76.5">
      <c r="A57" s="6" t="s">
        <v>69</v>
      </c>
      <c r="B57" s="4" t="s">
        <v>64</v>
      </c>
      <c r="C57" s="31">
        <v>60</v>
      </c>
      <c r="D57" s="31">
        <v>60</v>
      </c>
      <c r="E57" s="28">
        <f t="shared" si="0"/>
        <v>100</v>
      </c>
      <c r="F57" s="31">
        <v>60</v>
      </c>
      <c r="G57" s="35">
        <f t="shared" si="1"/>
        <v>100</v>
      </c>
      <c r="H57" s="18">
        <f t="shared" si="2"/>
        <v>0</v>
      </c>
    </row>
    <row r="58" spans="1:8" ht="38.25">
      <c r="A58" s="6" t="s">
        <v>119</v>
      </c>
      <c r="B58" s="4" t="s">
        <v>52</v>
      </c>
      <c r="C58" s="31">
        <v>209.8</v>
      </c>
      <c r="D58" s="31">
        <v>0</v>
      </c>
      <c r="E58" s="28">
        <f t="shared" si="0"/>
        <v>0</v>
      </c>
      <c r="F58" s="31">
        <v>0</v>
      </c>
      <c r="G58" s="35">
        <v>0</v>
      </c>
      <c r="H58" s="18">
        <f t="shared" si="2"/>
        <v>0</v>
      </c>
    </row>
    <row r="59" spans="1:8" ht="12.75">
      <c r="A59" s="34" t="s">
        <v>136</v>
      </c>
      <c r="B59" s="30" t="s">
        <v>132</v>
      </c>
      <c r="C59" s="14">
        <v>4034.8</v>
      </c>
      <c r="D59" s="14">
        <v>0</v>
      </c>
      <c r="E59" s="28">
        <f t="shared" si="0"/>
        <v>0</v>
      </c>
      <c r="F59" s="14">
        <v>0</v>
      </c>
      <c r="G59" s="35">
        <v>0</v>
      </c>
      <c r="H59" s="18">
        <f t="shared" si="2"/>
        <v>0</v>
      </c>
    </row>
    <row r="60" spans="1:8" ht="38.25">
      <c r="A60" s="8" t="s">
        <v>120</v>
      </c>
      <c r="B60" s="4" t="s">
        <v>51</v>
      </c>
      <c r="C60" s="31">
        <v>463.7</v>
      </c>
      <c r="D60" s="31">
        <v>463.7</v>
      </c>
      <c r="E60" s="28">
        <f t="shared" si="0"/>
        <v>100</v>
      </c>
      <c r="F60" s="31">
        <v>5.7</v>
      </c>
      <c r="G60" s="35">
        <f t="shared" si="1"/>
        <v>8135.087719298245</v>
      </c>
      <c r="H60" s="18">
        <f t="shared" si="2"/>
        <v>458</v>
      </c>
    </row>
    <row r="61" spans="1:8" ht="25.5">
      <c r="A61" s="6" t="s">
        <v>121</v>
      </c>
      <c r="B61" s="4" t="s">
        <v>122</v>
      </c>
      <c r="C61" s="31">
        <v>0</v>
      </c>
      <c r="D61" s="31">
        <v>0</v>
      </c>
      <c r="E61" s="28">
        <v>0</v>
      </c>
      <c r="F61" s="31">
        <v>349.2</v>
      </c>
      <c r="G61" s="35">
        <v>0</v>
      </c>
      <c r="H61" s="18">
        <f t="shared" si="2"/>
        <v>-349.2</v>
      </c>
    </row>
    <row r="62" spans="1:8" ht="63.75">
      <c r="A62" s="6" t="s">
        <v>123</v>
      </c>
      <c r="B62" s="4" t="s">
        <v>53</v>
      </c>
      <c r="C62" s="31">
        <v>631.7</v>
      </c>
      <c r="D62" s="31">
        <v>561.8</v>
      </c>
      <c r="E62" s="28">
        <f t="shared" si="0"/>
        <v>88.93462086433432</v>
      </c>
      <c r="F62" s="31">
        <v>665.1</v>
      </c>
      <c r="G62" s="35">
        <f t="shared" si="1"/>
        <v>84.46850097729663</v>
      </c>
      <c r="H62" s="18">
        <f t="shared" si="2"/>
        <v>-103.30000000000007</v>
      </c>
    </row>
    <row r="63" spans="1:8" ht="51">
      <c r="A63" s="6" t="s">
        <v>77</v>
      </c>
      <c r="B63" s="4" t="s">
        <v>76</v>
      </c>
      <c r="C63" s="31">
        <v>440.2</v>
      </c>
      <c r="D63" s="31">
        <v>440.2</v>
      </c>
      <c r="E63" s="28">
        <f t="shared" si="0"/>
        <v>100</v>
      </c>
      <c r="F63" s="31">
        <v>469.5</v>
      </c>
      <c r="G63" s="35">
        <f t="shared" si="1"/>
        <v>93.75931842385516</v>
      </c>
      <c r="H63" s="18">
        <f t="shared" si="2"/>
        <v>-29.30000000000001</v>
      </c>
    </row>
    <row r="64" spans="1:8" ht="63.75">
      <c r="A64" s="6" t="s">
        <v>149</v>
      </c>
      <c r="B64" s="4" t="s">
        <v>148</v>
      </c>
      <c r="C64" s="31">
        <v>912.7</v>
      </c>
      <c r="D64" s="31">
        <v>912.7</v>
      </c>
      <c r="E64" s="28">
        <f t="shared" si="0"/>
        <v>100</v>
      </c>
      <c r="F64" s="31">
        <v>0</v>
      </c>
      <c r="G64" s="35">
        <v>0</v>
      </c>
      <c r="H64" s="18">
        <f t="shared" si="2"/>
        <v>912.7</v>
      </c>
    </row>
    <row r="65" spans="1:8" ht="25.5">
      <c r="A65" s="5" t="s">
        <v>124</v>
      </c>
      <c r="B65" s="4" t="s">
        <v>54</v>
      </c>
      <c r="C65" s="31">
        <v>1276.3</v>
      </c>
      <c r="D65" s="31">
        <v>1276.3</v>
      </c>
      <c r="E65" s="28">
        <f t="shared" si="0"/>
        <v>100</v>
      </c>
      <c r="F65" s="31">
        <v>1301.5</v>
      </c>
      <c r="G65" s="35">
        <f t="shared" si="1"/>
        <v>98.06377257011141</v>
      </c>
      <c r="H65" s="18">
        <f t="shared" si="2"/>
        <v>-25.200000000000045</v>
      </c>
    </row>
    <row r="66" spans="1:8" ht="76.5">
      <c r="A66" s="9" t="s">
        <v>125</v>
      </c>
      <c r="B66" s="4" t="s">
        <v>70</v>
      </c>
      <c r="C66" s="31">
        <v>160.2</v>
      </c>
      <c r="D66" s="31">
        <v>160.2</v>
      </c>
      <c r="E66" s="28">
        <f t="shared" si="0"/>
        <v>100</v>
      </c>
      <c r="F66" s="31">
        <v>154.4</v>
      </c>
      <c r="G66" s="35">
        <f t="shared" si="1"/>
        <v>103.75647668393782</v>
      </c>
      <c r="H66" s="18">
        <f t="shared" si="2"/>
        <v>5.799999999999983</v>
      </c>
    </row>
    <row r="67" spans="1:8" ht="127.5">
      <c r="A67" s="6" t="s">
        <v>78</v>
      </c>
      <c r="B67" s="4" t="s">
        <v>71</v>
      </c>
      <c r="C67" s="31">
        <v>7</v>
      </c>
      <c r="D67" s="31">
        <v>7</v>
      </c>
      <c r="E67" s="28">
        <f t="shared" si="0"/>
        <v>100</v>
      </c>
      <c r="F67" s="31">
        <v>7</v>
      </c>
      <c r="G67" s="35">
        <f t="shared" si="1"/>
        <v>100</v>
      </c>
      <c r="H67" s="18">
        <f t="shared" si="2"/>
        <v>0</v>
      </c>
    </row>
    <row r="68" spans="1:8" ht="38.25">
      <c r="A68" s="5" t="s">
        <v>56</v>
      </c>
      <c r="B68" s="4" t="s">
        <v>55</v>
      </c>
      <c r="C68" s="31">
        <v>3000</v>
      </c>
      <c r="D68" s="31">
        <v>3000</v>
      </c>
      <c r="E68" s="28">
        <f t="shared" si="0"/>
        <v>100</v>
      </c>
      <c r="F68" s="31">
        <v>3200</v>
      </c>
      <c r="G68" s="35">
        <f t="shared" si="1"/>
        <v>93.75</v>
      </c>
      <c r="H68" s="18">
        <f t="shared" si="2"/>
        <v>-200</v>
      </c>
    </row>
    <row r="69" spans="1:8" ht="51">
      <c r="A69" s="6" t="s">
        <v>126</v>
      </c>
      <c r="B69" s="4" t="s">
        <v>127</v>
      </c>
      <c r="C69" s="31">
        <v>1454.9</v>
      </c>
      <c r="D69" s="31">
        <v>1454.9</v>
      </c>
      <c r="E69" s="28">
        <f>D69/C69*100</f>
        <v>100</v>
      </c>
      <c r="F69" s="31">
        <v>1297.7</v>
      </c>
      <c r="G69" s="35">
        <f t="shared" si="1"/>
        <v>112.11373969330354</v>
      </c>
      <c r="H69" s="18">
        <f t="shared" si="2"/>
        <v>157.20000000000005</v>
      </c>
    </row>
    <row r="70" spans="1:8" ht="51">
      <c r="A70" s="6" t="s">
        <v>128</v>
      </c>
      <c r="B70" s="4" t="s">
        <v>129</v>
      </c>
      <c r="C70" s="31">
        <v>2744.7</v>
      </c>
      <c r="D70" s="31">
        <v>2744.7</v>
      </c>
      <c r="E70" s="28">
        <f>D70/C70*100</f>
        <v>100</v>
      </c>
      <c r="F70" s="31">
        <v>2639.1</v>
      </c>
      <c r="G70" s="35">
        <f t="shared" si="1"/>
        <v>104.0013641013982</v>
      </c>
      <c r="H70" s="18">
        <f t="shared" si="2"/>
        <v>105.59999999999991</v>
      </c>
    </row>
    <row r="71" spans="1:8" ht="38.25">
      <c r="A71" s="6" t="s">
        <v>130</v>
      </c>
      <c r="B71" s="4" t="s">
        <v>131</v>
      </c>
      <c r="C71" s="31">
        <v>26374.8</v>
      </c>
      <c r="D71" s="31">
        <v>26374.8</v>
      </c>
      <c r="E71" s="28">
        <f>D71/C71*100</f>
        <v>100</v>
      </c>
      <c r="F71" s="31">
        <v>22064.3</v>
      </c>
      <c r="G71" s="35">
        <f t="shared" si="1"/>
        <v>119.53608317508373</v>
      </c>
      <c r="H71" s="18">
        <f t="shared" si="2"/>
        <v>4310.5</v>
      </c>
    </row>
    <row r="72" spans="1:8" ht="63.75">
      <c r="A72" s="9" t="s">
        <v>137</v>
      </c>
      <c r="B72" s="32" t="s">
        <v>133</v>
      </c>
      <c r="C72" s="31">
        <v>90.2</v>
      </c>
      <c r="D72" s="31">
        <v>0</v>
      </c>
      <c r="E72" s="28">
        <f>D72/C72*100</f>
        <v>0</v>
      </c>
      <c r="F72" s="31">
        <v>7723.5</v>
      </c>
      <c r="G72" s="35">
        <v>0</v>
      </c>
      <c r="H72" s="18">
        <f>D72-F72</f>
        <v>-7723.5</v>
      </c>
    </row>
    <row r="73" spans="1:8" ht="63.75">
      <c r="A73" s="9" t="s">
        <v>138</v>
      </c>
      <c r="B73" s="32" t="s">
        <v>134</v>
      </c>
      <c r="C73" s="31">
        <v>0</v>
      </c>
      <c r="D73" s="31">
        <v>0</v>
      </c>
      <c r="E73" s="28">
        <v>0</v>
      </c>
      <c r="F73" s="31">
        <v>400</v>
      </c>
      <c r="G73" s="35">
        <v>0</v>
      </c>
      <c r="H73" s="18">
        <f>D73-F73</f>
        <v>-400</v>
      </c>
    </row>
  </sheetData>
  <sheetProtection/>
  <autoFilter ref="A6:H73"/>
  <mergeCells count="3">
    <mergeCell ref="A3:H3"/>
    <mergeCell ref="B1:H1"/>
    <mergeCell ref="B2:H2"/>
  </mergeCells>
  <printOptions/>
  <pageMargins left="0.31496062992125984" right="0" top="0" bottom="0" header="0" footer="0"/>
  <pageSetup horizontalDpi="600" verticalDpi="600" orientation="portrait" paperSize="9" scale="8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Zinovkina</cp:lastModifiedBy>
  <cp:lastPrinted>2022-03-28T13:36:40Z</cp:lastPrinted>
  <dcterms:created xsi:type="dcterms:W3CDTF">2013-10-14T07:03:00Z</dcterms:created>
  <dcterms:modified xsi:type="dcterms:W3CDTF">2023-03-28T12:40:26Z</dcterms:modified>
  <cp:category/>
  <cp:version/>
  <cp:contentType/>
  <cp:contentStatus/>
</cp:coreProperties>
</file>