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0" windowWidth="15480" windowHeight="4815"/>
  </bookViews>
  <sheets>
    <sheet name="доходы" sheetId="4" r:id="rId1"/>
  </sheets>
  <definedNames>
    <definedName name="_xlnm.Print_Area" localSheetId="0">доходы!$A$1:$E$126</definedName>
  </definedNames>
  <calcPr calcId="145621"/>
</workbook>
</file>

<file path=xl/calcChain.xml><?xml version="1.0" encoding="utf-8"?>
<calcChain xmlns="http://schemas.openxmlformats.org/spreadsheetml/2006/main">
  <c r="E125" i="4"/>
  <c r="E124"/>
  <c r="E99"/>
  <c r="E98"/>
  <c r="E97"/>
  <c r="D79" l="1"/>
  <c r="D124" l="1"/>
  <c r="D125"/>
  <c r="C125"/>
  <c r="C124" s="1"/>
  <c r="E126"/>
  <c r="D98" l="1"/>
  <c r="D97" s="1"/>
  <c r="C98"/>
  <c r="C97" s="1"/>
  <c r="C79"/>
  <c r="D75" l="1"/>
  <c r="D74" s="1"/>
  <c r="D78"/>
  <c r="D77" s="1"/>
  <c r="C74"/>
  <c r="C75"/>
  <c r="C78"/>
  <c r="C77" s="1"/>
  <c r="D73" l="1"/>
  <c r="C73"/>
  <c r="E65" l="1"/>
  <c r="E19" l="1"/>
  <c r="E21"/>
  <c r="E23"/>
  <c r="E25"/>
  <c r="D24"/>
  <c r="C24"/>
  <c r="D22"/>
  <c r="E22" s="1"/>
  <c r="C22"/>
  <c r="D20"/>
  <c r="E20" s="1"/>
  <c r="C20"/>
  <c r="D18"/>
  <c r="C18"/>
  <c r="E24" l="1"/>
  <c r="E114"/>
  <c r="D113"/>
  <c r="D112" s="1"/>
  <c r="C113"/>
  <c r="C112" s="1"/>
  <c r="E56"/>
  <c r="D55"/>
  <c r="D54" s="1"/>
  <c r="C55"/>
  <c r="C54" s="1"/>
  <c r="E112" l="1"/>
  <c r="E113"/>
  <c r="E55"/>
  <c r="E54"/>
  <c r="E28" l="1"/>
  <c r="E123" l="1"/>
  <c r="D120"/>
  <c r="D119" s="1"/>
  <c r="D118" s="1"/>
  <c r="C120"/>
  <c r="C119" s="1"/>
  <c r="C118" s="1"/>
  <c r="E94"/>
  <c r="D93"/>
  <c r="C93"/>
  <c r="E93" l="1"/>
  <c r="E53"/>
  <c r="D52"/>
  <c r="E52" s="1"/>
  <c r="C52"/>
  <c r="E63" l="1"/>
  <c r="D81" l="1"/>
  <c r="C81"/>
  <c r="D116"/>
  <c r="E12"/>
  <c r="E13"/>
  <c r="E14"/>
  <c r="E15"/>
  <c r="E18"/>
  <c r="E32"/>
  <c r="E35"/>
  <c r="E37"/>
  <c r="E41"/>
  <c r="E49"/>
  <c r="E51"/>
  <c r="E60"/>
  <c r="E69"/>
  <c r="E72"/>
  <c r="E75"/>
  <c r="E77"/>
  <c r="E79"/>
  <c r="E84"/>
  <c r="E89"/>
  <c r="E91"/>
  <c r="E96"/>
  <c r="E104"/>
  <c r="E107"/>
  <c r="E109"/>
  <c r="E111"/>
  <c r="E117"/>
  <c r="D95"/>
  <c r="C95"/>
  <c r="E95" l="1"/>
  <c r="D83"/>
  <c r="D80" s="1"/>
  <c r="C83"/>
  <c r="C80" s="1"/>
  <c r="E78" l="1"/>
  <c r="E76"/>
  <c r="E80"/>
  <c r="E83"/>
  <c r="C116" l="1"/>
  <c r="E101"/>
  <c r="E116" l="1"/>
  <c r="D11"/>
  <c r="D17"/>
  <c r="D27"/>
  <c r="D31"/>
  <c r="D34"/>
  <c r="D36"/>
  <c r="D40"/>
  <c r="D44"/>
  <c r="D48"/>
  <c r="D50"/>
  <c r="D59"/>
  <c r="D62"/>
  <c r="D64"/>
  <c r="D68"/>
  <c r="D71"/>
  <c r="D88"/>
  <c r="D90"/>
  <c r="D100"/>
  <c r="D92" s="1"/>
  <c r="D103"/>
  <c r="D106"/>
  <c r="D108"/>
  <c r="D110"/>
  <c r="D115"/>
  <c r="D122"/>
  <c r="D47" l="1"/>
  <c r="D46" s="1"/>
  <c r="D102"/>
  <c r="D58"/>
  <c r="D70"/>
  <c r="D67"/>
  <c r="D43"/>
  <c r="D39"/>
  <c r="D26"/>
  <c r="D16"/>
  <c r="D10"/>
  <c r="D33"/>
  <c r="D61"/>
  <c r="D87"/>
  <c r="D105"/>
  <c r="D66" l="1"/>
  <c r="D57"/>
  <c r="D42"/>
  <c r="D38"/>
  <c r="D30"/>
  <c r="D86"/>
  <c r="D85" s="1"/>
  <c r="D9" l="1"/>
  <c r="C110"/>
  <c r="E110" s="1"/>
  <c r="C108"/>
  <c r="E108" s="1"/>
  <c r="D8" l="1"/>
  <c r="C17"/>
  <c r="E17" s="1"/>
  <c r="C68" l="1"/>
  <c r="E68" s="1"/>
  <c r="C67" l="1"/>
  <c r="E67" s="1"/>
  <c r="C50" l="1"/>
  <c r="E50" s="1"/>
  <c r="C103" l="1"/>
  <c r="E103" s="1"/>
  <c r="C102" l="1"/>
  <c r="E102" s="1"/>
  <c r="C16" l="1"/>
  <c r="E16" s="1"/>
  <c r="C40" l="1"/>
  <c r="E40" s="1"/>
  <c r="C11"/>
  <c r="E11" s="1"/>
  <c r="C27"/>
  <c r="C31"/>
  <c r="E31" s="1"/>
  <c r="C34"/>
  <c r="E34" s="1"/>
  <c r="C36"/>
  <c r="E36" s="1"/>
  <c r="C48"/>
  <c r="C71"/>
  <c r="E71" s="1"/>
  <c r="E74"/>
  <c r="C59"/>
  <c r="E59" s="1"/>
  <c r="C64"/>
  <c r="E64" s="1"/>
  <c r="C62"/>
  <c r="E62" s="1"/>
  <c r="C44"/>
  <c r="C88"/>
  <c r="E88" s="1"/>
  <c r="C90"/>
  <c r="E90" s="1"/>
  <c r="C106"/>
  <c r="E106" s="1"/>
  <c r="C115"/>
  <c r="E115" s="1"/>
  <c r="C122"/>
  <c r="E122" s="1"/>
  <c r="C26" l="1"/>
  <c r="E26" s="1"/>
  <c r="E27"/>
  <c r="E48"/>
  <c r="C47"/>
  <c r="C105"/>
  <c r="E105" s="1"/>
  <c r="C70"/>
  <c r="E70" s="1"/>
  <c r="C39"/>
  <c r="E39" s="1"/>
  <c r="C43"/>
  <c r="C58"/>
  <c r="E58" s="1"/>
  <c r="C10"/>
  <c r="E10" s="1"/>
  <c r="C100"/>
  <c r="C92" s="1"/>
  <c r="C87"/>
  <c r="E87" s="1"/>
  <c r="C61"/>
  <c r="E61" s="1"/>
  <c r="C33"/>
  <c r="E33" s="1"/>
  <c r="E47" l="1"/>
  <c r="C46"/>
  <c r="E46" s="1"/>
  <c r="E100"/>
  <c r="E92"/>
  <c r="E73"/>
  <c r="C42"/>
  <c r="C66"/>
  <c r="E66" s="1"/>
  <c r="C38"/>
  <c r="E38" s="1"/>
  <c r="C57"/>
  <c r="E57" s="1"/>
  <c r="C30"/>
  <c r="E30" s="1"/>
  <c r="C9" l="1"/>
  <c r="E9" s="1"/>
  <c r="C86"/>
  <c r="C85" s="1"/>
  <c r="E86" l="1"/>
  <c r="E85"/>
  <c r="C8" l="1"/>
  <c r="E8" s="1"/>
</calcChain>
</file>

<file path=xl/sharedStrings.xml><?xml version="1.0" encoding="utf-8"?>
<sst xmlns="http://schemas.openxmlformats.org/spreadsheetml/2006/main" count="245" uniqueCount="239">
  <si>
    <t>Налог на доходы физических лиц</t>
  </si>
  <si>
    <t>000 1 01 02040 01 0000 110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</si>
  <si>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</si>
  <si>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</si>
  <si>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</si>
  <si>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</si>
  <si>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</si>
  <si>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</si>
  <si>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</si>
  <si>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</si>
  <si>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</si>
  <si>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</si>
  <si>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</si>
  <si>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</si>
  <si>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000 2 02 04014 00 0000 151</t>
  </si>
  <si>
    <t>000 2 02 04014 10 0000 151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</si>
  <si>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</si>
  <si>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</si>
  <si>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</si>
  <si>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</si>
  <si>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</si>
  <si>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</si>
  <si>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</si>
  <si>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</si>
  <si>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</si>
  <si>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</si>
  <si>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</si>
  <si>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</si>
  <si>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</si>
  <si>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</si>
  <si>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</si>
  <si>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</si>
  <si>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</si>
  <si>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</si>
  <si>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</si>
  <si>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</si>
  <si>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</si>
  <si>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</si>
  <si>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</si>
  <si>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</si>
  <si>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</si>
  <si>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</si>
  <si>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</si>
  <si>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</si>
  <si>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</si>
  <si>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</si>
  <si>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</si>
  <si>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</si>
  <si>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</si>
  <si>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тыс. рублей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</si>
  <si>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</si>
  <si>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</si>
  <si>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</si>
  <si>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</si>
  <si>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</si>
  <si>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</si>
  <si>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</si>
  <si>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</si>
  <si>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субсидии бюджетам городских поселений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</si>
  <si>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</si>
  <si>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</si>
  <si>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</si>
  <si>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</si>
  <si>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</si>
  <si>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</si>
  <si>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</si>
  <si>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</si>
  <si>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</si>
  <si>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</si>
  <si>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</si>
  <si>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</si>
  <si>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</si>
  <si>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</si>
  <si>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</si>
  <si>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</si>
  <si>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</si>
  <si>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</si>
  <si>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</si>
  <si>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</si>
  <si>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</si>
  <si>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</si>
  <si>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</si>
  <si>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</si>
  <si>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</si>
  <si>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</si>
  <si>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</si>
  <si>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</si>
  <si>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</si>
  <si>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Код бюджетной классификации</t>
  </si>
  <si>
    <t>Наименование кода классификации доходов</t>
  </si>
  <si>
    <t>Исполнено</t>
  </si>
  <si>
    <t>%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</si>
  <si>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</si>
  <si>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</si>
  <si>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</si>
  <si>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</si>
  <si>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</si>
  <si>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</si>
  <si>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</si>
  <si>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</si>
  <si>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</si>
  <si>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</si>
  <si>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</si>
  <si>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</si>
  <si>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</si>
  <si>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</si>
  <si>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</si>
  <si>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1 03 02240 01 0000 110</t>
  </si>
  <si>
    <t>1 06 06033 13 0000 110</t>
  </si>
  <si>
    <t>1 06 06040 00 0000 110</t>
  </si>
  <si>
    <t>1 06 06043 13 0000 110</t>
  </si>
  <si>
    <t>1 08 00000 00 0000 000</t>
  </si>
  <si>
    <t>1 08  07000 01 0000 110</t>
  </si>
  <si>
    <t>1 08  07170 01 0000 110</t>
  </si>
  <si>
    <t>1 08  07175 01 0000 110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</si>
  <si>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</si>
  <si>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</si>
  <si>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</si>
  <si>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</si>
  <si>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</si>
  <si>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</si>
  <si>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1 13 00000 00 0000 000</t>
  </si>
  <si>
    <t>1 13 02000 00 0000 130</t>
  </si>
  <si>
    <t>1 13 02060 00 0000 130</t>
  </si>
  <si>
    <t>1 13 02065 13 0000 130</t>
  </si>
  <si>
    <t>1 14 00000 00 0000 000</t>
  </si>
  <si>
    <t>1 14 02000 00 0000 000</t>
  </si>
  <si>
    <t>1 14 02050 13 0000 410</t>
  </si>
  <si>
    <t>1 14 02053 13 0000 410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</si>
  <si>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</si>
  <si>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</si>
  <si>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</si>
  <si>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</si>
  <si>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</si>
  <si>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</si>
  <si>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</si>
  <si>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</si>
  <si>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2 07 00000 00 0000 000</t>
  </si>
  <si>
    <t>2 07 05000 13 0000 180</t>
  </si>
  <si>
    <t>2 07 05030 13 0000 180</t>
  </si>
  <si>
    <t>1 03 02260 01 0000 110</t>
  </si>
  <si>
    <t>1 05 03020 01 0000 110</t>
  </si>
  <si>
    <t>1 05 03010 01 0000 110</t>
  </si>
  <si>
    <t>1 05 03000 01 0000 110</t>
  </si>
  <si>
    <t xml:space="preserve">1 05 00000 00 0000 000 </t>
  </si>
  <si>
    <r>
      <t xml:space="preserve">Приложение </t>
    </r>
    <r>
      <rPr>
        <sz val="12"/>
        <rFont val="Times New Roman"/>
        <family val="1"/>
      </rPr>
      <t>к пояснительной записке</t>
    </r>
  </si>
  <si>
    <t>1 09  04053 13 0000 110</t>
  </si>
  <si>
    <t>1 09  00000 00 0000 000</t>
  </si>
  <si>
    <t>1 09  04000 00 0000 110</t>
  </si>
  <si>
    <t>1 09  04050 00 0000 110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</si>
  <si>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</si>
  <si>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1 13 02990 00 0000 130</t>
  </si>
  <si>
    <t>1 13 02995 13 0000 130</t>
  </si>
  <si>
    <t>1 17 01050 13 0000 180</t>
  </si>
  <si>
    <t>1 17 01000 00 0000 180</t>
  </si>
  <si>
    <t>Невыясненные поступления</t>
  </si>
  <si>
    <t>Невыясненные поступления, зачисляемые  в бюджеты городских поселений</t>
  </si>
  <si>
    <t>Дотации бюджетам бюджетной системы Российской Федерации</t>
  </si>
  <si>
    <t>1 16 00000 00 0000 000</t>
  </si>
  <si>
    <t>ДОХОДЫ ОТ ПРОДАЖИ МАТЕРИАЛЬНЫХ И НЕМАТЕРИАЛЬНЫХ АКТИВОВ</t>
  </si>
  <si>
    <t>НАЛОГИ НА ИМУЩЕСТВО</t>
  </si>
  <si>
    <t>НАЛОГИ НА ПРИБЫЛЬ, ДОХОДЫ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</si>
  <si>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</si>
  <si>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</si>
  <si>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</si>
  <si>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</si>
  <si>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</si>
  <si>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</si>
  <si>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</si>
  <si>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</si>
  <si>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2 18 05010 13 0000 180</t>
  </si>
  <si>
    <t>Доходы бюджетов городских поселений от возврата бюджетными учреждениями остатков субсидий прошлых лет</t>
  </si>
  <si>
    <t>2 18 05000 13 0000 180</t>
  </si>
  <si>
    <t>Доходы бюджетов городских поселений от возврата организациями остатков субсидий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</si>
  <si>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</si>
  <si>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</si>
  <si>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НАЛОГИ НА СОВОКУПНЫЙ ДОХОД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</si>
  <si>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</si>
  <si>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</si>
  <si>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</si>
  <si>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</si>
  <si>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</si>
  <si>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</si>
  <si>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2 02 10000 00 0000 150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</si>
  <si>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</si>
  <si>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</si>
  <si>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</si>
  <si>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</si>
  <si>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</si>
  <si>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</si>
  <si>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</si>
  <si>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</si>
  <si>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</si>
  <si>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</si>
  <si>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</si>
  <si>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2 04 00000 00 0000 000</t>
  </si>
  <si>
    <t>БЕЗВОЗМЕЗДНЫЕ ПОСТУПЛЕНИЯ ОТ НЕГОСУДАРСТВЕННЫХ ОРГАНИЗАЦИЙ</t>
  </si>
  <si>
    <t>2 04 05000 13 0000 150</t>
  </si>
  <si>
    <t>Безвозмездные поступления от негосударственных организаций в бюджеты городских поселений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</si>
  <si>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</si>
  <si>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</si>
  <si>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ДОХОДЫ ОТ ОКАЗАНИЯ ПЛАТНЫХ УСЛУГ И КОМПЕНСАЦИИ ЗАТРАТ ГОСУДАРСТВА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</si>
  <si>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</si>
  <si>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</si>
  <si>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</si>
  <si>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</si>
  <si>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</si>
  <si>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</si>
  <si>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</si>
  <si>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</si>
  <si>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Исполнение доходной части бюджета муниципального образования городского поселения "Печора" за 2020 год</t>
  </si>
  <si>
    <t>Бюджетные назначения на 2020 год</t>
  </si>
  <si>
    <t>1 16 10123 01 0000 140</t>
  </si>
  <si>
    <t>1 16 10120 00 0000 140</t>
  </si>
  <si>
    <t xml:space="preserve"> 1 16 10000 00 0000 140</t>
  </si>
  <si>
    <t>1 16 07010 13 0000 140</t>
  </si>
  <si>
    <t>1 16 07010 00 0000 140</t>
  </si>
  <si>
    <t>1 16 07000 00 0000 140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</si>
  <si>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</si>
  <si>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</t>
  </si>
  <si>
    <t>Платежи в целях возмещения причиненного ущерба (убытков)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</si>
  <si>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</si>
  <si>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</si>
  <si>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</si>
  <si>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2 02 16001 00 0000 150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</si>
  <si>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</si>
  <si>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</si>
  <si>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</si>
  <si>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2 02 29900 00 0000 150</t>
  </si>
  <si>
    <t>2 02 29900 13 0000 150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</si>
  <si>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</si>
  <si>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бюджетам городских поселений из местных бюджетов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</si>
  <si>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</si>
  <si>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2 02 40000 00 0000 150</t>
  </si>
  <si>
    <t>2 02 49999 13 0000 150</t>
  </si>
  <si>
    <t>2 02 49999 00 0000 150</t>
  </si>
  <si>
    <t>2 07 05000 13 0000 150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</si>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</sst>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??_р_._-;_-@_-"/>
    <numFmt numFmtId="165" formatCode="0000"/>
    <numFmt numFmtId="166" formatCode="#,##0.0"/>
    <numFmt numFmtId="167" formatCode="#,##0.000"/>
  </numFmts>
  <fonts count="7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1" fontId="1" fillId="0" borderId="0" xfId="0" applyNumberFormat="1" applyFont="1" applyFill="1" applyBorder="1"/>
    <xf numFmtId="0" fontId="1" fillId="0" borderId="1" xfId="2" applyFont="1" applyFill="1" applyBorder="1" applyAlignment="1">
      <alignment horizontal="left" vertical="top" wrapText="1"/>
    </xf>
    <xf numFmtId="167" fontId="1" fillId="0" borderId="0" xfId="0" applyNumberFormat="1" applyFont="1" applyFill="1" applyBorder="1"/>
    <xf numFmtId="164" fontId="1" fillId="0" borderId="0" xfId="0" applyNumberFormat="1" applyFont="1" applyFill="1" applyAlignment="1">
      <alignment vertical="center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1" fontId="4" fillId="0" borderId="0" xfId="1" applyNumberFormat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top" wrapText="1"/>
    </xf>
    <xf numFmtId="0" fontId="4" fillId="0" borderId="0" xfId="0" applyFont="1" applyFill="1" applyBorder="1"/>
    <xf numFmtId="0" fontId="1" fillId="0" borderId="0" xfId="0" applyNumberFormat="1" applyFont="1" applyFill="1" applyAlignment="1">
      <alignment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>
      <alignment vertical="top" wrapText="1"/>
    </xf>
    <xf numFmtId="49" fontId="1" fillId="2" borderId="1" xfId="2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0" xfId="0" applyFont="1" applyFill="1" applyBorder="1"/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6" fontId="4" fillId="0" borderId="1" xfId="2" applyNumberFormat="1" applyFont="1" applyFill="1" applyBorder="1" applyAlignment="1">
      <alignment horizontal="center" vertical="top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horizontal="right" vertical="center"/>
    </xf>
    <xf numFmtId="167" fontId="1" fillId="0" borderId="3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view="pageBreakPreview" topLeftCell="A31" zoomScaleSheetLayoutView="100" workbookViewId="0">
      <selection activeCell="E128" sqref="E128"/>
    </sheetView>
  </sheetViews>
  <sheetFormatPr defaultColWidth="9" defaultRowHeight="15.75"/>
  <cols>
    <col min="1" max="1" width="25.5703125" style="1" customWidth="1"/>
    <col min="2" max="2" width="141.7109375" style="1" customWidth="1"/>
    <col min="3" max="3" width="12.5703125" style="8" customWidth="1"/>
    <col min="4" max="4" width="11.85546875" style="1" bestFit="1" customWidth="1"/>
    <col min="5" max="5" width="9" style="1" customWidth="1"/>
    <col min="6" max="16384" width="9" style="1"/>
  </cols>
  <sheetData>
    <row r="1" spans="1:7">
      <c r="B1" s="68" t="s">
        <v>145</v>
      </c>
      <c r="C1" s="68"/>
      <c r="D1" s="68"/>
      <c r="E1" s="68"/>
    </row>
    <row r="2" spans="1:7">
      <c r="B2" s="41"/>
      <c r="C2" s="41"/>
      <c r="D2" s="41"/>
      <c r="E2" s="41"/>
    </row>
    <row r="3" spans="1:7">
      <c r="C3" s="18"/>
      <c r="D3" s="9"/>
    </row>
    <row r="4" spans="1:7">
      <c r="A4" s="67" t="s">
        <v>210</v>
      </c>
      <c r="B4" s="67"/>
      <c r="C4" s="67"/>
      <c r="D4" s="67"/>
      <c r="E4" s="67"/>
    </row>
    <row r="5" spans="1:7">
      <c r="A5" s="42"/>
      <c r="B5" s="42"/>
      <c r="C5" s="14"/>
      <c r="D5" s="13"/>
    </row>
    <row r="6" spans="1:7">
      <c r="A6" s="2"/>
      <c r="B6" s="3"/>
      <c r="D6" s="69" t="s">
        <v>49</v>
      </c>
      <c r="E6" s="69"/>
    </row>
    <row r="7" spans="1:7" ht="47.25">
      <c r="A7" s="36" t="s">
        <v>88</v>
      </c>
      <c r="B7" s="37" t="s">
        <v>89</v>
      </c>
      <c r="C7" s="38" t="s">
        <v>211</v>
      </c>
      <c r="D7" s="39" t="s">
        <v>90</v>
      </c>
      <c r="E7" s="39" t="s">
        <v>91</v>
      </c>
    </row>
    <row r="8" spans="1:7">
      <c r="A8" s="12"/>
      <c r="B8" s="19" t="s">
        <v>8</v>
      </c>
      <c r="C8" s="43">
        <f>C9+C85</f>
        <v>300832.90000000002</v>
      </c>
      <c r="D8" s="43">
        <f>D9+D85</f>
        <v>303332.40000000002</v>
      </c>
      <c r="E8" s="46">
        <f>D8/C8*100</f>
        <v>100.83085992256831</v>
      </c>
    </row>
    <row r="9" spans="1:7">
      <c r="A9" s="51" t="s">
        <v>92</v>
      </c>
      <c r="B9" s="19" t="s">
        <v>10</v>
      </c>
      <c r="C9" s="43">
        <f>C10+C26+C16+C30+C38+C46+C66+C73+C57+C42+C80</f>
        <v>155550.5</v>
      </c>
      <c r="D9" s="43">
        <f>D10+D26+D16+D30+D38+D46+D66+D73+D57+D42+D80</f>
        <v>158050</v>
      </c>
      <c r="E9" s="46">
        <f>D9/C9*100</f>
        <v>101.60687365196512</v>
      </c>
    </row>
    <row r="10" spans="1:7">
      <c r="A10" s="15" t="s">
        <v>93</v>
      </c>
      <c r="B10" s="16" t="s">
        <v>161</v>
      </c>
      <c r="C10" s="43">
        <f>C11</f>
        <v>113750</v>
      </c>
      <c r="D10" s="43">
        <f>D11</f>
        <v>115760</v>
      </c>
      <c r="E10" s="46">
        <f t="shared" ref="E10:E83" si="0">D10/C10*100</f>
        <v>101.76703296703297</v>
      </c>
    </row>
    <row r="11" spans="1:7">
      <c r="A11" s="10" t="s">
        <v>94</v>
      </c>
      <c r="B11" s="4" t="s">
        <v>0</v>
      </c>
      <c r="C11" s="44">
        <f>C12+C13+C14+C15</f>
        <v>113750</v>
      </c>
      <c r="D11" s="44">
        <f>D12+D13+D14+D15</f>
        <v>115760</v>
      </c>
      <c r="E11" s="44">
        <f t="shared" si="0"/>
        <v>101.76703296703297</v>
      </c>
      <c r="G11" s="6"/>
    </row>
    <row r="12" spans="1:7" ht="31.5" customHeight="1">
      <c r="A12" s="10" t="s">
        <v>95</v>
      </c>
      <c r="B12" s="5" t="s">
        <v>80</v>
      </c>
      <c r="C12" s="44">
        <v>113000</v>
      </c>
      <c r="D12" s="44">
        <v>115052.5</v>
      </c>
      <c r="E12" s="44">
        <f t="shared" si="0"/>
        <v>101.81637168141593</v>
      </c>
      <c r="G12" s="6"/>
    </row>
    <row r="13" spans="1:7" ht="48.75" customHeight="1">
      <c r="A13" s="10" t="s">
        <v>96</v>
      </c>
      <c r="B13" s="5" t="s">
        <v>82</v>
      </c>
      <c r="C13" s="44">
        <v>380</v>
      </c>
      <c r="D13" s="44">
        <v>360.6</v>
      </c>
      <c r="E13" s="44">
        <f t="shared" si="0"/>
        <v>94.89473684210526</v>
      </c>
      <c r="G13" s="6"/>
    </row>
    <row r="14" spans="1:7" ht="31.5">
      <c r="A14" s="10" t="s">
        <v>97</v>
      </c>
      <c r="B14" s="5" t="s">
        <v>87</v>
      </c>
      <c r="C14" s="44">
        <v>370</v>
      </c>
      <c r="D14" s="44">
        <v>346.9</v>
      </c>
      <c r="E14" s="44">
        <f t="shared" si="0"/>
        <v>93.756756756756758</v>
      </c>
      <c r="G14" s="6"/>
    </row>
    <row r="15" spans="1:7" ht="47.25" hidden="1">
      <c r="A15" s="10" t="s">
        <v>1</v>
      </c>
      <c r="B15" s="5" t="s">
        <v>29</v>
      </c>
      <c r="C15" s="44"/>
      <c r="D15" s="44"/>
      <c r="E15" s="44" t="e">
        <f t="shared" si="0"/>
        <v>#DIV/0!</v>
      </c>
      <c r="G15" s="6"/>
    </row>
    <row r="16" spans="1:7">
      <c r="A16" s="15" t="s">
        <v>98</v>
      </c>
      <c r="B16" s="16" t="s">
        <v>39</v>
      </c>
      <c r="C16" s="43">
        <f>C17</f>
        <v>1292.4999999999998</v>
      </c>
      <c r="D16" s="43">
        <f>D17</f>
        <v>1268.7</v>
      </c>
      <c r="E16" s="46">
        <f t="shared" si="0"/>
        <v>98.15860735009673</v>
      </c>
      <c r="G16" s="6"/>
    </row>
    <row r="17" spans="1:7">
      <c r="A17" s="10" t="s">
        <v>99</v>
      </c>
      <c r="B17" s="5" t="s">
        <v>40</v>
      </c>
      <c r="C17" s="44">
        <f>C22+C18+C20+C24</f>
        <v>1292.4999999999998</v>
      </c>
      <c r="D17" s="44">
        <f>D22+D18+D20+D24</f>
        <v>1268.7</v>
      </c>
      <c r="E17" s="44">
        <f t="shared" si="0"/>
        <v>98.15860735009673</v>
      </c>
      <c r="G17" s="6"/>
    </row>
    <row r="18" spans="1:7" ht="31.5">
      <c r="A18" s="52" t="s">
        <v>100</v>
      </c>
      <c r="B18" s="5" t="s">
        <v>41</v>
      </c>
      <c r="C18" s="44">
        <f>C19</f>
        <v>606.9</v>
      </c>
      <c r="D18" s="44">
        <f>D19</f>
        <v>585.20000000000005</v>
      </c>
      <c r="E18" s="44">
        <f t="shared" si="0"/>
        <v>96.424452133794702</v>
      </c>
      <c r="G18" s="6"/>
    </row>
    <row r="19" spans="1:7" ht="47.25" customHeight="1">
      <c r="A19" s="56" t="s">
        <v>202</v>
      </c>
      <c r="B19" s="5" t="s">
        <v>203</v>
      </c>
      <c r="C19" s="44">
        <v>606.9</v>
      </c>
      <c r="D19" s="44">
        <v>585.20000000000005</v>
      </c>
      <c r="E19" s="44">
        <f t="shared" si="0"/>
        <v>96.424452133794702</v>
      </c>
      <c r="G19" s="6"/>
    </row>
    <row r="20" spans="1:7" ht="47.25">
      <c r="A20" s="52" t="s">
        <v>107</v>
      </c>
      <c r="B20" s="5" t="s">
        <v>42</v>
      </c>
      <c r="C20" s="44">
        <f>C21</f>
        <v>3.8</v>
      </c>
      <c r="D20" s="44">
        <f>D21</f>
        <v>4.2</v>
      </c>
      <c r="E20" s="44">
        <f t="shared" si="0"/>
        <v>110.5263157894737</v>
      </c>
      <c r="G20" s="6"/>
    </row>
    <row r="21" spans="1:7" ht="63">
      <c r="A21" s="56" t="s">
        <v>204</v>
      </c>
      <c r="B21" s="5" t="s">
        <v>205</v>
      </c>
      <c r="C21" s="44">
        <v>3.8</v>
      </c>
      <c r="D21" s="44">
        <v>4.2</v>
      </c>
      <c r="E21" s="44">
        <f t="shared" si="0"/>
        <v>110.5263157894737</v>
      </c>
      <c r="G21" s="6"/>
    </row>
    <row r="22" spans="1:7" ht="31.5" customHeight="1">
      <c r="A22" s="52" t="s">
        <v>101</v>
      </c>
      <c r="B22" s="5" t="s">
        <v>60</v>
      </c>
      <c r="C22" s="44">
        <f>C23</f>
        <v>783.2</v>
      </c>
      <c r="D22" s="44">
        <f>D23</f>
        <v>787.2</v>
      </c>
      <c r="E22" s="44">
        <f t="shared" si="0"/>
        <v>100.51072522982636</v>
      </c>
      <c r="G22" s="6"/>
    </row>
    <row r="23" spans="1:7" ht="50.25" customHeight="1">
      <c r="A23" s="52" t="s">
        <v>206</v>
      </c>
      <c r="B23" s="5" t="s">
        <v>207</v>
      </c>
      <c r="C23" s="44">
        <v>783.2</v>
      </c>
      <c r="D23" s="44">
        <v>787.2</v>
      </c>
      <c r="E23" s="44">
        <f t="shared" si="0"/>
        <v>100.51072522982636</v>
      </c>
      <c r="G23" s="6"/>
    </row>
    <row r="24" spans="1:7" ht="31.5">
      <c r="A24" s="52" t="s">
        <v>140</v>
      </c>
      <c r="B24" s="5" t="s">
        <v>43</v>
      </c>
      <c r="C24" s="44">
        <f>C25</f>
        <v>-101.4</v>
      </c>
      <c r="D24" s="44">
        <f>D25</f>
        <v>-107.9</v>
      </c>
      <c r="E24" s="44">
        <f t="shared" si="0"/>
        <v>106.41025641025641</v>
      </c>
      <c r="G24" s="6"/>
    </row>
    <row r="25" spans="1:7" ht="48.75" customHeight="1">
      <c r="A25" s="63" t="s">
        <v>208</v>
      </c>
      <c r="B25" s="58" t="s">
        <v>209</v>
      </c>
      <c r="C25" s="44">
        <v>-101.4</v>
      </c>
      <c r="D25" s="44">
        <v>-107.9</v>
      </c>
      <c r="E25" s="44">
        <f t="shared" si="0"/>
        <v>106.41025641025641</v>
      </c>
      <c r="G25" s="6"/>
    </row>
    <row r="26" spans="1:7">
      <c r="A26" s="15" t="s">
        <v>144</v>
      </c>
      <c r="B26" s="19" t="s">
        <v>176</v>
      </c>
      <c r="C26" s="43">
        <f>C27</f>
        <v>2</v>
      </c>
      <c r="D26" s="43">
        <f>D27</f>
        <v>2.2999999999999998</v>
      </c>
      <c r="E26" s="46">
        <f t="shared" si="0"/>
        <v>114.99999999999999</v>
      </c>
    </row>
    <row r="27" spans="1:7">
      <c r="A27" s="10" t="s">
        <v>143</v>
      </c>
      <c r="B27" s="4" t="s">
        <v>2</v>
      </c>
      <c r="C27" s="44">
        <f>C29+C28</f>
        <v>2</v>
      </c>
      <c r="D27" s="44">
        <f>D29+D28</f>
        <v>2.2999999999999998</v>
      </c>
      <c r="E27" s="44">
        <f t="shared" si="0"/>
        <v>114.99999999999999</v>
      </c>
    </row>
    <row r="28" spans="1:7">
      <c r="A28" s="10" t="s">
        <v>142</v>
      </c>
      <c r="B28" s="4" t="s">
        <v>2</v>
      </c>
      <c r="C28" s="44">
        <v>2</v>
      </c>
      <c r="D28" s="44">
        <v>2.2999999999999998</v>
      </c>
      <c r="E28" s="44">
        <f t="shared" si="0"/>
        <v>114.99999999999999</v>
      </c>
    </row>
    <row r="29" spans="1:7" hidden="1">
      <c r="A29" s="10" t="s">
        <v>141</v>
      </c>
      <c r="B29" s="4" t="s">
        <v>22</v>
      </c>
      <c r="C29" s="44"/>
      <c r="D29" s="44"/>
      <c r="E29" s="44"/>
      <c r="G29" s="6"/>
    </row>
    <row r="30" spans="1:7">
      <c r="A30" s="15" t="s">
        <v>102</v>
      </c>
      <c r="B30" s="19" t="s">
        <v>160</v>
      </c>
      <c r="C30" s="43">
        <f>C31+C33</f>
        <v>35120</v>
      </c>
      <c r="D30" s="43">
        <f>D31+D33</f>
        <v>35573.699999999997</v>
      </c>
      <c r="E30" s="46">
        <f t="shared" si="0"/>
        <v>101.29185649202732</v>
      </c>
    </row>
    <row r="31" spans="1:7">
      <c r="A31" s="11" t="s">
        <v>103</v>
      </c>
      <c r="B31" s="7" t="s">
        <v>3</v>
      </c>
      <c r="C31" s="44">
        <f>C32</f>
        <v>18500</v>
      </c>
      <c r="D31" s="44">
        <f>D32</f>
        <v>19058.8</v>
      </c>
      <c r="E31" s="44">
        <f t="shared" si="0"/>
        <v>103.02054054054052</v>
      </c>
    </row>
    <row r="32" spans="1:7" ht="31.5">
      <c r="A32" s="11" t="s">
        <v>104</v>
      </c>
      <c r="B32" s="7" t="s">
        <v>67</v>
      </c>
      <c r="C32" s="44">
        <v>18500</v>
      </c>
      <c r="D32" s="44">
        <v>19058.8</v>
      </c>
      <c r="E32" s="44">
        <f t="shared" si="0"/>
        <v>103.02054054054052</v>
      </c>
    </row>
    <row r="33" spans="1:5" s="35" customFormat="1">
      <c r="A33" s="33" t="s">
        <v>105</v>
      </c>
      <c r="B33" s="34" t="s">
        <v>4</v>
      </c>
      <c r="C33" s="47">
        <f>C34+C36</f>
        <v>16620</v>
      </c>
      <c r="D33" s="47">
        <f>D34+D36</f>
        <v>16514.900000000001</v>
      </c>
      <c r="E33" s="44">
        <f t="shared" si="0"/>
        <v>99.367629362214203</v>
      </c>
    </row>
    <row r="34" spans="1:5" s="35" customFormat="1">
      <c r="A34" s="33" t="s">
        <v>106</v>
      </c>
      <c r="B34" s="34" t="s">
        <v>68</v>
      </c>
      <c r="C34" s="47">
        <f>C35</f>
        <v>13420</v>
      </c>
      <c r="D34" s="47">
        <f>D35</f>
        <v>13536</v>
      </c>
      <c r="E34" s="44">
        <f t="shared" si="0"/>
        <v>100.86438152011922</v>
      </c>
    </row>
    <row r="35" spans="1:5" s="35" customFormat="1">
      <c r="A35" s="33" t="s">
        <v>108</v>
      </c>
      <c r="B35" s="34" t="s">
        <v>69</v>
      </c>
      <c r="C35" s="47">
        <v>13420</v>
      </c>
      <c r="D35" s="47">
        <v>13536</v>
      </c>
      <c r="E35" s="44">
        <f t="shared" si="0"/>
        <v>100.86438152011922</v>
      </c>
    </row>
    <row r="36" spans="1:5" s="35" customFormat="1">
      <c r="A36" s="33" t="s">
        <v>109</v>
      </c>
      <c r="B36" s="34" t="s">
        <v>70</v>
      </c>
      <c r="C36" s="47">
        <f>C37</f>
        <v>3200</v>
      </c>
      <c r="D36" s="47">
        <f>D37</f>
        <v>2978.9</v>
      </c>
      <c r="E36" s="44">
        <f t="shared" si="0"/>
        <v>93.090625000000003</v>
      </c>
    </row>
    <row r="37" spans="1:5" s="35" customFormat="1">
      <c r="A37" s="33" t="s">
        <v>110</v>
      </c>
      <c r="B37" s="34" t="s">
        <v>71</v>
      </c>
      <c r="C37" s="47">
        <v>3200</v>
      </c>
      <c r="D37" s="47">
        <v>2978.9</v>
      </c>
      <c r="E37" s="44">
        <f t="shared" si="0"/>
        <v>93.090625000000003</v>
      </c>
    </row>
    <row r="38" spans="1:5">
      <c r="A38" s="53" t="s">
        <v>111</v>
      </c>
      <c r="B38" s="54" t="s">
        <v>35</v>
      </c>
      <c r="C38" s="43">
        <f t="shared" ref="C38:D40" si="1">C39</f>
        <v>74</v>
      </c>
      <c r="D38" s="43">
        <f t="shared" si="1"/>
        <v>92.8</v>
      </c>
      <c r="E38" s="46">
        <f t="shared" si="0"/>
        <v>125.40540540540542</v>
      </c>
    </row>
    <row r="39" spans="1:5">
      <c r="A39" s="10" t="s">
        <v>112</v>
      </c>
      <c r="B39" s="7" t="s">
        <v>36</v>
      </c>
      <c r="C39" s="44">
        <f t="shared" si="1"/>
        <v>74</v>
      </c>
      <c r="D39" s="44">
        <f t="shared" si="1"/>
        <v>92.8</v>
      </c>
      <c r="E39" s="44">
        <f t="shared" si="0"/>
        <v>125.40540540540542</v>
      </c>
    </row>
    <row r="40" spans="1:5" ht="31.5">
      <c r="A40" s="10" t="s">
        <v>113</v>
      </c>
      <c r="B40" s="7" t="s">
        <v>37</v>
      </c>
      <c r="C40" s="44">
        <f t="shared" si="1"/>
        <v>74</v>
      </c>
      <c r="D40" s="44">
        <f t="shared" si="1"/>
        <v>92.8</v>
      </c>
      <c r="E40" s="44">
        <f t="shared" si="0"/>
        <v>125.40540540540542</v>
      </c>
    </row>
    <row r="41" spans="1:5" ht="45.75" customHeight="1">
      <c r="A41" s="10" t="s">
        <v>114</v>
      </c>
      <c r="B41" s="7" t="s">
        <v>38</v>
      </c>
      <c r="C41" s="44">
        <v>74</v>
      </c>
      <c r="D41" s="44">
        <v>92.8</v>
      </c>
      <c r="E41" s="44">
        <f t="shared" si="0"/>
        <v>125.40540540540542</v>
      </c>
    </row>
    <row r="42" spans="1:5" hidden="1">
      <c r="A42" s="20" t="s">
        <v>147</v>
      </c>
      <c r="B42" s="19" t="s">
        <v>19</v>
      </c>
      <c r="C42" s="43">
        <f t="shared" ref="C42:D44" si="2">C43</f>
        <v>0</v>
      </c>
      <c r="D42" s="43">
        <f t="shared" si="2"/>
        <v>0</v>
      </c>
      <c r="E42" s="46"/>
    </row>
    <row r="43" spans="1:5" hidden="1">
      <c r="A43" s="10" t="s">
        <v>148</v>
      </c>
      <c r="B43" s="7" t="s">
        <v>20</v>
      </c>
      <c r="C43" s="44">
        <f t="shared" si="2"/>
        <v>0</v>
      </c>
      <c r="D43" s="44">
        <f t="shared" si="2"/>
        <v>0</v>
      </c>
      <c r="E43" s="44"/>
    </row>
    <row r="44" spans="1:5" hidden="1">
      <c r="A44" s="10" t="s">
        <v>149</v>
      </c>
      <c r="B44" s="7" t="s">
        <v>21</v>
      </c>
      <c r="C44" s="44">
        <f t="shared" si="2"/>
        <v>0</v>
      </c>
      <c r="D44" s="44">
        <f t="shared" si="2"/>
        <v>0</v>
      </c>
      <c r="E44" s="44"/>
    </row>
    <row r="45" spans="1:5" hidden="1">
      <c r="A45" s="10" t="s">
        <v>146</v>
      </c>
      <c r="B45" s="7" t="s">
        <v>150</v>
      </c>
      <c r="C45" s="44"/>
      <c r="D45" s="44"/>
      <c r="E45" s="44"/>
    </row>
    <row r="46" spans="1:5" ht="31.5">
      <c r="A46" s="15" t="s">
        <v>115</v>
      </c>
      <c r="B46" s="19" t="s">
        <v>86</v>
      </c>
      <c r="C46" s="43">
        <f>C47+C54</f>
        <v>4595</v>
      </c>
      <c r="D46" s="43">
        <f>D47+D54</f>
        <v>4547.1000000000004</v>
      </c>
      <c r="E46" s="46">
        <f t="shared" si="0"/>
        <v>98.957562568008711</v>
      </c>
    </row>
    <row r="47" spans="1:5" ht="48" customHeight="1">
      <c r="A47" s="10" t="s">
        <v>116</v>
      </c>
      <c r="B47" s="21" t="s">
        <v>17</v>
      </c>
      <c r="C47" s="44">
        <f>C48+C50+C52</f>
        <v>3603</v>
      </c>
      <c r="D47" s="44">
        <f>D48+D50+D52</f>
        <v>3517.3</v>
      </c>
      <c r="E47" s="44">
        <f t="shared" si="0"/>
        <v>97.621426588953653</v>
      </c>
    </row>
    <row r="48" spans="1:5" ht="31.5" customHeight="1">
      <c r="A48" s="10" t="s">
        <v>117</v>
      </c>
      <c r="B48" s="21" t="s">
        <v>6</v>
      </c>
      <c r="C48" s="44">
        <f t="shared" ref="C48:D48" si="3">C49</f>
        <v>3097</v>
      </c>
      <c r="D48" s="44">
        <f t="shared" si="3"/>
        <v>3011.5</v>
      </c>
      <c r="E48" s="44">
        <f t="shared" si="0"/>
        <v>97.239263803680984</v>
      </c>
    </row>
    <row r="49" spans="1:5" ht="47.25">
      <c r="A49" s="10" t="s">
        <v>118</v>
      </c>
      <c r="B49" s="21" t="s">
        <v>66</v>
      </c>
      <c r="C49" s="44">
        <v>3097</v>
      </c>
      <c r="D49" s="44">
        <v>3011.5</v>
      </c>
      <c r="E49" s="44">
        <f t="shared" si="0"/>
        <v>97.239263803680984</v>
      </c>
    </row>
    <row r="50" spans="1:5" ht="47.25">
      <c r="A50" s="10" t="s">
        <v>119</v>
      </c>
      <c r="B50" s="21" t="s">
        <v>50</v>
      </c>
      <c r="C50" s="44">
        <f>C51</f>
        <v>13</v>
      </c>
      <c r="D50" s="44">
        <f>D51</f>
        <v>12.5</v>
      </c>
      <c r="E50" s="44">
        <f t="shared" si="0"/>
        <v>96.15384615384616</v>
      </c>
    </row>
    <row r="51" spans="1:5" ht="31.5">
      <c r="A51" s="10" t="s">
        <v>120</v>
      </c>
      <c r="B51" s="21" t="s">
        <v>65</v>
      </c>
      <c r="C51" s="44">
        <v>13</v>
      </c>
      <c r="D51" s="44">
        <v>12.5</v>
      </c>
      <c r="E51" s="44">
        <f t="shared" si="0"/>
        <v>96.15384615384616</v>
      </c>
    </row>
    <row r="52" spans="1:5">
      <c r="A52" s="10" t="s">
        <v>162</v>
      </c>
      <c r="B52" s="21" t="s">
        <v>163</v>
      </c>
      <c r="C52" s="44">
        <f>C53</f>
        <v>493</v>
      </c>
      <c r="D52" s="44">
        <f>D53</f>
        <v>493.3</v>
      </c>
      <c r="E52" s="44">
        <f t="shared" si="0"/>
        <v>100.06085192697769</v>
      </c>
    </row>
    <row r="53" spans="1:5">
      <c r="A53" s="10" t="s">
        <v>164</v>
      </c>
      <c r="B53" s="21" t="s">
        <v>165</v>
      </c>
      <c r="C53" s="44">
        <v>493</v>
      </c>
      <c r="D53" s="44">
        <v>493.3</v>
      </c>
      <c r="E53" s="44">
        <f t="shared" si="0"/>
        <v>100.06085192697769</v>
      </c>
    </row>
    <row r="54" spans="1:5" ht="47.25">
      <c r="A54" s="10" t="s">
        <v>177</v>
      </c>
      <c r="B54" s="21" t="s">
        <v>178</v>
      </c>
      <c r="C54" s="44">
        <f>C55</f>
        <v>992</v>
      </c>
      <c r="D54" s="44">
        <f>D55</f>
        <v>1029.8</v>
      </c>
      <c r="E54" s="44">
        <f t="shared" si="0"/>
        <v>103.81048387096774</v>
      </c>
    </row>
    <row r="55" spans="1:5" ht="47.25">
      <c r="A55" s="10" t="s">
        <v>179</v>
      </c>
      <c r="B55" s="21" t="s">
        <v>180</v>
      </c>
      <c r="C55" s="44">
        <f>C56</f>
        <v>992</v>
      </c>
      <c r="D55" s="44">
        <f>D56</f>
        <v>1029.8</v>
      </c>
      <c r="E55" s="44">
        <f t="shared" si="0"/>
        <v>103.81048387096774</v>
      </c>
    </row>
    <row r="56" spans="1:5" ht="33" customHeight="1">
      <c r="A56" s="10" t="s">
        <v>181</v>
      </c>
      <c r="B56" s="21" t="s">
        <v>182</v>
      </c>
      <c r="C56" s="44">
        <v>992</v>
      </c>
      <c r="D56" s="44">
        <v>1029.8</v>
      </c>
      <c r="E56" s="44">
        <f t="shared" si="0"/>
        <v>103.81048387096774</v>
      </c>
    </row>
    <row r="57" spans="1:5" hidden="1">
      <c r="A57" s="20" t="s">
        <v>121</v>
      </c>
      <c r="B57" s="19" t="s">
        <v>201</v>
      </c>
      <c r="C57" s="43">
        <f>C58+C61</f>
        <v>0</v>
      </c>
      <c r="D57" s="43">
        <f>D58+D61</f>
        <v>0</v>
      </c>
      <c r="E57" s="46" t="e">
        <f t="shared" si="0"/>
        <v>#DIV/0!</v>
      </c>
    </row>
    <row r="58" spans="1:5" hidden="1">
      <c r="A58" s="10" t="s">
        <v>27</v>
      </c>
      <c r="B58" s="21" t="s">
        <v>23</v>
      </c>
      <c r="C58" s="44">
        <f>C59</f>
        <v>0</v>
      </c>
      <c r="D58" s="44">
        <f>D59</f>
        <v>0</v>
      </c>
      <c r="E58" s="44" t="e">
        <f t="shared" si="0"/>
        <v>#DIV/0!</v>
      </c>
    </row>
    <row r="59" spans="1:5" hidden="1">
      <c r="A59" s="10" t="s">
        <v>28</v>
      </c>
      <c r="B59" s="21" t="s">
        <v>24</v>
      </c>
      <c r="C59" s="44">
        <f>C60</f>
        <v>0</v>
      </c>
      <c r="D59" s="44">
        <f>D60</f>
        <v>0</v>
      </c>
      <c r="E59" s="44" t="e">
        <f t="shared" si="0"/>
        <v>#DIV/0!</v>
      </c>
    </row>
    <row r="60" spans="1:5" hidden="1">
      <c r="A60" s="10" t="s">
        <v>78</v>
      </c>
      <c r="B60" s="21" t="s">
        <v>79</v>
      </c>
      <c r="C60" s="44"/>
      <c r="D60" s="44"/>
      <c r="E60" s="44" t="e">
        <f t="shared" si="0"/>
        <v>#DIV/0!</v>
      </c>
    </row>
    <row r="61" spans="1:5" hidden="1">
      <c r="A61" s="10" t="s">
        <v>122</v>
      </c>
      <c r="B61" s="21" t="s">
        <v>25</v>
      </c>
      <c r="C61" s="44">
        <f>C64+C62</f>
        <v>0</v>
      </c>
      <c r="D61" s="44">
        <f>D64+D62</f>
        <v>0</v>
      </c>
      <c r="E61" s="44" t="e">
        <f t="shared" si="0"/>
        <v>#DIV/0!</v>
      </c>
    </row>
    <row r="62" spans="1:5" hidden="1">
      <c r="A62" s="10" t="s">
        <v>123</v>
      </c>
      <c r="B62" s="21" t="s">
        <v>34</v>
      </c>
      <c r="C62" s="44">
        <f>C63</f>
        <v>0</v>
      </c>
      <c r="D62" s="44">
        <f>D63</f>
        <v>0</v>
      </c>
      <c r="E62" s="44" t="e">
        <f t="shared" si="0"/>
        <v>#DIV/0!</v>
      </c>
    </row>
    <row r="63" spans="1:5" hidden="1">
      <c r="A63" s="10" t="s">
        <v>124</v>
      </c>
      <c r="B63" s="21" t="s">
        <v>64</v>
      </c>
      <c r="C63" s="44"/>
      <c r="D63" s="44"/>
      <c r="E63" s="44" t="e">
        <f t="shared" si="0"/>
        <v>#DIV/0!</v>
      </c>
    </row>
    <row r="64" spans="1:5" hidden="1">
      <c r="A64" s="10" t="s">
        <v>151</v>
      </c>
      <c r="B64" s="21" t="s">
        <v>26</v>
      </c>
      <c r="C64" s="44">
        <f>C65</f>
        <v>0</v>
      </c>
      <c r="D64" s="44">
        <f>D65</f>
        <v>0</v>
      </c>
      <c r="E64" s="44" t="e">
        <f t="shared" si="0"/>
        <v>#DIV/0!</v>
      </c>
    </row>
    <row r="65" spans="1:5" hidden="1">
      <c r="A65" s="10" t="s">
        <v>152</v>
      </c>
      <c r="B65" s="21" t="s">
        <v>77</v>
      </c>
      <c r="C65" s="44"/>
      <c r="D65" s="44"/>
      <c r="E65" s="44" t="e">
        <f t="shared" si="0"/>
        <v>#DIV/0!</v>
      </c>
    </row>
    <row r="66" spans="1:5">
      <c r="A66" s="15" t="s">
        <v>125</v>
      </c>
      <c r="B66" s="19" t="s">
        <v>159</v>
      </c>
      <c r="C66" s="43">
        <f>C70+C67</f>
        <v>671</v>
      </c>
      <c r="D66" s="43">
        <f>D70+D67</f>
        <v>759.5</v>
      </c>
      <c r="E66" s="46">
        <f t="shared" si="0"/>
        <v>113.1892697466468</v>
      </c>
    </row>
    <row r="67" spans="1:5" ht="32.25" hidden="1" customHeight="1">
      <c r="A67" s="10" t="s">
        <v>126</v>
      </c>
      <c r="B67" s="4" t="s">
        <v>52</v>
      </c>
      <c r="C67" s="44">
        <f>C68</f>
        <v>0</v>
      </c>
      <c r="D67" s="44">
        <f>D68</f>
        <v>0</v>
      </c>
      <c r="E67" s="44" t="e">
        <f t="shared" si="0"/>
        <v>#DIV/0!</v>
      </c>
    </row>
    <row r="68" spans="1:5" ht="47.25" hidden="1" customHeight="1">
      <c r="A68" s="10" t="s">
        <v>127</v>
      </c>
      <c r="B68" s="4" t="s">
        <v>63</v>
      </c>
      <c r="C68" s="44">
        <f>C69</f>
        <v>0</v>
      </c>
      <c r="D68" s="44">
        <f>D69</f>
        <v>0</v>
      </c>
      <c r="E68" s="44" t="e">
        <f t="shared" si="0"/>
        <v>#DIV/0!</v>
      </c>
    </row>
    <row r="69" spans="1:5" ht="48.75" hidden="1" customHeight="1">
      <c r="A69" s="10" t="s">
        <v>128</v>
      </c>
      <c r="B69" s="4" t="s">
        <v>62</v>
      </c>
      <c r="C69" s="44">
        <v>0</v>
      </c>
      <c r="D69" s="44"/>
      <c r="E69" s="44" t="e">
        <f t="shared" si="0"/>
        <v>#DIV/0!</v>
      </c>
    </row>
    <row r="70" spans="1:5">
      <c r="A70" s="52" t="s">
        <v>129</v>
      </c>
      <c r="B70" s="21" t="s">
        <v>51</v>
      </c>
      <c r="C70" s="44">
        <f t="shared" ref="C70:D71" si="4">C71</f>
        <v>671</v>
      </c>
      <c r="D70" s="44">
        <f t="shared" si="4"/>
        <v>759.5</v>
      </c>
      <c r="E70" s="44">
        <f t="shared" si="0"/>
        <v>113.1892697466468</v>
      </c>
    </row>
    <row r="71" spans="1:5">
      <c r="A71" s="52" t="s">
        <v>130</v>
      </c>
      <c r="B71" s="21" t="s">
        <v>9</v>
      </c>
      <c r="C71" s="44">
        <f t="shared" si="4"/>
        <v>671</v>
      </c>
      <c r="D71" s="44">
        <f t="shared" si="4"/>
        <v>759.5</v>
      </c>
      <c r="E71" s="44">
        <f t="shared" si="0"/>
        <v>113.1892697466468</v>
      </c>
    </row>
    <row r="72" spans="1:5" ht="31.5">
      <c r="A72" s="52" t="s">
        <v>131</v>
      </c>
      <c r="B72" s="21" t="s">
        <v>61</v>
      </c>
      <c r="C72" s="44">
        <v>671</v>
      </c>
      <c r="D72" s="44">
        <v>759.5</v>
      </c>
      <c r="E72" s="44">
        <f t="shared" si="0"/>
        <v>113.1892697466468</v>
      </c>
    </row>
    <row r="73" spans="1:5">
      <c r="A73" s="15" t="s">
        <v>158</v>
      </c>
      <c r="B73" s="19" t="s">
        <v>30</v>
      </c>
      <c r="C73" s="43">
        <f>C77+C74</f>
        <v>46</v>
      </c>
      <c r="D73" s="43">
        <f>D74+D77</f>
        <v>45.9</v>
      </c>
      <c r="E73" s="46">
        <f t="shared" si="0"/>
        <v>99.782608695652172</v>
      </c>
    </row>
    <row r="74" spans="1:5" ht="47.25">
      <c r="A74" s="52" t="s">
        <v>217</v>
      </c>
      <c r="B74" s="21" t="s">
        <v>223</v>
      </c>
      <c r="C74" s="44">
        <f>C75</f>
        <v>30</v>
      </c>
      <c r="D74" s="44">
        <f>D75</f>
        <v>30</v>
      </c>
      <c r="E74" s="44">
        <f t="shared" si="0"/>
        <v>100</v>
      </c>
    </row>
    <row r="75" spans="1:5" ht="31.5">
      <c r="A75" s="52" t="s">
        <v>216</v>
      </c>
      <c r="B75" s="21" t="s">
        <v>222</v>
      </c>
      <c r="C75" s="44">
        <f>C76</f>
        <v>30</v>
      </c>
      <c r="D75" s="44">
        <f>D76</f>
        <v>30</v>
      </c>
      <c r="E75" s="44">
        <f t="shared" si="0"/>
        <v>100</v>
      </c>
    </row>
    <row r="76" spans="1:5" ht="32.25" customHeight="1">
      <c r="A76" s="52" t="s">
        <v>215</v>
      </c>
      <c r="B76" s="21" t="s">
        <v>221</v>
      </c>
      <c r="C76" s="44">
        <v>30</v>
      </c>
      <c r="D76" s="44">
        <v>30</v>
      </c>
      <c r="E76" s="44">
        <f t="shared" si="0"/>
        <v>100</v>
      </c>
    </row>
    <row r="77" spans="1:5">
      <c r="A77" s="52" t="s">
        <v>214</v>
      </c>
      <c r="B77" s="21" t="s">
        <v>220</v>
      </c>
      <c r="C77" s="44">
        <f>C78</f>
        <v>16</v>
      </c>
      <c r="D77" s="44">
        <f>D78</f>
        <v>15.9</v>
      </c>
      <c r="E77" s="44">
        <f t="shared" si="0"/>
        <v>99.375</v>
      </c>
    </row>
    <row r="78" spans="1:5" ht="31.5">
      <c r="A78" s="52" t="s">
        <v>213</v>
      </c>
      <c r="B78" s="21" t="s">
        <v>219</v>
      </c>
      <c r="C78" s="44">
        <f>C79</f>
        <v>16</v>
      </c>
      <c r="D78" s="44">
        <f>D79</f>
        <v>15.9</v>
      </c>
      <c r="E78" s="44">
        <f t="shared" si="0"/>
        <v>99.375</v>
      </c>
    </row>
    <row r="79" spans="1:5" ht="31.5">
      <c r="A79" s="52" t="s">
        <v>212</v>
      </c>
      <c r="B79" s="21" t="s">
        <v>218</v>
      </c>
      <c r="C79" s="44">
        <f>3+10+3</f>
        <v>16</v>
      </c>
      <c r="D79" s="44">
        <f>3+10.4+2.5</f>
        <v>15.9</v>
      </c>
      <c r="E79" s="44">
        <f t="shared" si="0"/>
        <v>99.375</v>
      </c>
    </row>
    <row r="80" spans="1:5" s="17" customFormat="1" hidden="1">
      <c r="A80" s="55" t="s">
        <v>132</v>
      </c>
      <c r="B80" s="40" t="s">
        <v>83</v>
      </c>
      <c r="C80" s="43">
        <f>C83+C81</f>
        <v>0</v>
      </c>
      <c r="D80" s="43">
        <f>D83+D81</f>
        <v>0</v>
      </c>
      <c r="E80" s="46" t="e">
        <f t="shared" si="0"/>
        <v>#DIV/0!</v>
      </c>
    </row>
    <row r="81" spans="1:5" s="17" customFormat="1" hidden="1">
      <c r="A81" s="56" t="s">
        <v>154</v>
      </c>
      <c r="B81" s="45" t="s">
        <v>155</v>
      </c>
      <c r="C81" s="48">
        <f>C82</f>
        <v>0</v>
      </c>
      <c r="D81" s="48">
        <f>D82</f>
        <v>0</v>
      </c>
      <c r="E81" s="48"/>
    </row>
    <row r="82" spans="1:5" s="17" customFormat="1" hidden="1">
      <c r="A82" s="56" t="s">
        <v>153</v>
      </c>
      <c r="B82" s="45" t="s">
        <v>156</v>
      </c>
      <c r="C82" s="48"/>
      <c r="D82" s="48"/>
      <c r="E82" s="48"/>
    </row>
    <row r="83" spans="1:5" hidden="1">
      <c r="A83" s="52" t="s">
        <v>133</v>
      </c>
      <c r="B83" s="21" t="s">
        <v>84</v>
      </c>
      <c r="C83" s="44">
        <f>C84</f>
        <v>0</v>
      </c>
      <c r="D83" s="44">
        <f>D84</f>
        <v>0</v>
      </c>
      <c r="E83" s="44" t="e">
        <f t="shared" si="0"/>
        <v>#DIV/0!</v>
      </c>
    </row>
    <row r="84" spans="1:5" hidden="1">
      <c r="A84" s="52" t="s">
        <v>134</v>
      </c>
      <c r="B84" s="21" t="s">
        <v>85</v>
      </c>
      <c r="C84" s="44"/>
      <c r="D84" s="44"/>
      <c r="E84" s="44" t="e">
        <f t="shared" ref="E84:E123" si="5">D84/C84*100</f>
        <v>#DIV/0!</v>
      </c>
    </row>
    <row r="85" spans="1:5">
      <c r="A85" s="51" t="s">
        <v>135</v>
      </c>
      <c r="B85" s="19" t="s">
        <v>5</v>
      </c>
      <c r="C85" s="43">
        <f>C86+C115+C122+C118+C112+C124</f>
        <v>145282.40000000002</v>
      </c>
      <c r="D85" s="43">
        <f>D86+D115+D122+D118+D112+D124</f>
        <v>145282.40000000002</v>
      </c>
      <c r="E85" s="46">
        <f t="shared" si="5"/>
        <v>100</v>
      </c>
    </row>
    <row r="86" spans="1:5" ht="16.5" customHeight="1">
      <c r="A86" s="15" t="s">
        <v>136</v>
      </c>
      <c r="B86" s="16" t="s">
        <v>59</v>
      </c>
      <c r="C86" s="43">
        <f>C87+C92+C105+C102</f>
        <v>145262.40000000002</v>
      </c>
      <c r="D86" s="43">
        <f>D87+D92+D105+D102</f>
        <v>145262.40000000002</v>
      </c>
      <c r="E86" s="46">
        <f t="shared" si="5"/>
        <v>100</v>
      </c>
    </row>
    <row r="87" spans="1:5" s="17" customFormat="1">
      <c r="A87" s="15" t="s">
        <v>183</v>
      </c>
      <c r="B87" s="19" t="s">
        <v>157</v>
      </c>
      <c r="C87" s="43">
        <f>C88+C90</f>
        <v>1196.0999999999999</v>
      </c>
      <c r="D87" s="43">
        <f>D88+D90</f>
        <v>1196.0999999999999</v>
      </c>
      <c r="E87" s="46">
        <f t="shared" si="5"/>
        <v>100</v>
      </c>
    </row>
    <row r="88" spans="1:5" ht="19.5" customHeight="1">
      <c r="A88" s="10" t="s">
        <v>224</v>
      </c>
      <c r="B88" s="4" t="s">
        <v>227</v>
      </c>
      <c r="C88" s="44">
        <f>C89</f>
        <v>1196.0999999999999</v>
      </c>
      <c r="D88" s="44">
        <f>D89</f>
        <v>1196.0999999999999</v>
      </c>
      <c r="E88" s="44">
        <f t="shared" si="5"/>
        <v>100</v>
      </c>
    </row>
    <row r="89" spans="1:5">
      <c r="A89" s="22" t="s">
        <v>225</v>
      </c>
      <c r="B89" s="23" t="s">
        <v>226</v>
      </c>
      <c r="C89" s="44">
        <v>1196.0999999999999</v>
      </c>
      <c r="D89" s="44">
        <v>1196.0999999999999</v>
      </c>
      <c r="E89" s="44">
        <f t="shared" si="5"/>
        <v>100</v>
      </c>
    </row>
    <row r="90" spans="1:5" hidden="1">
      <c r="A90" s="12" t="s">
        <v>184</v>
      </c>
      <c r="B90" s="24" t="s">
        <v>7</v>
      </c>
      <c r="C90" s="44">
        <f>C91</f>
        <v>0</v>
      </c>
      <c r="D90" s="44">
        <f>D91</f>
        <v>0</v>
      </c>
      <c r="E90" s="44" t="e">
        <f t="shared" si="5"/>
        <v>#DIV/0!</v>
      </c>
    </row>
    <row r="91" spans="1:5" hidden="1">
      <c r="A91" s="12" t="s">
        <v>185</v>
      </c>
      <c r="B91" s="24" t="s">
        <v>76</v>
      </c>
      <c r="C91" s="44"/>
      <c r="D91" s="44"/>
      <c r="E91" s="44" t="e">
        <f t="shared" si="5"/>
        <v>#DIV/0!</v>
      </c>
    </row>
    <row r="92" spans="1:5" s="17" customFormat="1">
      <c r="A92" s="25" t="s">
        <v>186</v>
      </c>
      <c r="B92" s="16" t="s">
        <v>44</v>
      </c>
      <c r="C92" s="43">
        <f>C95+C100+C93+C97</f>
        <v>137066.30000000002</v>
      </c>
      <c r="D92" s="43">
        <f>D95+D100+D93+D97</f>
        <v>137066.30000000002</v>
      </c>
      <c r="E92" s="46">
        <f t="shared" si="5"/>
        <v>100</v>
      </c>
    </row>
    <row r="93" spans="1:5" s="17" customFormat="1" ht="15" hidden="1" customHeight="1">
      <c r="A93" s="57" t="s">
        <v>187</v>
      </c>
      <c r="B93" s="58" t="s">
        <v>166</v>
      </c>
      <c r="C93" s="48">
        <f>C94</f>
        <v>0</v>
      </c>
      <c r="D93" s="48">
        <f>D94</f>
        <v>0</v>
      </c>
      <c r="E93" s="44" t="e">
        <f t="shared" si="5"/>
        <v>#DIV/0!</v>
      </c>
    </row>
    <row r="94" spans="1:5" s="17" customFormat="1" ht="31.5" hidden="1">
      <c r="A94" s="57" t="s">
        <v>188</v>
      </c>
      <c r="B94" s="58" t="s">
        <v>167</v>
      </c>
      <c r="C94" s="48"/>
      <c r="D94" s="48"/>
      <c r="E94" s="44" t="e">
        <f t="shared" si="5"/>
        <v>#DIV/0!</v>
      </c>
    </row>
    <row r="95" spans="1:5">
      <c r="A95" s="57" t="s">
        <v>189</v>
      </c>
      <c r="B95" s="58" t="s">
        <v>194</v>
      </c>
      <c r="C95" s="44">
        <f>C96</f>
        <v>15958.3</v>
      </c>
      <c r="D95" s="44">
        <f>D96</f>
        <v>15958.3</v>
      </c>
      <c r="E95" s="44">
        <f t="shared" si="5"/>
        <v>100</v>
      </c>
    </row>
    <row r="96" spans="1:5">
      <c r="A96" s="57" t="s">
        <v>190</v>
      </c>
      <c r="B96" s="58" t="s">
        <v>193</v>
      </c>
      <c r="C96" s="44">
        <v>15958.3</v>
      </c>
      <c r="D96" s="44">
        <v>15958.3</v>
      </c>
      <c r="E96" s="44">
        <f t="shared" si="5"/>
        <v>100</v>
      </c>
    </row>
    <row r="97" spans="1:5" ht="31.5">
      <c r="A97" s="57" t="s">
        <v>228</v>
      </c>
      <c r="B97" s="58" t="s">
        <v>232</v>
      </c>
      <c r="C97" s="44">
        <f>C98</f>
        <v>15825.9</v>
      </c>
      <c r="D97" s="44">
        <f>D98</f>
        <v>15825.9</v>
      </c>
      <c r="E97" s="44">
        <f>D97/C97*100</f>
        <v>100</v>
      </c>
    </row>
    <row r="98" spans="1:5">
      <c r="A98" s="57" t="s">
        <v>229</v>
      </c>
      <c r="B98" s="58" t="s">
        <v>231</v>
      </c>
      <c r="C98" s="44">
        <f>C99</f>
        <v>15825.9</v>
      </c>
      <c r="D98" s="44">
        <f>D99</f>
        <v>15825.9</v>
      </c>
      <c r="E98" s="44">
        <f>D98/C98*100</f>
        <v>100</v>
      </c>
    </row>
    <row r="99" spans="1:5" ht="31.5">
      <c r="A99" s="57" t="s">
        <v>229</v>
      </c>
      <c r="B99" s="58" t="s">
        <v>230</v>
      </c>
      <c r="C99" s="44">
        <v>15825.9</v>
      </c>
      <c r="D99" s="44">
        <v>15825.9</v>
      </c>
      <c r="E99" s="44">
        <f>D99/C99*100</f>
        <v>100</v>
      </c>
    </row>
    <row r="100" spans="1:5">
      <c r="A100" s="26" t="s">
        <v>191</v>
      </c>
      <c r="B100" s="27" t="s">
        <v>18</v>
      </c>
      <c r="C100" s="44">
        <f>C101</f>
        <v>105282.1</v>
      </c>
      <c r="D100" s="44">
        <f>D101</f>
        <v>105282.1</v>
      </c>
      <c r="E100" s="44">
        <f t="shared" si="5"/>
        <v>100</v>
      </c>
    </row>
    <row r="101" spans="1:5">
      <c r="A101" s="26" t="s">
        <v>192</v>
      </c>
      <c r="B101" s="27" t="s">
        <v>58</v>
      </c>
      <c r="C101" s="44">
        <v>105282.1</v>
      </c>
      <c r="D101" s="44">
        <v>105282.1</v>
      </c>
      <c r="E101" s="44">
        <f t="shared" si="5"/>
        <v>100</v>
      </c>
    </row>
    <row r="102" spans="1:5" ht="31.5" hidden="1">
      <c r="A102" s="30" t="s">
        <v>45</v>
      </c>
      <c r="B102" s="32" t="s">
        <v>46</v>
      </c>
      <c r="C102" s="43">
        <f>C103</f>
        <v>0</v>
      </c>
      <c r="D102" s="43">
        <f>D103</f>
        <v>0</v>
      </c>
      <c r="E102" s="44" t="e">
        <f t="shared" si="5"/>
        <v>#DIV/0!</v>
      </c>
    </row>
    <row r="103" spans="1:5" ht="31.5" hidden="1">
      <c r="A103" s="26" t="s">
        <v>47</v>
      </c>
      <c r="B103" s="27" t="s">
        <v>48</v>
      </c>
      <c r="C103" s="44">
        <f>C104</f>
        <v>0</v>
      </c>
      <c r="D103" s="44">
        <f>D104</f>
        <v>0</v>
      </c>
      <c r="E103" s="44" t="e">
        <f t="shared" si="5"/>
        <v>#DIV/0!</v>
      </c>
    </row>
    <row r="104" spans="1:5" ht="31.5" hidden="1">
      <c r="A104" s="26" t="s">
        <v>57</v>
      </c>
      <c r="B104" s="27" t="s">
        <v>56</v>
      </c>
      <c r="C104" s="44">
        <v>0</v>
      </c>
      <c r="D104" s="44"/>
      <c r="E104" s="44" t="e">
        <f t="shared" si="5"/>
        <v>#DIV/0!</v>
      </c>
    </row>
    <row r="105" spans="1:5">
      <c r="A105" s="25" t="s">
        <v>233</v>
      </c>
      <c r="B105" s="28" t="s">
        <v>11</v>
      </c>
      <c r="C105" s="43">
        <f>C106+C110+C108</f>
        <v>7000</v>
      </c>
      <c r="D105" s="43">
        <f>D106+D110+D108</f>
        <v>7000</v>
      </c>
      <c r="E105" s="46">
        <f t="shared" si="5"/>
        <v>100</v>
      </c>
    </row>
    <row r="106" spans="1:5" ht="31.5" hidden="1">
      <c r="A106" s="12" t="s">
        <v>14</v>
      </c>
      <c r="B106" s="24" t="s">
        <v>13</v>
      </c>
      <c r="C106" s="44">
        <f>C107</f>
        <v>0</v>
      </c>
      <c r="D106" s="44">
        <f>D107</f>
        <v>0</v>
      </c>
      <c r="E106" s="44" t="e">
        <f t="shared" si="5"/>
        <v>#DIV/0!</v>
      </c>
    </row>
    <row r="107" spans="1:5" ht="31.5" hidden="1">
      <c r="A107" s="12" t="s">
        <v>15</v>
      </c>
      <c r="B107" s="24" t="s">
        <v>12</v>
      </c>
      <c r="C107" s="44"/>
      <c r="D107" s="44"/>
      <c r="E107" s="44" t="e">
        <f t="shared" si="5"/>
        <v>#DIV/0!</v>
      </c>
    </row>
    <row r="108" spans="1:5" ht="31.5" hidden="1">
      <c r="A108" s="12" t="s">
        <v>53</v>
      </c>
      <c r="B108" s="24" t="s">
        <v>54</v>
      </c>
      <c r="C108" s="44">
        <f>C109</f>
        <v>0</v>
      </c>
      <c r="D108" s="44">
        <f>D109</f>
        <v>0</v>
      </c>
      <c r="E108" s="44" t="e">
        <f t="shared" si="5"/>
        <v>#DIV/0!</v>
      </c>
    </row>
    <row r="109" spans="1:5" ht="31.5" hidden="1">
      <c r="A109" s="12" t="s">
        <v>81</v>
      </c>
      <c r="B109" s="24" t="s">
        <v>55</v>
      </c>
      <c r="C109" s="44">
        <v>0</v>
      </c>
      <c r="D109" s="44"/>
      <c r="E109" s="44" t="e">
        <f t="shared" si="5"/>
        <v>#DIV/0!</v>
      </c>
    </row>
    <row r="110" spans="1:5">
      <c r="A110" s="12" t="s">
        <v>235</v>
      </c>
      <c r="B110" s="24" t="s">
        <v>16</v>
      </c>
      <c r="C110" s="44">
        <f>C111</f>
        <v>7000</v>
      </c>
      <c r="D110" s="44">
        <f>D111</f>
        <v>7000</v>
      </c>
      <c r="E110" s="44">
        <f t="shared" si="5"/>
        <v>100</v>
      </c>
    </row>
    <row r="111" spans="1:5">
      <c r="A111" s="12" t="s">
        <v>234</v>
      </c>
      <c r="B111" s="24" t="s">
        <v>72</v>
      </c>
      <c r="C111" s="44">
        <v>7000</v>
      </c>
      <c r="D111" s="44">
        <v>7000</v>
      </c>
      <c r="E111" s="44">
        <f t="shared" si="5"/>
        <v>100</v>
      </c>
    </row>
    <row r="112" spans="1:5" hidden="1">
      <c r="A112" s="62" t="s">
        <v>195</v>
      </c>
      <c r="B112" s="28" t="s">
        <v>196</v>
      </c>
      <c r="C112" s="46">
        <f>C113</f>
        <v>0</v>
      </c>
      <c r="D112" s="46">
        <f>D113</f>
        <v>0</v>
      </c>
      <c r="E112" s="46" t="e">
        <f t="shared" si="5"/>
        <v>#DIV/0!</v>
      </c>
    </row>
    <row r="113" spans="1:5" hidden="1">
      <c r="A113" s="12" t="s">
        <v>197</v>
      </c>
      <c r="B113" s="24" t="s">
        <v>198</v>
      </c>
      <c r="C113" s="44">
        <f>C114</f>
        <v>0</v>
      </c>
      <c r="D113" s="44">
        <f>D114</f>
        <v>0</v>
      </c>
      <c r="E113" s="44" t="e">
        <f t="shared" si="5"/>
        <v>#DIV/0!</v>
      </c>
    </row>
    <row r="114" spans="1:5" ht="31.5" hidden="1">
      <c r="A114" s="12" t="s">
        <v>199</v>
      </c>
      <c r="B114" s="24" t="s">
        <v>200</v>
      </c>
      <c r="C114" s="44"/>
      <c r="D114" s="44"/>
      <c r="E114" s="44" t="e">
        <f t="shared" si="5"/>
        <v>#DIV/0!</v>
      </c>
    </row>
    <row r="115" spans="1:5" hidden="1">
      <c r="A115" s="25" t="s">
        <v>137</v>
      </c>
      <c r="B115" s="29" t="s">
        <v>31</v>
      </c>
      <c r="C115" s="43">
        <f>C116</f>
        <v>0</v>
      </c>
      <c r="D115" s="43">
        <f>D116</f>
        <v>0</v>
      </c>
      <c r="E115" s="46" t="e">
        <f t="shared" si="5"/>
        <v>#DIV/0!</v>
      </c>
    </row>
    <row r="116" spans="1:5" hidden="1">
      <c r="A116" s="12" t="s">
        <v>138</v>
      </c>
      <c r="B116" s="23" t="s">
        <v>73</v>
      </c>
      <c r="C116" s="44">
        <f>C117</f>
        <v>0</v>
      </c>
      <c r="D116" s="44">
        <f>D117</f>
        <v>0</v>
      </c>
      <c r="E116" s="44" t="e">
        <f t="shared" si="5"/>
        <v>#DIV/0!</v>
      </c>
    </row>
    <row r="117" spans="1:5" hidden="1">
      <c r="A117" s="12" t="s">
        <v>139</v>
      </c>
      <c r="B117" s="23" t="s">
        <v>73</v>
      </c>
      <c r="C117" s="44"/>
      <c r="D117" s="44"/>
      <c r="E117" s="44" t="e">
        <f t="shared" si="5"/>
        <v>#DIV/0!</v>
      </c>
    </row>
    <row r="118" spans="1:5" ht="47.25" hidden="1">
      <c r="A118" s="60" t="s">
        <v>169</v>
      </c>
      <c r="B118" s="59" t="s">
        <v>168</v>
      </c>
      <c r="C118" s="46">
        <f t="shared" ref="C118:D120" si="6">C119</f>
        <v>0</v>
      </c>
      <c r="D118" s="46">
        <f t="shared" si="6"/>
        <v>0</v>
      </c>
      <c r="E118" s="46"/>
    </row>
    <row r="119" spans="1:5" hidden="1">
      <c r="A119" s="57" t="s">
        <v>175</v>
      </c>
      <c r="B119" s="61" t="s">
        <v>174</v>
      </c>
      <c r="C119" s="44">
        <f t="shared" si="6"/>
        <v>0</v>
      </c>
      <c r="D119" s="44">
        <f t="shared" si="6"/>
        <v>0</v>
      </c>
      <c r="E119" s="44"/>
    </row>
    <row r="120" spans="1:5" hidden="1">
      <c r="A120" s="12" t="s">
        <v>172</v>
      </c>
      <c r="B120" s="23" t="s">
        <v>173</v>
      </c>
      <c r="C120" s="44">
        <f t="shared" si="6"/>
        <v>0</v>
      </c>
      <c r="D120" s="44">
        <f t="shared" si="6"/>
        <v>0</v>
      </c>
      <c r="E120" s="44"/>
    </row>
    <row r="121" spans="1:5" hidden="1">
      <c r="A121" s="12" t="s">
        <v>170</v>
      </c>
      <c r="B121" s="23" t="s">
        <v>171</v>
      </c>
      <c r="C121" s="44"/>
      <c r="D121" s="44"/>
      <c r="E121" s="44"/>
    </row>
    <row r="122" spans="1:5" s="17" customFormat="1" ht="31.5" hidden="1">
      <c r="A122" s="30" t="s">
        <v>32</v>
      </c>
      <c r="B122" s="31" t="s">
        <v>33</v>
      </c>
      <c r="C122" s="49">
        <f>C123</f>
        <v>0</v>
      </c>
      <c r="D122" s="49">
        <f>D123</f>
        <v>0</v>
      </c>
      <c r="E122" s="44" t="e">
        <f t="shared" si="5"/>
        <v>#DIV/0!</v>
      </c>
    </row>
    <row r="123" spans="1:5" ht="31.5" hidden="1">
      <c r="A123" s="26" t="s">
        <v>74</v>
      </c>
      <c r="B123" s="27" t="s">
        <v>75</v>
      </c>
      <c r="C123" s="50"/>
      <c r="D123" s="50"/>
      <c r="E123" s="44" t="e">
        <f t="shared" si="5"/>
        <v>#DIV/0!</v>
      </c>
    </row>
    <row r="124" spans="1:5">
      <c r="A124" s="64" t="s">
        <v>137</v>
      </c>
      <c r="B124" s="65" t="s">
        <v>31</v>
      </c>
      <c r="C124" s="66">
        <f>C125</f>
        <v>20</v>
      </c>
      <c r="D124" s="66">
        <f>D125</f>
        <v>20</v>
      </c>
      <c r="E124" s="46">
        <f>D124/C124*100</f>
        <v>100</v>
      </c>
    </row>
    <row r="125" spans="1:5">
      <c r="A125" s="26" t="s">
        <v>236</v>
      </c>
      <c r="B125" s="27" t="s">
        <v>73</v>
      </c>
      <c r="C125" s="50">
        <f>C126</f>
        <v>20</v>
      </c>
      <c r="D125" s="50">
        <f>D126</f>
        <v>20</v>
      </c>
      <c r="E125" s="44">
        <f>D125/C125*100</f>
        <v>100</v>
      </c>
    </row>
    <row r="126" spans="1:5">
      <c r="A126" s="12" t="s">
        <v>237</v>
      </c>
      <c r="B126" s="24" t="s">
        <v>238</v>
      </c>
      <c r="C126" s="44">
        <v>20</v>
      </c>
      <c r="D126" s="44">
        <v>20</v>
      </c>
      <c r="E126" s="44">
        <f t="shared" ref="E126" si="7">D126/C126*100</f>
        <v>100</v>
      </c>
    </row>
    <row r="127" spans="1:5">
      <c r="C127" s="1"/>
    </row>
  </sheetData>
  <mergeCells count="3">
    <mergeCell ref="A4:E4"/>
    <mergeCell ref="B1:E1"/>
    <mergeCell ref="D6:E6"/>
  </mergeCells>
  <phoneticPr fontId="3" type="noConversion"/>
  <pageMargins left="0.70866141732283472" right="0.11811023622047245" top="0.15748031496062992" bottom="0.15748031496062992" header="0.31496062992125984" footer="0.31496062992125984"/>
  <pageSetup paperSize="9" scale="4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2021-02-18T11:49:27Z</cp:lastPrinted>
  <dcterms:created xsi:type="dcterms:W3CDTF">1996-10-08T23:32:33Z</dcterms:created>
  <dcterms:modified xsi:type="dcterms:W3CDTF">2021-03-29T11:51:19Z</dcterms:modified>
</cp:coreProperties>
</file>