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330" windowWidth="14220" windowHeight="10665" activeTab="1"/>
  </bookViews>
  <sheets>
    <sheet name="приложение 2" sheetId="1" r:id="rId1"/>
    <sheet name="приложение 3" sheetId="2" r:id="rId2"/>
  </sheets>
  <externalReferences>
    <externalReference r:id="rId3"/>
  </externalReferences>
  <definedNames>
    <definedName name="_xlnm._FilterDatabase" localSheetId="0" hidden="1">'приложение 2'!$A$9:$F$225</definedName>
    <definedName name="_xlnm._FilterDatabase" localSheetId="1" hidden="1">'приложение 3'!$A$7:$E$38</definedName>
    <definedName name="Z_03D0DDB9_3E2B_445E_B26D_09285D63C497_.wvu.FilterData" localSheetId="0" hidden="1">'приложение 2'!$A$9:$F$154</definedName>
    <definedName name="Z_0C05F25E_D6C8_460E_B21F_18CDF652E72B_.wvu.FilterData" localSheetId="0" hidden="1">'приложение 2'!$A$9:$F$166</definedName>
    <definedName name="Z_136A7CB4_B73A_487D_8A9F_6650DBF728F6_.wvu.FilterData" localSheetId="0" hidden="1">'приложение 2'!$A$9:$F$166</definedName>
    <definedName name="Z_15A2C592_34B0_4F20_BD5A_8DDC1F2A5659_.wvu.FilterData" localSheetId="0" hidden="1">'приложение 2'!$A$9:$F$172</definedName>
    <definedName name="Z_1759D1BA_64F0_4A30_BA82_FD9C1B0ED331_.wvu.FilterData" localSheetId="0" hidden="1">'приложение 2'!$A$9:$F$221</definedName>
    <definedName name="Z_184D3176_FFF6_4E91_A7DC_D63418B7D0F5_.wvu.FilterData" localSheetId="0" hidden="1">'приложение 2'!$A$9:$F$154</definedName>
    <definedName name="Z_20900463_01EE_4499_A830_2048CE8173F7_.wvu.FilterData" localSheetId="0" hidden="1">'приложение 2'!$A$9:$F$172</definedName>
    <definedName name="Z_2547B61A_57D8_45C6_87E4_2B595BD241A2_.wvu.FilterData" localSheetId="0" hidden="1">'приложение 2'!$A$9:$F$154</definedName>
    <definedName name="Z_2547B61A_57D8_45C6_87E4_2B595BD241A2_.wvu.PrintArea" localSheetId="0" hidden="1">'приложение 2'!$A$4:$F$154</definedName>
    <definedName name="Z_2547B61A_57D8_45C6_87E4_2B595BD241A2_.wvu.PrintTitles" localSheetId="0" hidden="1">'приложение 2'!$10:$11</definedName>
    <definedName name="Z_265E4B74_F87F_4C11_8F36_BD3184BC15DF_.wvu.FilterData" localSheetId="0" hidden="1">'приложение 2'!$A$9:$F$172</definedName>
    <definedName name="Z_265E4B74_F87F_4C11_8F36_BD3184BC15DF_.wvu.PrintArea" localSheetId="0" hidden="1">'приложение 2'!$A$3:$F$166</definedName>
    <definedName name="Z_2CBFA120_4352_4C39_9099_3E3743A1946B_.wvu.FilterData" localSheetId="0" hidden="1">'приложение 2'!$A$9:$F$166</definedName>
    <definedName name="Z_2CC5DC23_D108_4C62_8D9C_2D339D918FB9_.wvu.FilterData" localSheetId="0" hidden="1">'приложение 2'!$A$9:$F$154</definedName>
    <definedName name="Z_2E862F6B_6B0A_40BB_944E_0C7992DC3BBB_.wvu.FilterData" localSheetId="0" hidden="1">'приложение 2'!$A$9:$F$154</definedName>
    <definedName name="Z_2FF96413_1F0E_42A6_B647_AF4DC456B835_.wvu.FilterData" localSheetId="0" hidden="1">'приложение 2'!$A$9:$F$168</definedName>
    <definedName name="Z_428C4879_5105_4D8B_A2F2_FB13B3A9E1E2_.wvu.FilterData" localSheetId="0" hidden="1">'приложение 2'!$A$9:$F$172</definedName>
    <definedName name="Z_456FAF35_0ED7_4429_80D9_B602421A25A1_.wvu.FilterData" localSheetId="0" hidden="1">'приложение 2'!$A$9:$F$172</definedName>
    <definedName name="Z_4AADB0D3_0C2D_48AC_9A3D_C60FF3F8B2AC_.wvu.FilterData" localSheetId="0" hidden="1">'приложение 2'!$A$9:$F$225</definedName>
    <definedName name="Z_4AADB0D3_0C2D_48AC_9A3D_C60FF3F8B2AC_.wvu.PrintArea" localSheetId="0" hidden="1">'приложение 2'!$A$1:$I$225</definedName>
    <definedName name="Z_4AADB0D3_0C2D_48AC_9A3D_C60FF3F8B2AC_.wvu.PrintTitles" localSheetId="0" hidden="1">'приложение 2'!$8:$9</definedName>
    <definedName name="Z_4AADB0D3_0C2D_48AC_9A3D_C60FF3F8B2AC_.wvu.Rows" localSheetId="0" hidden="1">'приложение 2'!#REF!</definedName>
    <definedName name="Z_4CB2AD8A_1395_4EEB_B6E5_ACA1429CF0DB_.wvu.Cols" localSheetId="0" hidden="1">'приложение 2'!#REF!</definedName>
    <definedName name="Z_4CB2AD8A_1395_4EEB_B6E5_ACA1429CF0DB_.wvu.FilterData" localSheetId="0" hidden="1">'приложение 2'!$A$9:$F$154</definedName>
    <definedName name="Z_4CB2AD8A_1395_4EEB_B6E5_ACA1429CF0DB_.wvu.PrintArea" localSheetId="0" hidden="1">'приложение 2'!$A$6:$F$154</definedName>
    <definedName name="Z_4CB2AD8A_1395_4EEB_B6E5_ACA1429CF0DB_.wvu.PrintTitles" localSheetId="0" hidden="1">'приложение 2'!$10:$11</definedName>
    <definedName name="Z_4DCFC8D2_CFB0_4FE4_8B3E_32DB381AAC5C_.wvu.FilterData" localSheetId="0" hidden="1">'приложение 2'!$A$9:$F$172</definedName>
    <definedName name="Z_52080DA5_BFF1_49FC_B2E6_D15443E59FD0_.wvu.FilterData" localSheetId="0" hidden="1">'приложение 2'!$A$9:$F$172</definedName>
    <definedName name="Z_520AE0A3_E84A_4478_9916_18C8E98881C1_.wvu.FilterData" localSheetId="0" hidden="1">'приложение 2'!$A$9:$F$221</definedName>
    <definedName name="Z_5271CAE7_4D6C_40AB_9A03_5EFB6EFB80FA_.wvu.Cols" localSheetId="0" hidden="1">'приложение 2'!#REF!</definedName>
    <definedName name="Z_5271CAE7_4D6C_40AB_9A03_5EFB6EFB80FA_.wvu.FilterData" localSheetId="0" hidden="1">'приложение 2'!$A$9:$F$154</definedName>
    <definedName name="Z_5271CAE7_4D6C_40AB_9A03_5EFB6EFB80FA_.wvu.PrintArea" localSheetId="0" hidden="1">'приложение 2'!$A$4:$F$154</definedName>
    <definedName name="Z_58AA27DC_B6C6_486F_BBC3_7C0EC56685DB_.wvu.FilterData" localSheetId="0" hidden="1">'приложение 2'!$A$9:$F$172</definedName>
    <definedName name="Z_599A55F8_3816_4A95_B2A0_7EE8B30830DF_.wvu.FilterData" localSheetId="0" hidden="1">'приложение 2'!$A$9:$F$154</definedName>
    <definedName name="Z_599A55F8_3816_4A95_B2A0_7EE8B30830DF_.wvu.PrintArea" localSheetId="0" hidden="1">'приложение 2'!$A$4:$F$154</definedName>
    <definedName name="Z_62BA1D30_83D4_405C_B38E_4A6036DCDF7D_.wvu.Cols" localSheetId="0" hidden="1">'приложение 2'!#REF!</definedName>
    <definedName name="Z_62BA1D30_83D4_405C_B38E_4A6036DCDF7D_.wvu.FilterData" localSheetId="0" hidden="1">'приложение 2'!$A$9:$F$154</definedName>
    <definedName name="Z_62BA1D30_83D4_405C_B38E_4A6036DCDF7D_.wvu.PrintArea" localSheetId="0" hidden="1">'приложение 2'!$A$4:$F$154</definedName>
    <definedName name="Z_744304CE_D860_483B_A3C0_8F6DF7B3BDDF_.wvu.FilterData" localSheetId="0" hidden="1">'приложение 2'!$A$9:$F$221</definedName>
    <definedName name="Z_79F59BD1_17D2_45CE_ABAE_358CD088226E_.wvu.FilterData" localSheetId="0" hidden="1">'приложение 2'!$A$9:$F$166</definedName>
    <definedName name="Z_7C0ABF66_8B0F_48ED_A269_F91E2B0FF96C_.wvu.FilterData" localSheetId="0" hidden="1">'приложение 2'!$A$9:$F$154</definedName>
    <definedName name="Z_8A4D0045_C517_4374_8A07_4E827A562FC4_.wvu.FilterData" localSheetId="0" hidden="1">'приложение 2'!$A$9:$F$172</definedName>
    <definedName name="Z_8AA41EB0_2CC0_4F86_8798_B03A7CC4D0C2_.wvu.FilterData" localSheetId="0" hidden="1">'приложение 2'!$A$9:$F$172</definedName>
    <definedName name="Z_8E0CAC60_CC3F_47CB_9EF3_039342AC9535_.wvu.FilterData" localSheetId="0" hidden="1">'приложение 2'!$A$9:$F$172</definedName>
    <definedName name="Z_8E0CAC60_CC3F_47CB_9EF3_039342AC9535_.wvu.PrintTitles" localSheetId="0" hidden="1">'приложение 2'!$10:$11</definedName>
    <definedName name="Z_949DCF8A_4B6C_48DC_A0AF_1508759F4E2C_.wvu.FilterData" localSheetId="0" hidden="1">'приложение 2'!$A$9:$F$154</definedName>
    <definedName name="Z_99CB43C4_3C23_47ED_A6D6_4D344F3B3A62_.wvu.FilterData" localSheetId="0" hidden="1">'приложение 2'!$A$9:$F$221</definedName>
    <definedName name="Z_9AE4E90B_95AD_4E92_80AE_724EF4B3642C_.wvu.FilterData" localSheetId="0" hidden="1">'приложение 2'!$A$9:$F$172</definedName>
    <definedName name="Z_9AE4E90B_95AD_4E92_80AE_724EF4B3642C_.wvu.PrintArea" localSheetId="0" hidden="1">'приложение 2'!$A$3:$F$172</definedName>
    <definedName name="Z_9AE4E90B_95AD_4E92_80AE_724EF4B3642C_.wvu.PrintTitles" localSheetId="0" hidden="1">'приложение 2'!$10:$11</definedName>
    <definedName name="Z_9AE4E90B_95AD_4E92_80AE_724EF4B3642C_.wvu.Rows" localSheetId="0" hidden="1">'приложение 2'!#REF!,'приложение 2'!#REF!</definedName>
    <definedName name="Z_A24E161A_D544_48C2_9D1F_4A462EC54334_.wvu.FilterData" localSheetId="0" hidden="1">'приложение 2'!$A$9:$F$166</definedName>
    <definedName name="Z_A79CDC70_8466_49CB_8C49_C52C08F5C2C3_.wvu.FilterData" localSheetId="0" hidden="1">'приложение 2'!$A$9:$F$154</definedName>
    <definedName name="Z_A79CDC70_8466_49CB_8C49_C52C08F5C2C3_.wvu.PrintArea" localSheetId="0" hidden="1">'приложение 2'!$A$4:$F$154</definedName>
    <definedName name="Z_A79CDC70_8466_49CB_8C49_C52C08F5C2C3_.wvu.PrintTitles" localSheetId="0" hidden="1">'приложение 2'!$10:$11</definedName>
    <definedName name="Z_B2AEA316_3CC7_4A5F_84DC_5C75A986883C_.wvu.FilterData" localSheetId="0" hidden="1">'приложение 2'!$A$9:$F$166</definedName>
    <definedName name="Z_B3397BCA_1277_4868_806F_2E68EFD73FCF_.wvu.Cols" localSheetId="0" hidden="1">'приложение 2'!#REF!</definedName>
    <definedName name="Z_B3397BCA_1277_4868_806F_2E68EFD73FCF_.wvu.FilterData" localSheetId="0" hidden="1">'приложение 2'!$A$9:$F$154</definedName>
    <definedName name="Z_B3397BCA_1277_4868_806F_2E68EFD73FCF_.wvu.PrintArea" localSheetId="0" hidden="1">'приложение 2'!$A$6:$F$154</definedName>
    <definedName name="Z_B3397BCA_1277_4868_806F_2E68EFD73FCF_.wvu.PrintTitles" localSheetId="0" hidden="1">'приложение 2'!$10:$11</definedName>
    <definedName name="Z_B3463B94_A148_4CED_9456_BF3639DD779F_.wvu.FilterData" localSheetId="0" hidden="1">'приложение 2'!$A$9:$F$172</definedName>
    <definedName name="Z_B3ADB1FC_7237_4F79_A98A_9A3A728E8FB8_.wvu.FilterData" localSheetId="0" hidden="1">'приложение 2'!$A$9:$F$154</definedName>
    <definedName name="Z_C0DCEFD6_4378_4196_8A52_BBAE8937CBA3_.wvu.Cols" localSheetId="0" hidden="1">'приложение 2'!#REF!</definedName>
    <definedName name="Z_C0DCEFD6_4378_4196_8A52_BBAE8937CBA3_.wvu.Cols" localSheetId="1" hidden="1">'приложение 3'!$D:$D,'приложение 3'!$F:$F</definedName>
    <definedName name="Z_C0DCEFD6_4378_4196_8A52_BBAE8937CBA3_.wvu.FilterData" localSheetId="0" hidden="1">'приложение 2'!$A$9:$F$225</definedName>
    <definedName name="Z_C0DCEFD6_4378_4196_8A52_BBAE8937CBA3_.wvu.FilterData" localSheetId="1" hidden="1">'приложение 3'!$A$7:$E$38</definedName>
    <definedName name="Z_C0DCEFD6_4378_4196_8A52_BBAE8937CBA3_.wvu.PrintArea" localSheetId="0" hidden="1">'приложение 2'!$A$1:$I$225</definedName>
    <definedName name="Z_C0DCEFD6_4378_4196_8A52_BBAE8937CBA3_.wvu.PrintArea" localSheetId="1" hidden="1">'приложение 3'!$A$1:$F$38</definedName>
    <definedName name="Z_C0DCEFD6_4378_4196_8A52_BBAE8937CBA3_.wvu.PrintTitles" localSheetId="0" hidden="1">'приложение 2'!$8:$9</definedName>
    <definedName name="Z_C0DCEFD6_4378_4196_8A52_BBAE8937CBA3_.wvu.Rows" localSheetId="0" hidden="1">'приложение 2'!#REF!,'приложение 2'!#REF!</definedName>
    <definedName name="Z_C0DCEFD6_4378_4196_8A52_BBAE8937CBA3_.wvu.Rows" localSheetId="1" hidden="1">'приложение 3'!#REF!,'приложение 3'!#REF!,'приложение 3'!#REF!</definedName>
    <definedName name="Z_CBBD36BD_B8D3_405D_A6D4_79D054A9E80B_.wvu.FilterData" localSheetId="0" hidden="1">'приложение 2'!$A$9:$F$166</definedName>
    <definedName name="Z_CFCD11A5_5DDB_474D_9D2B_79AC7ABEC29D_.wvu.FilterData" localSheetId="0" hidden="1">'приложение 2'!$A$9:$F$166</definedName>
    <definedName name="Z_D3920F0E_0D86_45C2_9089_8822EBD327FB_.wvu.FilterData" localSheetId="0" hidden="1">'приложение 2'!$A$9:$F$221</definedName>
    <definedName name="Z_D5451C69_6188_4AB8_99E1_04D2A5F2965F_.wvu.Cols" localSheetId="0" hidden="1">'приложение 2'!#REF!</definedName>
    <definedName name="Z_D5451C69_6188_4AB8_99E1_04D2A5F2965F_.wvu.Cols" localSheetId="1" hidden="1">'приложение 3'!$D:$D,'приложение 3'!$F:$F</definedName>
    <definedName name="Z_D5451C69_6188_4AB8_99E1_04D2A5F2965F_.wvu.FilterData" localSheetId="0" hidden="1">'приложение 2'!$A$9:$F$225</definedName>
    <definedName name="Z_D5451C69_6188_4AB8_99E1_04D2A5F2965F_.wvu.FilterData" localSheetId="1" hidden="1">'приложение 3'!$A$7:$E$38</definedName>
    <definedName name="Z_D5451C69_6188_4AB8_99E1_04D2A5F2965F_.wvu.PrintArea" localSheetId="0" hidden="1">'приложение 2'!$A$3:$I$225</definedName>
    <definedName name="Z_D5451C69_6188_4AB8_99E1_04D2A5F2965F_.wvu.PrintArea" localSheetId="1" hidden="1">'приложение 3'!$A$1:$F$38</definedName>
    <definedName name="Z_D5451C69_6188_4AB8_99E1_04D2A5F2965F_.wvu.Rows" localSheetId="0" hidden="1">'приложение 2'!#REF!,'приложение 2'!#REF!</definedName>
    <definedName name="Z_D5451C69_6188_4AB8_99E1_04D2A5F2965F_.wvu.Rows" localSheetId="1" hidden="1">'приложение 3'!#REF!,'приложение 3'!#REF!,'приложение 3'!#REF!</definedName>
    <definedName name="Z_DCD62DCA_C2E6_4944_BF05_06393683843D_.wvu.FilterData" localSheetId="0" hidden="1">'приложение 2'!$A$9:$F$168</definedName>
    <definedName name="Z_E021FB0C_A711_4509_BC26_BEE4D6D0121D_.wvu.FilterData" localSheetId="0" hidden="1">'приложение 2'!$A$9:$F$168</definedName>
    <definedName name="Z_E021FB0C_A711_4509_BC26_BEE4D6D0121D_.wvu.PrintArea" localSheetId="0" hidden="1">'приложение 2'!$A$4:$F$168</definedName>
    <definedName name="Z_E73FB2C8_8889_4BC1_B42C_BB4285892FAC_.wvu.Cols" localSheetId="0" hidden="1">'приложение 2'!#REF!</definedName>
    <definedName name="Z_E73FB2C8_8889_4BC1_B42C_BB4285892FAC_.wvu.FilterData" localSheetId="0" hidden="1">'приложение 2'!$A$9:$F$154</definedName>
    <definedName name="Z_E73FB2C8_8889_4BC1_B42C_BB4285892FAC_.wvu.PrintArea" localSheetId="0" hidden="1">'приложение 2'!$A$6:$F$154</definedName>
    <definedName name="Z_E73FB2C8_8889_4BC1_B42C_BB4285892FAC_.wvu.PrintTitles" localSheetId="0" hidden="1">'приложение 2'!$10:$11</definedName>
    <definedName name="Z_E7A61A23_F5BB_4765_9BEB_425D1A63ECC6_.wvu.FilterData" localSheetId="0" hidden="1">'приложение 2'!$A$9:$F$166</definedName>
    <definedName name="Z_E942A1EB_DA9A_49D4_890A_1E490C17C671_.wvu.FilterData" localSheetId="0" hidden="1">'приложение 2'!$A$9:$F$166</definedName>
    <definedName name="Z_F0654BDF_4068_4EF6_85C0_9A711782EA10_.wvu.FilterData" localSheetId="0" hidden="1">'приложение 2'!$A$9:$F$172</definedName>
    <definedName name="Z_F30358E0_6540_4232_9B00_91022CE5977B_.wvu.FilterData" localSheetId="0" hidden="1">'приложение 2'!$A$9:$F$221</definedName>
    <definedName name="Z_F883476E_04A9_4D11_A9FF_4F72BAC798EA_.wvu.FilterData" localSheetId="0" hidden="1">'приложение 2'!$A$9:$F$166</definedName>
    <definedName name="_xlnm.Print_Area" localSheetId="0">'приложение 2'!$A$1:$H$229</definedName>
    <definedName name="_xlnm.Print_Area" localSheetId="1">'приложение 3'!$A$1:$E$38</definedName>
  </definedNames>
  <calcPr calcId="144525"/>
  <customWorkbookViews>
    <customWorkbookView name="1 - Личное представление" guid="{D5451C69-6188-4AB8-99E1-04D2A5F2965F}" mergeInterval="0" personalView="1" maximized="1" windowWidth="1916" windowHeight="807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Windows User - Личное представление" guid="{4AADB0D3-0C2D-48AC-9A3D-C60FF3F8B2AC}" mergeInterval="0" personalView="1" maximized="1" xWindow="1" yWindow="1" windowWidth="1916" windowHeight="719" activeSheetId="1"/>
    <customWorkbookView name="Администратор - Личное представление" guid="{C0DCEFD6-4378-4196-8A52-BBAE8937CBA3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54" i="1" l="1"/>
  <c r="I55" i="1"/>
  <c r="I56" i="1"/>
  <c r="I57" i="1"/>
  <c r="I58" i="1"/>
  <c r="I59" i="1"/>
  <c r="I60" i="1"/>
  <c r="E38" i="2" l="1"/>
  <c r="E37" i="2" s="1"/>
  <c r="D38" i="2"/>
  <c r="D37" i="2" s="1"/>
  <c r="E35" i="2"/>
  <c r="D35" i="2"/>
  <c r="H217" i="1" l="1"/>
  <c r="E26" i="2"/>
  <c r="E22" i="2"/>
  <c r="E21" i="2"/>
  <c r="E20" i="2" l="1"/>
  <c r="E19" i="2" s="1"/>
  <c r="D20" i="2"/>
  <c r="E17" i="2"/>
  <c r="E16" i="2"/>
  <c r="D16" i="2"/>
  <c r="E13" i="2"/>
  <c r="E12" i="2"/>
  <c r="D13" i="2"/>
  <c r="D12" i="2"/>
  <c r="D11" i="2" l="1"/>
  <c r="E11" i="2"/>
  <c r="E15" i="2"/>
  <c r="H128" i="1" l="1"/>
  <c r="H155" i="1"/>
  <c r="I46" i="1"/>
  <c r="H46" i="1"/>
  <c r="H29" i="1"/>
  <c r="H12" i="1"/>
  <c r="H56" i="1"/>
  <c r="H55" i="1"/>
  <c r="G11" i="1"/>
  <c r="G97" i="1"/>
  <c r="G1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64" i="1"/>
  <c r="I65" i="1"/>
  <c r="I66" i="1"/>
  <c r="I67" i="1"/>
  <c r="I68" i="1"/>
  <c r="I69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2" i="1"/>
  <c r="I113" i="1"/>
  <c r="I114" i="1"/>
  <c r="I115" i="1"/>
  <c r="I119" i="1"/>
  <c r="I120" i="1"/>
  <c r="I121" i="1"/>
  <c r="I122" i="1"/>
  <c r="I123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7" i="1"/>
  <c r="I208" i="1"/>
  <c r="I209" i="1"/>
  <c r="I210" i="1"/>
  <c r="I211" i="1"/>
  <c r="I213" i="1"/>
  <c r="I215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G191" i="1"/>
  <c r="H214" i="1"/>
  <c r="I214" i="1" s="1"/>
  <c r="G214" i="1"/>
  <c r="H213" i="1"/>
  <c r="H212" i="1" s="1"/>
  <c r="G213" i="1"/>
  <c r="G212" i="1"/>
  <c r="G174" i="1"/>
  <c r="H126" i="1"/>
  <c r="H125" i="1" s="1"/>
  <c r="I125" i="1" s="1"/>
  <c r="G126" i="1"/>
  <c r="G125" i="1" s="1"/>
  <c r="G124" i="1" s="1"/>
  <c r="H122" i="1"/>
  <c r="G122" i="1"/>
  <c r="G121" i="1" s="1"/>
  <c r="G120" i="1" s="1"/>
  <c r="H118" i="1"/>
  <c r="H117" i="1" s="1"/>
  <c r="I117" i="1" s="1"/>
  <c r="G118" i="1"/>
  <c r="G117" i="1" s="1"/>
  <c r="G116" i="1" s="1"/>
  <c r="H114" i="1"/>
  <c r="G114" i="1"/>
  <c r="G113" i="1" s="1"/>
  <c r="G112" i="1" s="1"/>
  <c r="I126" i="1" l="1"/>
  <c r="I212" i="1"/>
  <c r="I29" i="1"/>
  <c r="I118" i="1"/>
  <c r="G110" i="1"/>
  <c r="H124" i="1"/>
  <c r="H113" i="1"/>
  <c r="H121" i="1"/>
  <c r="H116" i="1"/>
  <c r="I116" i="1" s="1"/>
  <c r="I124" i="1" l="1"/>
  <c r="H111" i="1"/>
  <c r="H110" i="1" s="1"/>
  <c r="H97" i="1" s="1"/>
  <c r="H120" i="1"/>
  <c r="H112" i="1"/>
  <c r="H87" i="1" l="1"/>
  <c r="H11" i="1" s="1"/>
  <c r="E27" i="2"/>
  <c r="G87" i="1"/>
  <c r="I97" i="1"/>
  <c r="I111" i="1"/>
  <c r="I110" i="1" l="1"/>
  <c r="H228" i="1" l="1"/>
  <c r="G228" i="1"/>
  <c r="H227" i="1"/>
  <c r="H226" i="1" s="1"/>
  <c r="G227" i="1"/>
  <c r="G226" i="1" s="1"/>
  <c r="G222" i="1"/>
  <c r="H186" i="1"/>
  <c r="H185" i="1" s="1"/>
  <c r="H184" i="1" s="1"/>
  <c r="H183" i="1" s="1"/>
  <c r="H182" i="1" s="1"/>
  <c r="H181" i="1" s="1"/>
  <c r="G186" i="1"/>
  <c r="G185" i="1" s="1"/>
  <c r="G184" i="1" s="1"/>
  <c r="G183" i="1" s="1"/>
  <c r="G182" i="1" s="1"/>
  <c r="G181" i="1" s="1"/>
  <c r="H152" i="1"/>
  <c r="H151" i="1" s="1"/>
  <c r="H150" i="1" s="1"/>
  <c r="G152" i="1"/>
  <c r="G151" i="1" s="1"/>
  <c r="G150" i="1" s="1"/>
  <c r="H139" i="1"/>
  <c r="G139" i="1"/>
  <c r="H73" i="1"/>
  <c r="G73" i="1"/>
  <c r="G72" i="1" s="1"/>
  <c r="G71" i="1" s="1"/>
  <c r="G70" i="1" s="1"/>
  <c r="G67" i="1"/>
  <c r="H63" i="1"/>
  <c r="G63" i="1"/>
  <c r="G62" i="1" s="1"/>
  <c r="G61" i="1" s="1"/>
  <c r="G60" i="1"/>
  <c r="H59" i="1"/>
  <c r="H52" i="1"/>
  <c r="G52" i="1"/>
  <c r="G51" i="1" s="1"/>
  <c r="G50" i="1" s="1"/>
  <c r="G49" i="1" s="1"/>
  <c r="G48" i="1" s="1"/>
  <c r="G47" i="1" s="1"/>
  <c r="H34" i="1"/>
  <c r="H33" i="1" s="1"/>
  <c r="H32" i="1" s="1"/>
  <c r="H31" i="1" s="1"/>
  <c r="H30" i="1" s="1"/>
  <c r="G34" i="1"/>
  <c r="G33" i="1" s="1"/>
  <c r="G32" i="1" s="1"/>
  <c r="G31" i="1" s="1"/>
  <c r="G30" i="1" s="1"/>
  <c r="H72" i="1" l="1"/>
  <c r="I73" i="1"/>
  <c r="H62" i="1"/>
  <c r="I63" i="1"/>
  <c r="H58" i="1"/>
  <c r="G59" i="1"/>
  <c r="G58" i="1" s="1"/>
  <c r="G57" i="1" s="1"/>
  <c r="H51" i="1"/>
  <c r="H71" i="1" l="1"/>
  <c r="I72" i="1"/>
  <c r="H61" i="1"/>
  <c r="I61" i="1" s="1"/>
  <c r="I62" i="1"/>
  <c r="H57" i="1"/>
  <c r="H50" i="1"/>
  <c r="H70" i="1" l="1"/>
  <c r="I71" i="1"/>
  <c r="H49" i="1"/>
  <c r="I70" i="1" l="1"/>
  <c r="H54" i="1"/>
  <c r="H48" i="1"/>
  <c r="H47" i="1" l="1"/>
  <c r="H174" i="1" l="1"/>
  <c r="A26" i="2" l="1"/>
  <c r="H224" i="1" l="1"/>
  <c r="H223" i="1"/>
  <c r="H210" i="1"/>
  <c r="H209" i="1"/>
  <c r="H208" i="1" s="1"/>
  <c r="H198" i="1"/>
  <c r="H197" i="1"/>
  <c r="H222" i="1" l="1"/>
  <c r="H196" i="1"/>
  <c r="G210" i="1"/>
  <c r="G198" i="1"/>
  <c r="G224" i="1"/>
  <c r="G223" i="1"/>
  <c r="G209" i="1"/>
  <c r="G208" i="1" s="1"/>
  <c r="G197" i="1"/>
  <c r="G196" i="1" s="1"/>
  <c r="H202" i="1"/>
  <c r="H201" i="1" l="1"/>
  <c r="G202" i="1"/>
  <c r="G201" i="1" s="1"/>
  <c r="G200" i="1" s="1"/>
  <c r="H131" i="1"/>
  <c r="H200" i="1" l="1"/>
  <c r="H173" i="1" l="1"/>
  <c r="H172" i="1" l="1"/>
  <c r="H147" i="1" l="1"/>
  <c r="H67" i="1"/>
  <c r="H23" i="1"/>
  <c r="H22" i="1" l="1"/>
  <c r="H66" i="1"/>
  <c r="G66" i="1"/>
  <c r="G65" i="1" s="1"/>
  <c r="G56" i="1" s="1"/>
  <c r="H27" i="1"/>
  <c r="H26" i="1" l="1"/>
  <c r="H25" i="1" s="1"/>
  <c r="H21" i="1"/>
  <c r="H20" i="1" s="1"/>
  <c r="H65" i="1"/>
  <c r="G23" i="1"/>
  <c r="G22" i="1" l="1"/>
  <c r="G21" i="1" l="1"/>
  <c r="G20" i="1" s="1"/>
  <c r="G19" i="1" s="1"/>
  <c r="G27" i="1"/>
  <c r="H85" i="1"/>
  <c r="G26" i="1" l="1"/>
  <c r="H84" i="1"/>
  <c r="G85" i="1"/>
  <c r="G84" i="1" s="1"/>
  <c r="G83" i="1" s="1"/>
  <c r="G82" i="1" s="1"/>
  <c r="H130" i="1"/>
  <c r="G25" i="1" l="1"/>
  <c r="H129" i="1"/>
  <c r="H83" i="1"/>
  <c r="H82" i="1" s="1"/>
  <c r="G131" i="1"/>
  <c r="G130" i="1"/>
  <c r="G129" i="1" s="1"/>
  <c r="G92" i="1"/>
  <c r="G91" i="1" s="1"/>
  <c r="G17" i="1" l="1"/>
  <c r="G16" i="1" s="1"/>
  <c r="G15" i="1" s="1"/>
  <c r="G14" i="1" s="1"/>
  <c r="G13" i="1" s="1"/>
  <c r="G44" i="1"/>
  <c r="G43" i="1" s="1"/>
  <c r="G42" i="1" s="1"/>
  <c r="G41" i="1" s="1"/>
  <c r="G40" i="1" s="1"/>
  <c r="G29" i="1" s="1"/>
  <c r="G102" i="1"/>
  <c r="G101" i="1" s="1"/>
  <c r="G100" i="1" s="1"/>
  <c r="G99" i="1" s="1"/>
  <c r="G98" i="1" s="1"/>
  <c r="G159" i="1"/>
  <c r="G158" i="1" s="1"/>
  <c r="G157" i="1" s="1"/>
  <c r="G156" i="1" s="1"/>
  <c r="G155" i="1" s="1"/>
  <c r="D34" i="2" s="1"/>
  <c r="D33" i="2" s="1"/>
  <c r="G169" i="1"/>
  <c r="G168" i="1" s="1"/>
  <c r="G167" i="1" s="1"/>
  <c r="G179" i="1"/>
  <c r="G178" i="1" s="1"/>
  <c r="G177" i="1" s="1"/>
  <c r="G194" i="1"/>
  <c r="G220" i="1"/>
  <c r="G218" i="1" s="1"/>
  <c r="G217" i="1" s="1"/>
  <c r="G80" i="1"/>
  <c r="G79" i="1" s="1"/>
  <c r="G78" i="1" s="1"/>
  <c r="G77" i="1" s="1"/>
  <c r="G76" i="1" s="1"/>
  <c r="G75" i="1" s="1"/>
  <c r="D22" i="2" s="1"/>
  <c r="G95" i="1"/>
  <c r="G94" i="1" s="1"/>
  <c r="G90" i="1" s="1"/>
  <c r="G89" i="1" s="1"/>
  <c r="G88" i="1" s="1"/>
  <c r="G108" i="1"/>
  <c r="G107" i="1" s="1"/>
  <c r="G106" i="1" s="1"/>
  <c r="G105" i="1" s="1"/>
  <c r="G104" i="1" s="1"/>
  <c r="G143" i="1"/>
  <c r="G142" i="1" s="1"/>
  <c r="G165" i="1"/>
  <c r="G164" i="1" s="1"/>
  <c r="G163" i="1" s="1"/>
  <c r="G206" i="1"/>
  <c r="G205" i="1" s="1"/>
  <c r="G204" i="1" s="1"/>
  <c r="G138" i="1"/>
  <c r="G137" i="1" s="1"/>
  <c r="G141" i="1"/>
  <c r="G193" i="1"/>
  <c r="G192" i="1" s="1"/>
  <c r="D26" i="2" l="1"/>
  <c r="G162" i="1"/>
  <c r="D17" i="2"/>
  <c r="D15" i="2" s="1"/>
  <c r="G173" i="1"/>
  <c r="G219" i="1"/>
  <c r="G147" i="1"/>
  <c r="G146" i="1" l="1"/>
  <c r="G145" i="1" s="1"/>
  <c r="G172" i="1"/>
  <c r="G171" i="1" l="1"/>
  <c r="G161" i="1" s="1"/>
  <c r="G135" i="1"/>
  <c r="G134" i="1" s="1"/>
  <c r="G133" i="1" s="1"/>
  <c r="G128" i="1" s="1"/>
  <c r="G154" i="1" l="1"/>
  <c r="H80" i="1"/>
  <c r="G55" i="1" l="1"/>
  <c r="G54" i="1" s="1"/>
  <c r="G46" i="1" s="1"/>
  <c r="D27" i="2"/>
  <c r="H79" i="1"/>
  <c r="D21" i="2" l="1"/>
  <c r="D19" i="2" s="1"/>
  <c r="D24" i="2"/>
  <c r="H78" i="1"/>
  <c r="H220" i="1"/>
  <c r="H206" i="1"/>
  <c r="I206" i="1" s="1"/>
  <c r="H194" i="1"/>
  <c r="H193" i="1"/>
  <c r="H218" i="1" l="1"/>
  <c r="H77" i="1"/>
  <c r="H192" i="1"/>
  <c r="H205" i="1"/>
  <c r="I205" i="1" s="1"/>
  <c r="H219" i="1"/>
  <c r="H204" i="1" l="1"/>
  <c r="H179" i="1"/>
  <c r="H169" i="1"/>
  <c r="H165" i="1"/>
  <c r="H159" i="1"/>
  <c r="H146" i="1"/>
  <c r="H143" i="1"/>
  <c r="H141" i="1"/>
  <c r="H135" i="1"/>
  <c r="H108" i="1"/>
  <c r="H102" i="1"/>
  <c r="H95" i="1"/>
  <c r="H92" i="1"/>
  <c r="I92" i="1" s="1"/>
  <c r="H44" i="1"/>
  <c r="H17" i="1"/>
  <c r="I204" i="1" l="1"/>
  <c r="H191" i="1"/>
  <c r="H16" i="1"/>
  <c r="H94" i="1"/>
  <c r="H107" i="1"/>
  <c r="H158" i="1"/>
  <c r="H168" i="1"/>
  <c r="H91" i="1"/>
  <c r="I91" i="1" s="1"/>
  <c r="H101" i="1"/>
  <c r="H134" i="1"/>
  <c r="H142" i="1"/>
  <c r="H145" i="1"/>
  <c r="H164" i="1"/>
  <c r="H178" i="1"/>
  <c r="H43" i="1"/>
  <c r="H216" i="1"/>
  <c r="I216" i="1" s="1"/>
  <c r="H138" i="1"/>
  <c r="G190" i="1"/>
  <c r="D30" i="2" s="1"/>
  <c r="G216" i="1"/>
  <c r="D31" i="2" s="1"/>
  <c r="H76" i="1"/>
  <c r="H190" i="1" l="1"/>
  <c r="I190" i="1" s="1"/>
  <c r="I191" i="1"/>
  <c r="H90" i="1"/>
  <c r="D29" i="2"/>
  <c r="D9" i="2" s="1"/>
  <c r="E31" i="2"/>
  <c r="F31" i="2" s="1"/>
  <c r="H75" i="1"/>
  <c r="E30" i="2"/>
  <c r="H100" i="1"/>
  <c r="H167" i="1"/>
  <c r="H106" i="1"/>
  <c r="H42" i="1"/>
  <c r="H163" i="1"/>
  <c r="H177" i="1"/>
  <c r="H133" i="1"/>
  <c r="H157" i="1"/>
  <c r="H15" i="1"/>
  <c r="H137" i="1"/>
  <c r="G189" i="1"/>
  <c r="G188" i="1" s="1"/>
  <c r="H89" i="1" l="1"/>
  <c r="I89" i="1" s="1"/>
  <c r="I90" i="1"/>
  <c r="H19" i="1"/>
  <c r="F22" i="2"/>
  <c r="F30" i="2"/>
  <c r="E29" i="2"/>
  <c r="F29" i="2" s="1"/>
  <c r="H14" i="1"/>
  <c r="H171" i="1"/>
  <c r="H41" i="1"/>
  <c r="H99" i="1"/>
  <c r="H156" i="1"/>
  <c r="H88" i="1"/>
  <c r="I88" i="1" s="1"/>
  <c r="H162" i="1"/>
  <c r="H105" i="1"/>
  <c r="H189" i="1"/>
  <c r="I189" i="1" s="1"/>
  <c r="E34" i="2" l="1"/>
  <c r="E33" i="2" s="1"/>
  <c r="H40" i="1"/>
  <c r="H188" i="1"/>
  <c r="I188" i="1" s="1"/>
  <c r="H104" i="1"/>
  <c r="H98" i="1"/>
  <c r="H161" i="1"/>
  <c r="H13" i="1"/>
  <c r="F15" i="2" l="1"/>
  <c r="F21" i="2"/>
  <c r="F26" i="2"/>
  <c r="F34" i="2"/>
  <c r="H154" i="1"/>
  <c r="I154" i="1" l="1"/>
  <c r="F17" i="2"/>
  <c r="F27" i="2"/>
  <c r="I87" i="1"/>
  <c r="F12" i="2"/>
  <c r="F33" i="2"/>
  <c r="F19" i="2"/>
  <c r="E24" i="2" l="1"/>
  <c r="H10" i="1"/>
  <c r="F24" i="2" l="1"/>
  <c r="E9" i="2"/>
  <c r="G12" i="1"/>
  <c r="I11" i="1" s="1"/>
  <c r="G10" i="1" l="1"/>
  <c r="I10" i="1" s="1"/>
  <c r="F13" i="2" l="1"/>
  <c r="F11" i="2" l="1"/>
  <c r="F9" i="2"/>
</calcChain>
</file>

<file path=xl/sharedStrings.xml><?xml version="1.0" encoding="utf-8"?>
<sst xmlns="http://schemas.openxmlformats.org/spreadsheetml/2006/main" count="1107" uniqueCount="208">
  <si>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</si>
  <si>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</si>
  <si>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</si>
  <si>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</si>
  <si>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</si>
  <si>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</si>
  <si>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</si>
  <si>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</si>
  <si>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</si>
  <si>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</si>
  <si>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</si>
  <si>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</si>
  <si>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</si>
  <si>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</si>
  <si>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</si>
  <si>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</si>
  <si>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</si>
  <si>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</si>
  <si>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</si>
  <si>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</si>
  <si>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</si>
  <si>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</si>
  <si>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</si>
  <si>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</si>
  <si>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</si>
  <si>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</si>
  <si>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</si>
  <si>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</si>
  <si>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</si>
  <si>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</si>
  <si>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</si>
  <si>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</si>
  <si>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</si>
  <si>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</si>
  <si>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</si>
  <si>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</si>
  <si>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</si>
  <si>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</si>
  <si>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</si>
  <si>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</si>
  <si>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</si>
  <si>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</si>
  <si>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</si>
  <si>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</si>
  <si>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</si>
  <si>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</si>
  <si>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</si>
  <si>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</si>
  <si>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</si>
  <si>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</si>
  <si>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</si>
  <si>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</si>
  <si>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</si>
  <si>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</si>
  <si>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</si>
  <si>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</si>
  <si>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</si>
  <si>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</si>
  <si>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</si>
  <si>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</si>
  <si>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</si>
  <si>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</si>
  <si>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</si>
  <si>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</si>
  <si>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</si>
  <si>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</si>
  <si>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</si>
  <si>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</si>
  <si>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</si>
  <si>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</si>
  <si>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</si>
  <si>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</si>
  <si>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</si>
  <si>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</si>
  <si>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</si>
  <si>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</si>
  <si>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</si>
  <si>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</si>
  <si>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</si>
  <si>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</si>
  <si>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</si>
  <si>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</si>
  <si>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</si>
  <si>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</si>
  <si>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</si>
  <si>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</si>
  <si>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</si>
  <si>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</si>
  <si>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</si>
  <si>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</si>
  <si>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</si>
  <si>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</si>
  <si>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</si>
  <si>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</si>
  <si>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</si>
  <si>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</si>
  <si>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</si>
  <si>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</si>
  <si>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</si>
  <si>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</si>
  <si>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</si>
  <si>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</si>
  <si>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</si>
  <si>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</si>
  <si>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</si>
  <si>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</si>
  <si>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</si>
  <si>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</si>
  <si>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</si>
  <si>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</si>
  <si>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</si>
  <si>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</si>
  <si>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</si>
  <si>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</si>
  <si>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</si>
  <si>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</si>
  <si>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</si>
  <si>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</si>
  <si>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</si>
  <si>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</si>
  <si>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Транспорт</t>
  </si>
  <si>
    <t>Прочая закупка товаров, работ и услуг</t>
  </si>
  <si>
    <t>03 6 00 00000</t>
  </si>
  <si>
    <t>Подпрограмма "Улучшение состояния территорий МО МР "Печора"</t>
  </si>
  <si>
    <t>Жилищное хозяйство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</si>
  <si>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</si>
  <si>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</si>
  <si>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</si>
  <si>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</si>
  <si>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 xml:space="preserve">  к решению Совета городского поселения "Печора" </t>
  </si>
  <si>
    <t>99 0 00 25010</t>
  </si>
  <si>
    <t>Оказание муниципальных услуг (выполнение работ) производственно-техническим комплексом</t>
  </si>
  <si>
    <t>Разработка проекта планировки и проекта межевания территории</t>
  </si>
  <si>
    <t>99 0 00 25550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</si>
  <si>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</si>
  <si>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</si>
  <si>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03 3 13 00000</t>
  </si>
  <si>
    <t>Реализация народных проектов в сфере благоустройства, прошедших отбор в рамках проекта "Народный бюджет"</t>
  </si>
  <si>
    <t>Приложение 2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</si>
  <si>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</si>
  <si>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321</t>
  </si>
  <si>
    <t>Пособия, компенсации и иные социальные выплаты гражданам, кроме публичных нормативных обязательств</t>
  </si>
  <si>
    <t>Укрепление материально-технической базы муниципальных учреждений</t>
  </si>
  <si>
    <t>05 0 12 00000</t>
  </si>
  <si>
    <t>612</t>
  </si>
  <si>
    <t>Субсидии бюджетным учреждениям на иные цели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</si>
  <si>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</si>
  <si>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</si>
  <si>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</si>
  <si>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% исполнения</t>
  </si>
  <si>
    <t xml:space="preserve">Приложение 3                              </t>
  </si>
  <si>
    <t>тыс. рублей</t>
  </si>
  <si>
    <t>Рз</t>
  </si>
  <si>
    <t>Пр</t>
  </si>
  <si>
    <t>Утверждено</t>
  </si>
  <si>
    <t>Кассовое исполнение</t>
  </si>
  <si>
    <t>ВСЕГО: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</si>
  <si>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</si>
  <si>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</si>
  <si>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</si>
  <si>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</si>
  <si>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</si>
  <si>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Расходы бюджета муниципального образования городского поселения "Печора" за 2020 год по ведомственной структуре бюджета муниципального образования городского поселения "Печора"</t>
  </si>
  <si>
    <t>Ассигнования  2020 год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</si>
  <si>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</si>
  <si>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</si>
  <si>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99 0 00 17110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</si>
  <si>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</si>
  <si>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</si>
  <si>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>08</t>
  </si>
  <si>
    <t>Муниципальная программа "Жилье, жилищно-коммунальное хозяйство и территориальное развитие"</t>
  </si>
  <si>
    <t>Мероприятия в области пассажирского транспорта</t>
  </si>
  <si>
    <t>03 3 14 00000</t>
  </si>
  <si>
    <t>03 3 12 00000</t>
  </si>
  <si>
    <t>03 3 12 S2220</t>
  </si>
  <si>
    <t>Муниципальная программа "Повышение качества улично - дорожной сети на территории городского поселения "Печора"</t>
  </si>
  <si>
    <t>13 0 00 00000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</si>
  <si>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</si>
  <si>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13 0 R1 S2110</t>
  </si>
  <si>
    <t>03 2 21 00000</t>
  </si>
  <si>
    <t>03 6 11 00000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</si>
  <si>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</si>
  <si>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99 0 00 91060</t>
  </si>
  <si>
    <t>11 0 00 00000</t>
  </si>
  <si>
    <t>11 0 01 00000</t>
  </si>
  <si>
    <t>11 0 02 00000</t>
  </si>
  <si>
    <t>ФИЗИЧЕСКАЯ КУЛЬТУРА И СПОРТ</t>
  </si>
  <si>
    <t>11</t>
  </si>
  <si>
    <t>Физическая культура</t>
  </si>
  <si>
    <t>12 1 F2 55550</t>
  </si>
  <si>
    <t>12 1 00 00000</t>
  </si>
  <si>
    <t>12 0 00 00000</t>
  </si>
  <si>
    <t>12 1 22 S2480</t>
  </si>
  <si>
    <t>12 1 14 00000</t>
  </si>
  <si>
    <t>12 1 F2 S2250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</si>
  <si>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</si>
  <si>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05 0 26 00000</t>
  </si>
  <si>
    <t>Субсидии автономным учреждениям на иные цели</t>
  </si>
  <si>
    <t>622</t>
  </si>
  <si>
    <t>Реконструкция, капитальный ремонт и ремонт автомобильных дорого общего пользования местного значения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</si>
  <si>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</si>
  <si>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"Безопасность жизнедеятельности населения"</t>
  </si>
  <si>
    <t>Реализация мероприятий по благоустройству территорий</t>
  </si>
  <si>
    <t xml:space="preserve">Муниципальная программа "Адресная социальная помощь населению городского поселения "Печора" </t>
  </si>
  <si>
    <t>Физическая культура и спорт</t>
  </si>
  <si>
    <t xml:space="preserve">РАСХОДЫ БЮДЖЕТА МУНИЦИПАЛЬНОГО ОБРАЗОВАНИЯ ГОРОДСКОГО ПОСЕЛЕНИЯ "ПЕЧОРА" НА  2020 ГОД ПО РАЗДЕЛАМ, ПОДРАЗДЕЛАМ  КЛАССИФИКАЦИИ РАСХОДОВ БЮДЖЕТОВ </t>
  </si>
  <si>
    <t xml:space="preserve"> к решению Совета городского поселения "Печора" от   2021 года № </t>
  </si>
  <si>
    <t xml:space="preserve">от 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</si>
</sst>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_ ;\-#,##0.0\ "/>
    <numFmt numFmtId="169" formatCode="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horizontal="left" vertical="top"/>
    </xf>
    <xf numFmtId="0" fontId="9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top"/>
    </xf>
    <xf numFmtId="164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3" fillId="0" borderId="3" xfId="0" applyFont="1" applyFill="1" applyBorder="1" applyAlignment="1">
      <alignment horizontal="center" vertical="top"/>
    </xf>
    <xf numFmtId="164" fontId="13" fillId="0" borderId="3" xfId="0" applyNumberFormat="1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/>
    </xf>
    <xf numFmtId="164" fontId="14" fillId="0" borderId="3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0" borderId="3" xfId="0" applyFont="1" applyFill="1" applyBorder="1" applyAlignment="1">
      <alignment horizontal="left" vertical="top"/>
    </xf>
    <xf numFmtId="164" fontId="13" fillId="0" borderId="3" xfId="0" applyNumberFormat="1" applyFont="1" applyFill="1" applyBorder="1" applyAlignment="1">
      <alignment vertical="top"/>
    </xf>
    <xf numFmtId="168" fontId="13" fillId="0" borderId="3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12" fillId="0" borderId="3" xfId="0" applyFont="1" applyFill="1" applyBorder="1" applyAlignment="1">
      <alignment horizontal="left" vertical="top"/>
    </xf>
    <xf numFmtId="164" fontId="12" fillId="0" borderId="3" xfId="0" applyNumberFormat="1" applyFont="1" applyFill="1" applyBorder="1" applyAlignment="1">
      <alignment vertical="top"/>
    </xf>
    <xf numFmtId="168" fontId="12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center" vertical="top" wrapText="1"/>
    </xf>
    <xf numFmtId="167" fontId="15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center" vertical="top" wrapText="1"/>
    </xf>
    <xf numFmtId="167" fontId="12" fillId="0" borderId="3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center" vertical="top" wrapText="1"/>
    </xf>
    <xf numFmtId="167" fontId="16" fillId="0" borderId="3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164" fontId="17" fillId="0" borderId="3" xfId="0" applyNumberFormat="1" applyFont="1" applyFill="1" applyBorder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left" wrapText="1"/>
    </xf>
    <xf numFmtId="164" fontId="17" fillId="0" borderId="3" xfId="0" applyNumberFormat="1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wrapText="1"/>
    </xf>
    <xf numFmtId="0" fontId="12" fillId="0" borderId="7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167" fontId="17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167" fontId="7" fillId="5" borderId="1" xfId="0" applyNumberFormat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wrapText="1"/>
    </xf>
    <xf numFmtId="167" fontId="12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right" vertical="center"/>
    </xf>
    <xf numFmtId="49" fontId="13" fillId="5" borderId="1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167" fontId="13" fillId="5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Font="1" applyFill="1" applyBorder="1" applyAlignment="1">
      <alignment horizontal="justify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justify" vertical="top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167" fontId="14" fillId="8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right" vertical="center"/>
    </xf>
    <xf numFmtId="49" fontId="18" fillId="6" borderId="1" xfId="0" applyNumberFormat="1" applyFont="1" applyFill="1" applyBorder="1" applyAlignment="1">
      <alignment horizontal="justify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167" fontId="14" fillId="6" borderId="1" xfId="0" applyNumberFormat="1" applyFont="1" applyFill="1" applyBorder="1" applyAlignment="1">
      <alignment horizontal="right" vertical="center"/>
    </xf>
    <xf numFmtId="43" fontId="14" fillId="0" borderId="1" xfId="0" applyNumberFormat="1" applyFont="1" applyFill="1" applyBorder="1" applyAlignment="1">
      <alignment horizontal="left" vertical="center" wrapText="1"/>
    </xf>
    <xf numFmtId="43" fontId="14" fillId="6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 wrapText="1"/>
    </xf>
    <xf numFmtId="167" fontId="14" fillId="10" borderId="1" xfId="0" applyNumberFormat="1" applyFont="1" applyFill="1" applyBorder="1" applyAlignment="1">
      <alignment horizontal="right" vertical="center"/>
    </xf>
    <xf numFmtId="49" fontId="19" fillId="3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167" fontId="14" fillId="3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justify" vertical="top" wrapText="1"/>
    </xf>
    <xf numFmtId="49" fontId="14" fillId="9" borderId="1" xfId="0" applyNumberFormat="1" applyFont="1" applyFill="1" applyBorder="1" applyAlignment="1">
      <alignment horizontal="center" vertical="center"/>
    </xf>
    <xf numFmtId="167" fontId="14" fillId="9" borderId="1" xfId="0" applyNumberFormat="1" applyFont="1" applyFill="1" applyBorder="1" applyAlignment="1">
      <alignment horizontal="right" vertical="center"/>
    </xf>
    <xf numFmtId="0" fontId="14" fillId="6" borderId="1" xfId="0" applyNumberFormat="1" applyFont="1" applyFill="1" applyBorder="1" applyAlignment="1">
      <alignment horizontal="justify" vertical="top" wrapText="1"/>
    </xf>
    <xf numFmtId="0" fontId="14" fillId="3" borderId="1" xfId="0" applyNumberFormat="1" applyFont="1" applyFill="1" applyBorder="1" applyAlignment="1">
      <alignment horizontal="justify" vertical="top" wrapText="1"/>
    </xf>
    <xf numFmtId="167" fontId="14" fillId="6" borderId="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right" vertical="center"/>
    </xf>
    <xf numFmtId="49" fontId="14" fillId="1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14" fillId="9" borderId="1" xfId="0" applyNumberFormat="1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justify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0" fontId="14" fillId="3" borderId="1" xfId="0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4" fillId="3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top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left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14" fillId="6" borderId="1" xfId="0" applyNumberFormat="1" applyFont="1" applyFill="1" applyBorder="1" applyAlignment="1">
      <alignment horizontal="left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7" fontId="14" fillId="6" borderId="1" xfId="0" applyNumberFormat="1" applyFont="1" applyFill="1" applyBorder="1" applyAlignment="1">
      <alignment horizontal="right" vertical="center" wrapText="1"/>
    </xf>
    <xf numFmtId="49" fontId="14" fillId="3" borderId="1" xfId="0" applyNumberFormat="1" applyFont="1" applyFill="1" applyBorder="1" applyAlignment="1">
      <alignment horizontal="justify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167" fontId="14" fillId="9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3;&#1102;&#1076;&#1078;&#1077;&#1090;%202011\&#1055;&#1077;&#1095;&#1086;&#1088;&#1072;\&#1091;&#1090;&#1086;&#1095;&#1085;&#1077;&#1085;&#1080;&#1077;%20&#1076;&#1077;&#1082;&#1072;&#1073;&#1088;&#1100;\&#1055;&#1088;&#1080;&#1083;&#1086;&#1078;&#1077;&#1085;&#1080;&#1077;%202-3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кциональная Приложение 2"/>
      <sheetName val="Ведомственная Приложение 3"/>
    </sheetNames>
    <sheetDataSet>
      <sheetData sheetId="0" refreshError="1"/>
      <sheetData sheetId="1" refreshError="1">
        <row r="57">
          <cell r="A57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29"/>
  <sheetViews>
    <sheetView showGridLines="0" showRuler="0" view="pageBreakPreview" zoomScale="90" zoomScaleNormal="90" zoomScaleSheetLayoutView="90" workbookViewId="0">
      <pane ySplit="6" topLeftCell="A220" activePane="bottomLeft" state="frozenSplit"/>
      <selection pane="bottomLeft" activeCell="E11" sqref="E11"/>
    </sheetView>
  </sheetViews>
  <sheetFormatPr defaultColWidth="9.140625" defaultRowHeight="12.75" x14ac:dyDescent="0.2"/>
  <cols>
    <col min="1" max="1" width="57.140625" style="1" customWidth="1"/>
    <col min="2" max="2" width="8.140625" style="1" customWidth="1"/>
    <col min="3" max="3" width="6.140625" style="1" customWidth="1"/>
    <col min="4" max="4" width="5.85546875" style="1" customWidth="1"/>
    <col min="5" max="5" width="14.7109375" style="1" customWidth="1"/>
    <col min="6" max="6" width="8.42578125" style="1" customWidth="1"/>
    <col min="7" max="7" width="14.85546875" style="1" hidden="1" customWidth="1"/>
    <col min="8" max="8" width="13.140625" style="1" customWidth="1"/>
    <col min="9" max="9" width="12.42578125" style="1" customWidth="1"/>
    <col min="10" max="16384" width="9.140625" style="1"/>
  </cols>
  <sheetData>
    <row r="1" spans="1:12" ht="15" customHeight="1" x14ac:dyDescent="0.25">
      <c r="B1" s="64"/>
      <c r="C1" s="13"/>
      <c r="D1" s="159" t="s">
        <v>138</v>
      </c>
      <c r="E1" s="159"/>
      <c r="F1" s="159"/>
      <c r="G1" s="159"/>
      <c r="H1" s="159"/>
      <c r="I1" s="16"/>
    </row>
    <row r="2" spans="1:12" ht="28.5" customHeight="1" x14ac:dyDescent="0.25">
      <c r="A2" s="14"/>
      <c r="B2" s="65"/>
      <c r="C2" s="13"/>
      <c r="D2" s="63"/>
      <c r="E2" s="158" t="s">
        <v>129</v>
      </c>
      <c r="F2" s="158"/>
      <c r="G2" s="158"/>
      <c r="H2" s="158"/>
      <c r="I2" s="16"/>
    </row>
    <row r="3" spans="1:12" ht="15" customHeight="1" x14ac:dyDescent="0.25">
      <c r="B3" s="158" t="s">
        <v>207</v>
      </c>
      <c r="C3" s="158"/>
      <c r="D3" s="158"/>
      <c r="E3" s="158"/>
      <c r="F3" s="158"/>
      <c r="G3" s="158"/>
      <c r="H3" s="158"/>
      <c r="I3" s="16"/>
    </row>
    <row r="4" spans="1:12" ht="19.899999999999999" hidden="1" customHeight="1" x14ac:dyDescent="0.25">
      <c r="A4" s="14"/>
      <c r="B4" s="2"/>
      <c r="C4" s="3"/>
      <c r="D4" s="15"/>
      <c r="E4" s="15"/>
      <c r="F4" s="15"/>
      <c r="G4" s="158"/>
      <c r="H4" s="158"/>
      <c r="I4" s="158"/>
    </row>
    <row r="5" spans="1:12" ht="19.5" customHeight="1" x14ac:dyDescent="0.2">
      <c r="A5" s="14"/>
      <c r="B5" s="2"/>
      <c r="C5" s="3"/>
      <c r="D5" s="13"/>
      <c r="E5" s="13"/>
      <c r="F5" s="13"/>
      <c r="G5" s="13"/>
      <c r="H5" s="13"/>
      <c r="I5" s="13"/>
    </row>
    <row r="6" spans="1:12" ht="71.25" customHeight="1" x14ac:dyDescent="0.3">
      <c r="A6" s="160" t="s">
        <v>162</v>
      </c>
      <c r="B6" s="160"/>
      <c r="C6" s="160"/>
      <c r="D6" s="160"/>
      <c r="E6" s="160"/>
      <c r="F6" s="160"/>
      <c r="G6" s="160"/>
      <c r="H6" s="160"/>
      <c r="I6" s="66"/>
    </row>
    <row r="7" spans="1:12" ht="23.25" customHeight="1" x14ac:dyDescent="0.2">
      <c r="A7" s="14"/>
      <c r="B7" s="14"/>
      <c r="C7" s="14"/>
      <c r="D7" s="14"/>
      <c r="E7" s="14"/>
      <c r="F7" s="14"/>
      <c r="G7" s="14"/>
      <c r="H7" s="22" t="s">
        <v>151</v>
      </c>
    </row>
    <row r="8" spans="1:12" ht="15.75" x14ac:dyDescent="0.25">
      <c r="A8" s="155" t="s">
        <v>0</v>
      </c>
      <c r="B8" s="155" t="s">
        <v>1</v>
      </c>
      <c r="C8" s="157" t="s">
        <v>2</v>
      </c>
      <c r="D8" s="157"/>
      <c r="E8" s="155" t="s">
        <v>5</v>
      </c>
      <c r="F8" s="155" t="s">
        <v>6</v>
      </c>
      <c r="G8" s="155" t="s">
        <v>163</v>
      </c>
      <c r="H8" s="155" t="s">
        <v>155</v>
      </c>
      <c r="I8" s="156" t="s">
        <v>149</v>
      </c>
    </row>
    <row r="9" spans="1:12" ht="15.75" x14ac:dyDescent="0.2">
      <c r="A9" s="155"/>
      <c r="B9" s="155"/>
      <c r="C9" s="70" t="s">
        <v>3</v>
      </c>
      <c r="D9" s="70" t="s">
        <v>4</v>
      </c>
      <c r="E9" s="155"/>
      <c r="F9" s="155"/>
      <c r="G9" s="155"/>
      <c r="H9" s="155"/>
      <c r="I9" s="156"/>
    </row>
    <row r="10" spans="1:12" ht="15.75" x14ac:dyDescent="0.2">
      <c r="A10" s="70" t="s">
        <v>14</v>
      </c>
      <c r="B10" s="70"/>
      <c r="C10" s="70"/>
      <c r="D10" s="70"/>
      <c r="E10" s="70"/>
      <c r="F10" s="70"/>
      <c r="G10" s="71">
        <f>G11+G188</f>
        <v>319745.09999999998</v>
      </c>
      <c r="H10" s="71">
        <f>H11+H188</f>
        <v>262818.59999999998</v>
      </c>
      <c r="I10" s="7">
        <f>H10/G10*100</f>
        <v>82.196286979847386</v>
      </c>
    </row>
    <row r="11" spans="1:12" ht="15.75" x14ac:dyDescent="0.2">
      <c r="A11" s="72" t="s">
        <v>39</v>
      </c>
      <c r="B11" s="73">
        <v>920</v>
      </c>
      <c r="C11" s="73" t="s">
        <v>7</v>
      </c>
      <c r="D11" s="73" t="s">
        <v>7</v>
      </c>
      <c r="E11" s="73" t="s">
        <v>7</v>
      </c>
      <c r="F11" s="73" t="s">
        <v>7</v>
      </c>
      <c r="G11" s="74">
        <f>G12+G29+G46+G87+G154+G181</f>
        <v>269143.09999999998</v>
      </c>
      <c r="H11" s="74">
        <f>H12+H29+H46+H87+H154+H181</f>
        <v>212216.6</v>
      </c>
      <c r="I11" s="8">
        <f t="shared" ref="I11:I74" si="0">H11/G11*100</f>
        <v>78.848984053464505</v>
      </c>
    </row>
    <row r="12" spans="1:12" ht="15.75" x14ac:dyDescent="0.2">
      <c r="A12" s="75" t="s">
        <v>8</v>
      </c>
      <c r="B12" s="76">
        <v>920</v>
      </c>
      <c r="C12" s="76" t="s">
        <v>9</v>
      </c>
      <c r="D12" s="76" t="s">
        <v>25</v>
      </c>
      <c r="E12" s="76" t="s">
        <v>7</v>
      </c>
      <c r="F12" s="76" t="s">
        <v>7</v>
      </c>
      <c r="G12" s="77">
        <f>G13+G19</f>
        <v>2546.6000000000004</v>
      </c>
      <c r="H12" s="77">
        <f>H13+H19</f>
        <v>2365.3000000000002</v>
      </c>
      <c r="I12" s="7">
        <f t="shared" si="0"/>
        <v>92.880703683342489</v>
      </c>
    </row>
    <row r="13" spans="1:12" s="5" customFormat="1" ht="63" x14ac:dyDescent="0.2">
      <c r="A13" s="78" t="s">
        <v>15</v>
      </c>
      <c r="B13" s="79" t="s">
        <v>22</v>
      </c>
      <c r="C13" s="80">
        <v>1</v>
      </c>
      <c r="D13" s="80">
        <v>3</v>
      </c>
      <c r="E13" s="81"/>
      <c r="F13" s="82" t="s">
        <v>7</v>
      </c>
      <c r="G13" s="83">
        <f>G14</f>
        <v>595.70000000000005</v>
      </c>
      <c r="H13" s="83">
        <f t="shared" ref="G13:H17" si="1">H14</f>
        <v>431.5</v>
      </c>
      <c r="I13" s="9">
        <f t="shared" si="0"/>
        <v>72.435789827094169</v>
      </c>
    </row>
    <row r="14" spans="1:12" ht="15.75" x14ac:dyDescent="0.2">
      <c r="A14" s="84" t="s">
        <v>40</v>
      </c>
      <c r="B14" s="79" t="s">
        <v>22</v>
      </c>
      <c r="C14" s="80">
        <v>1</v>
      </c>
      <c r="D14" s="80">
        <v>3</v>
      </c>
      <c r="E14" s="85" t="s">
        <v>92</v>
      </c>
      <c r="F14" s="79" t="s">
        <v>7</v>
      </c>
      <c r="G14" s="83">
        <f t="shared" si="1"/>
        <v>595.70000000000005</v>
      </c>
      <c r="H14" s="83">
        <f t="shared" si="1"/>
        <v>431.5</v>
      </c>
      <c r="I14" s="9">
        <f t="shared" si="0"/>
        <v>72.435789827094169</v>
      </c>
    </row>
    <row r="15" spans="1:12" ht="47.25" x14ac:dyDescent="0.2">
      <c r="A15" s="86" t="s">
        <v>41</v>
      </c>
      <c r="B15" s="79" t="s">
        <v>22</v>
      </c>
      <c r="C15" s="80">
        <v>1</v>
      </c>
      <c r="D15" s="80">
        <v>3</v>
      </c>
      <c r="E15" s="85" t="s">
        <v>93</v>
      </c>
      <c r="F15" s="79"/>
      <c r="G15" s="83">
        <f t="shared" si="1"/>
        <v>595.70000000000005</v>
      </c>
      <c r="H15" s="83">
        <f t="shared" si="1"/>
        <v>431.5</v>
      </c>
      <c r="I15" s="9">
        <f t="shared" si="0"/>
        <v>72.435789827094169</v>
      </c>
      <c r="L15" s="4"/>
    </row>
    <row r="16" spans="1:12" ht="31.5" x14ac:dyDescent="0.2">
      <c r="A16" s="87" t="s">
        <v>116</v>
      </c>
      <c r="B16" s="79" t="s">
        <v>22</v>
      </c>
      <c r="C16" s="80">
        <v>1</v>
      </c>
      <c r="D16" s="80">
        <v>3</v>
      </c>
      <c r="E16" s="85" t="s">
        <v>93</v>
      </c>
      <c r="F16" s="88" t="s">
        <v>42</v>
      </c>
      <c r="G16" s="83">
        <f t="shared" si="1"/>
        <v>595.70000000000005</v>
      </c>
      <c r="H16" s="83">
        <f t="shared" si="1"/>
        <v>431.5</v>
      </c>
      <c r="I16" s="9">
        <f t="shared" si="0"/>
        <v>72.435789827094169</v>
      </c>
    </row>
    <row r="17" spans="1:9" ht="31.5" x14ac:dyDescent="0.2">
      <c r="A17" s="87" t="s">
        <v>67</v>
      </c>
      <c r="B17" s="79" t="s">
        <v>22</v>
      </c>
      <c r="C17" s="80">
        <v>1</v>
      </c>
      <c r="D17" s="80">
        <v>3</v>
      </c>
      <c r="E17" s="85" t="s">
        <v>93</v>
      </c>
      <c r="F17" s="88" t="s">
        <v>43</v>
      </c>
      <c r="G17" s="83">
        <f t="shared" si="1"/>
        <v>595.70000000000005</v>
      </c>
      <c r="H17" s="83">
        <f t="shared" si="1"/>
        <v>431.5</v>
      </c>
      <c r="I17" s="9">
        <f t="shared" si="0"/>
        <v>72.435789827094169</v>
      </c>
    </row>
    <row r="18" spans="1:9" ht="15.75" x14ac:dyDescent="0.2">
      <c r="A18" s="89" t="s">
        <v>121</v>
      </c>
      <c r="B18" s="90" t="s">
        <v>22</v>
      </c>
      <c r="C18" s="91" t="s">
        <v>9</v>
      </c>
      <c r="D18" s="91" t="s">
        <v>10</v>
      </c>
      <c r="E18" s="91" t="s">
        <v>93</v>
      </c>
      <c r="F18" s="92" t="s">
        <v>33</v>
      </c>
      <c r="G18" s="93">
        <v>595.70000000000005</v>
      </c>
      <c r="H18" s="93">
        <v>431.5</v>
      </c>
      <c r="I18" s="12">
        <f t="shared" si="0"/>
        <v>72.435789827094169</v>
      </c>
    </row>
    <row r="19" spans="1:9" ht="15.75" x14ac:dyDescent="0.2">
      <c r="A19" s="78" t="s">
        <v>28</v>
      </c>
      <c r="B19" s="94" t="s">
        <v>22</v>
      </c>
      <c r="C19" s="94" t="s">
        <v>9</v>
      </c>
      <c r="D19" s="94" t="s">
        <v>30</v>
      </c>
      <c r="E19" s="94"/>
      <c r="F19" s="94"/>
      <c r="G19" s="95">
        <f>G20</f>
        <v>1950.9</v>
      </c>
      <c r="H19" s="95">
        <f t="shared" ref="H19" si="2">H20</f>
        <v>1933.8</v>
      </c>
      <c r="I19" s="9">
        <f t="shared" si="0"/>
        <v>99.123481470090724</v>
      </c>
    </row>
    <row r="20" spans="1:9" ht="15.75" x14ac:dyDescent="0.2">
      <c r="A20" s="84" t="s">
        <v>40</v>
      </c>
      <c r="B20" s="94" t="s">
        <v>22</v>
      </c>
      <c r="C20" s="96" t="s">
        <v>9</v>
      </c>
      <c r="D20" s="96" t="s">
        <v>30</v>
      </c>
      <c r="E20" s="85" t="s">
        <v>92</v>
      </c>
      <c r="F20" s="85"/>
      <c r="G20" s="95">
        <f>G21+G28</f>
        <v>1950.9</v>
      </c>
      <c r="H20" s="95">
        <f>H21+H28</f>
        <v>1933.8</v>
      </c>
      <c r="I20" s="9">
        <f t="shared" si="0"/>
        <v>99.123481470090724</v>
      </c>
    </row>
    <row r="21" spans="1:9" ht="31.5" x14ac:dyDescent="0.2">
      <c r="A21" s="84" t="s">
        <v>134</v>
      </c>
      <c r="B21" s="94" t="s">
        <v>22</v>
      </c>
      <c r="C21" s="96" t="s">
        <v>9</v>
      </c>
      <c r="D21" s="96" t="s">
        <v>30</v>
      </c>
      <c r="E21" s="85" t="s">
        <v>135</v>
      </c>
      <c r="F21" s="85"/>
      <c r="G21" s="97">
        <f t="shared" ref="G21:G23" si="3">G22</f>
        <v>1642.9</v>
      </c>
      <c r="H21" s="97">
        <f t="shared" ref="H21:H23" si="4">H22</f>
        <v>1642.5</v>
      </c>
      <c r="I21" s="9">
        <f t="shared" si="0"/>
        <v>99.975652809057152</v>
      </c>
    </row>
    <row r="22" spans="1:9" ht="15.75" x14ac:dyDescent="0.2">
      <c r="A22" s="87" t="s">
        <v>44</v>
      </c>
      <c r="B22" s="94" t="s">
        <v>22</v>
      </c>
      <c r="C22" s="96" t="s">
        <v>9</v>
      </c>
      <c r="D22" s="96" t="s">
        <v>30</v>
      </c>
      <c r="E22" s="85" t="s">
        <v>135</v>
      </c>
      <c r="F22" s="85" t="s">
        <v>45</v>
      </c>
      <c r="G22" s="97">
        <f t="shared" si="3"/>
        <v>1642.9</v>
      </c>
      <c r="H22" s="97">
        <f t="shared" si="4"/>
        <v>1642.5</v>
      </c>
      <c r="I22" s="9">
        <f t="shared" si="0"/>
        <v>99.975652809057152</v>
      </c>
    </row>
    <row r="23" spans="1:9" ht="15.75" x14ac:dyDescent="0.2">
      <c r="A23" s="87" t="s">
        <v>46</v>
      </c>
      <c r="B23" s="94" t="s">
        <v>22</v>
      </c>
      <c r="C23" s="96" t="s">
        <v>9</v>
      </c>
      <c r="D23" s="96" t="s">
        <v>30</v>
      </c>
      <c r="E23" s="85" t="s">
        <v>135</v>
      </c>
      <c r="F23" s="85" t="s">
        <v>47</v>
      </c>
      <c r="G23" s="97">
        <f t="shared" si="3"/>
        <v>1642.9</v>
      </c>
      <c r="H23" s="97">
        <f t="shared" si="4"/>
        <v>1642.5</v>
      </c>
      <c r="I23" s="9">
        <f t="shared" si="0"/>
        <v>99.975652809057152</v>
      </c>
    </row>
    <row r="24" spans="1:9" ht="15.75" x14ac:dyDescent="0.2">
      <c r="A24" s="98" t="s">
        <v>91</v>
      </c>
      <c r="B24" s="91" t="s">
        <v>22</v>
      </c>
      <c r="C24" s="99" t="s">
        <v>9</v>
      </c>
      <c r="D24" s="99" t="s">
        <v>30</v>
      </c>
      <c r="E24" s="90" t="s">
        <v>135</v>
      </c>
      <c r="F24" s="90" t="s">
        <v>90</v>
      </c>
      <c r="G24" s="100">
        <v>1642.9</v>
      </c>
      <c r="H24" s="100">
        <v>1642.5</v>
      </c>
      <c r="I24" s="12">
        <f t="shared" si="0"/>
        <v>99.975652809057152</v>
      </c>
    </row>
    <row r="25" spans="1:9" ht="31.5" x14ac:dyDescent="0.2">
      <c r="A25" s="101" t="s">
        <v>29</v>
      </c>
      <c r="B25" s="94" t="s">
        <v>22</v>
      </c>
      <c r="C25" s="81" t="s">
        <v>9</v>
      </c>
      <c r="D25" s="81" t="s">
        <v>30</v>
      </c>
      <c r="E25" s="85" t="s">
        <v>94</v>
      </c>
      <c r="F25" s="85" t="s">
        <v>7</v>
      </c>
      <c r="G25" s="97">
        <f>G26</f>
        <v>308</v>
      </c>
      <c r="H25" s="97">
        <f t="shared" ref="H25" si="5">H26</f>
        <v>291.3</v>
      </c>
      <c r="I25" s="9">
        <f t="shared" si="0"/>
        <v>94.577922077922082</v>
      </c>
    </row>
    <row r="26" spans="1:9" ht="31.5" x14ac:dyDescent="0.2">
      <c r="A26" s="101" t="s">
        <v>116</v>
      </c>
      <c r="B26" s="94" t="s">
        <v>22</v>
      </c>
      <c r="C26" s="81" t="s">
        <v>9</v>
      </c>
      <c r="D26" s="81" t="s">
        <v>30</v>
      </c>
      <c r="E26" s="85" t="s">
        <v>94</v>
      </c>
      <c r="F26" s="85" t="s">
        <v>42</v>
      </c>
      <c r="G26" s="97">
        <f t="shared" ref="G26:H27" si="6">G27</f>
        <v>308</v>
      </c>
      <c r="H26" s="97">
        <f t="shared" si="6"/>
        <v>291.3</v>
      </c>
      <c r="I26" s="9">
        <f t="shared" si="0"/>
        <v>94.577922077922082</v>
      </c>
    </row>
    <row r="27" spans="1:9" ht="31.5" x14ac:dyDescent="0.2">
      <c r="A27" s="101" t="s">
        <v>67</v>
      </c>
      <c r="B27" s="94" t="s">
        <v>22</v>
      </c>
      <c r="C27" s="81" t="s">
        <v>9</v>
      </c>
      <c r="D27" s="81" t="s">
        <v>30</v>
      </c>
      <c r="E27" s="85" t="s">
        <v>94</v>
      </c>
      <c r="F27" s="85" t="s">
        <v>43</v>
      </c>
      <c r="G27" s="97">
        <f t="shared" si="6"/>
        <v>308</v>
      </c>
      <c r="H27" s="97">
        <f t="shared" si="6"/>
        <v>291.3</v>
      </c>
      <c r="I27" s="9">
        <f t="shared" si="0"/>
        <v>94.577922077922082</v>
      </c>
    </row>
    <row r="28" spans="1:9" ht="15.75" x14ac:dyDescent="0.2">
      <c r="A28" s="102" t="s">
        <v>121</v>
      </c>
      <c r="B28" s="91" t="s">
        <v>22</v>
      </c>
      <c r="C28" s="91" t="s">
        <v>9</v>
      </c>
      <c r="D28" s="91" t="s">
        <v>30</v>
      </c>
      <c r="E28" s="90" t="s">
        <v>94</v>
      </c>
      <c r="F28" s="90" t="s">
        <v>33</v>
      </c>
      <c r="G28" s="100">
        <v>308</v>
      </c>
      <c r="H28" s="100">
        <v>291.3</v>
      </c>
      <c r="I28" s="12">
        <f t="shared" si="0"/>
        <v>94.577922077922082</v>
      </c>
    </row>
    <row r="29" spans="1:9" ht="31.5" x14ac:dyDescent="0.2">
      <c r="A29" s="103" t="s">
        <v>48</v>
      </c>
      <c r="B29" s="104" t="s">
        <v>22</v>
      </c>
      <c r="C29" s="104" t="s">
        <v>10</v>
      </c>
      <c r="D29" s="104" t="s">
        <v>25</v>
      </c>
      <c r="E29" s="104"/>
      <c r="F29" s="104"/>
      <c r="G29" s="105">
        <f>G40+G30</f>
        <v>1833.7</v>
      </c>
      <c r="H29" s="105">
        <f>H40+H30</f>
        <v>931.9</v>
      </c>
      <c r="I29" s="7">
        <f t="shared" si="0"/>
        <v>50.820744941920701</v>
      </c>
    </row>
    <row r="30" spans="1:9" ht="47.25" x14ac:dyDescent="0.2">
      <c r="A30" s="106" t="s">
        <v>164</v>
      </c>
      <c r="B30" s="88" t="s">
        <v>22</v>
      </c>
      <c r="C30" s="88" t="s">
        <v>10</v>
      </c>
      <c r="D30" s="88" t="s">
        <v>23</v>
      </c>
      <c r="E30" s="88"/>
      <c r="F30" s="88"/>
      <c r="G30" s="95">
        <f t="shared" ref="G30:H34" si="7">G31</f>
        <v>1450</v>
      </c>
      <c r="H30" s="95">
        <f t="shared" si="7"/>
        <v>822</v>
      </c>
      <c r="I30" s="9">
        <f t="shared" si="0"/>
        <v>56.689655172413786</v>
      </c>
    </row>
    <row r="31" spans="1:9" ht="15.75" x14ac:dyDescent="0.2">
      <c r="A31" s="84" t="s">
        <v>40</v>
      </c>
      <c r="B31" s="88" t="s">
        <v>22</v>
      </c>
      <c r="C31" s="88" t="s">
        <v>10</v>
      </c>
      <c r="D31" s="88" t="s">
        <v>23</v>
      </c>
      <c r="E31" s="88" t="s">
        <v>92</v>
      </c>
      <c r="F31" s="88"/>
      <c r="G31" s="95">
        <f t="shared" ref="G31:H31" si="8">G32+G36</f>
        <v>1450</v>
      </c>
      <c r="H31" s="95">
        <f t="shared" si="8"/>
        <v>822</v>
      </c>
      <c r="I31" s="9">
        <f t="shared" si="0"/>
        <v>56.689655172413786</v>
      </c>
    </row>
    <row r="32" spans="1:9" ht="47.25" x14ac:dyDescent="0.2">
      <c r="A32" s="106" t="s">
        <v>165</v>
      </c>
      <c r="B32" s="88" t="s">
        <v>22</v>
      </c>
      <c r="C32" s="88" t="s">
        <v>10</v>
      </c>
      <c r="D32" s="88" t="s">
        <v>23</v>
      </c>
      <c r="E32" s="88" t="s">
        <v>166</v>
      </c>
      <c r="F32" s="88"/>
      <c r="G32" s="95">
        <f t="shared" si="7"/>
        <v>1000</v>
      </c>
      <c r="H32" s="95">
        <f t="shared" si="7"/>
        <v>822</v>
      </c>
      <c r="I32" s="9">
        <f t="shared" si="0"/>
        <v>82.199999999999989</v>
      </c>
    </row>
    <row r="33" spans="1:9" ht="31.5" x14ac:dyDescent="0.2">
      <c r="A33" s="87" t="s">
        <v>116</v>
      </c>
      <c r="B33" s="88" t="s">
        <v>22</v>
      </c>
      <c r="C33" s="88" t="s">
        <v>10</v>
      </c>
      <c r="D33" s="88" t="s">
        <v>23</v>
      </c>
      <c r="E33" s="88" t="s">
        <v>166</v>
      </c>
      <c r="F33" s="88" t="s">
        <v>42</v>
      </c>
      <c r="G33" s="95">
        <f t="shared" si="7"/>
        <v>1000</v>
      </c>
      <c r="H33" s="95">
        <f t="shared" si="7"/>
        <v>822</v>
      </c>
      <c r="I33" s="9">
        <f t="shared" si="0"/>
        <v>82.199999999999989</v>
      </c>
    </row>
    <row r="34" spans="1:9" ht="31.5" x14ac:dyDescent="0.2">
      <c r="A34" s="87" t="s">
        <v>67</v>
      </c>
      <c r="B34" s="88" t="s">
        <v>22</v>
      </c>
      <c r="C34" s="88" t="s">
        <v>10</v>
      </c>
      <c r="D34" s="88" t="s">
        <v>23</v>
      </c>
      <c r="E34" s="88" t="s">
        <v>166</v>
      </c>
      <c r="F34" s="88" t="s">
        <v>43</v>
      </c>
      <c r="G34" s="95">
        <f t="shared" si="7"/>
        <v>1000</v>
      </c>
      <c r="H34" s="95">
        <f t="shared" si="7"/>
        <v>822</v>
      </c>
      <c r="I34" s="9">
        <f t="shared" si="0"/>
        <v>82.199999999999989</v>
      </c>
    </row>
    <row r="35" spans="1:9" ht="15.75" x14ac:dyDescent="0.2">
      <c r="A35" s="89" t="s">
        <v>121</v>
      </c>
      <c r="B35" s="92" t="s">
        <v>22</v>
      </c>
      <c r="C35" s="92" t="s">
        <v>10</v>
      </c>
      <c r="D35" s="92" t="s">
        <v>23</v>
      </c>
      <c r="E35" s="92" t="s">
        <v>166</v>
      </c>
      <c r="F35" s="92" t="s">
        <v>33</v>
      </c>
      <c r="G35" s="93">
        <v>1000</v>
      </c>
      <c r="H35" s="107">
        <v>822</v>
      </c>
      <c r="I35" s="12">
        <f t="shared" si="0"/>
        <v>82.199999999999989</v>
      </c>
    </row>
    <row r="36" spans="1:9" ht="47.25" x14ac:dyDescent="0.2">
      <c r="A36" s="106" t="s">
        <v>167</v>
      </c>
      <c r="B36" s="88" t="s">
        <v>22</v>
      </c>
      <c r="C36" s="88" t="s">
        <v>10</v>
      </c>
      <c r="D36" s="88" t="s">
        <v>23</v>
      </c>
      <c r="E36" s="88" t="s">
        <v>168</v>
      </c>
      <c r="F36" s="88"/>
      <c r="G36" s="95">
        <v>450</v>
      </c>
      <c r="H36" s="95">
        <v>0</v>
      </c>
      <c r="I36" s="9">
        <f t="shared" si="0"/>
        <v>0</v>
      </c>
    </row>
    <row r="37" spans="1:9" ht="31.5" x14ac:dyDescent="0.2">
      <c r="A37" s="87" t="s">
        <v>116</v>
      </c>
      <c r="B37" s="88" t="s">
        <v>22</v>
      </c>
      <c r="C37" s="88" t="s">
        <v>10</v>
      </c>
      <c r="D37" s="88" t="s">
        <v>23</v>
      </c>
      <c r="E37" s="88" t="s">
        <v>168</v>
      </c>
      <c r="F37" s="88" t="s">
        <v>42</v>
      </c>
      <c r="G37" s="95">
        <v>450</v>
      </c>
      <c r="H37" s="95">
        <v>0</v>
      </c>
      <c r="I37" s="9">
        <f t="shared" si="0"/>
        <v>0</v>
      </c>
    </row>
    <row r="38" spans="1:9" ht="31.5" x14ac:dyDescent="0.2">
      <c r="A38" s="87" t="s">
        <v>67</v>
      </c>
      <c r="B38" s="88" t="s">
        <v>22</v>
      </c>
      <c r="C38" s="88" t="s">
        <v>10</v>
      </c>
      <c r="D38" s="88" t="s">
        <v>23</v>
      </c>
      <c r="E38" s="88" t="s">
        <v>168</v>
      </c>
      <c r="F38" s="88" t="s">
        <v>43</v>
      </c>
      <c r="G38" s="95">
        <v>450</v>
      </c>
      <c r="H38" s="95">
        <v>0</v>
      </c>
      <c r="I38" s="9">
        <f t="shared" si="0"/>
        <v>0</v>
      </c>
    </row>
    <row r="39" spans="1:9" ht="15.75" x14ac:dyDescent="0.2">
      <c r="A39" s="89" t="s">
        <v>121</v>
      </c>
      <c r="B39" s="92" t="s">
        <v>22</v>
      </c>
      <c r="C39" s="92" t="s">
        <v>10</v>
      </c>
      <c r="D39" s="92" t="s">
        <v>23</v>
      </c>
      <c r="E39" s="92" t="s">
        <v>168</v>
      </c>
      <c r="F39" s="92" t="s">
        <v>33</v>
      </c>
      <c r="G39" s="93">
        <v>450</v>
      </c>
      <c r="H39" s="93">
        <v>0</v>
      </c>
      <c r="I39" s="12">
        <f t="shared" si="0"/>
        <v>0</v>
      </c>
    </row>
    <row r="40" spans="1:9" ht="15.75" x14ac:dyDescent="0.2">
      <c r="A40" s="106" t="s">
        <v>26</v>
      </c>
      <c r="B40" s="88" t="s">
        <v>22</v>
      </c>
      <c r="C40" s="88" t="s">
        <v>10</v>
      </c>
      <c r="D40" s="88" t="s">
        <v>24</v>
      </c>
      <c r="E40" s="108"/>
      <c r="F40" s="88"/>
      <c r="G40" s="95">
        <f t="shared" ref="G40:H44" si="9">G41</f>
        <v>383.7</v>
      </c>
      <c r="H40" s="95">
        <f t="shared" si="9"/>
        <v>109.9</v>
      </c>
      <c r="I40" s="9">
        <f t="shared" si="0"/>
        <v>28.642168360698467</v>
      </c>
    </row>
    <row r="41" spans="1:9" ht="15.75" x14ac:dyDescent="0.2">
      <c r="A41" s="84" t="s">
        <v>40</v>
      </c>
      <c r="B41" s="109" t="s">
        <v>22</v>
      </c>
      <c r="C41" s="109" t="s">
        <v>10</v>
      </c>
      <c r="D41" s="109" t="s">
        <v>24</v>
      </c>
      <c r="E41" s="85" t="s">
        <v>92</v>
      </c>
      <c r="F41" s="109"/>
      <c r="G41" s="95">
        <f t="shared" si="9"/>
        <v>383.7</v>
      </c>
      <c r="H41" s="95">
        <f t="shared" si="9"/>
        <v>109.9</v>
      </c>
      <c r="I41" s="9">
        <f t="shared" si="0"/>
        <v>28.642168360698467</v>
      </c>
    </row>
    <row r="42" spans="1:9" ht="31.5" x14ac:dyDescent="0.2">
      <c r="A42" s="110" t="s">
        <v>73</v>
      </c>
      <c r="B42" s="109" t="s">
        <v>22</v>
      </c>
      <c r="C42" s="109" t="s">
        <v>10</v>
      </c>
      <c r="D42" s="109" t="s">
        <v>24</v>
      </c>
      <c r="E42" s="85" t="s">
        <v>95</v>
      </c>
      <c r="F42" s="109"/>
      <c r="G42" s="95">
        <f t="shared" si="9"/>
        <v>383.7</v>
      </c>
      <c r="H42" s="95">
        <f t="shared" si="9"/>
        <v>109.9</v>
      </c>
      <c r="I42" s="9">
        <f t="shared" si="0"/>
        <v>28.642168360698467</v>
      </c>
    </row>
    <row r="43" spans="1:9" ht="31.5" x14ac:dyDescent="0.2">
      <c r="A43" s="87" t="s">
        <v>116</v>
      </c>
      <c r="B43" s="88">
        <v>920</v>
      </c>
      <c r="C43" s="109" t="s">
        <v>10</v>
      </c>
      <c r="D43" s="109" t="s">
        <v>24</v>
      </c>
      <c r="E43" s="85" t="s">
        <v>95</v>
      </c>
      <c r="F43" s="88" t="s">
        <v>42</v>
      </c>
      <c r="G43" s="95">
        <f t="shared" si="9"/>
        <v>383.7</v>
      </c>
      <c r="H43" s="95">
        <f t="shared" si="9"/>
        <v>109.9</v>
      </c>
      <c r="I43" s="9">
        <f t="shared" si="0"/>
        <v>28.642168360698467</v>
      </c>
    </row>
    <row r="44" spans="1:9" ht="31.5" x14ac:dyDescent="0.2">
      <c r="A44" s="87" t="s">
        <v>67</v>
      </c>
      <c r="B44" s="88">
        <v>920</v>
      </c>
      <c r="C44" s="109" t="s">
        <v>10</v>
      </c>
      <c r="D44" s="109" t="s">
        <v>24</v>
      </c>
      <c r="E44" s="85" t="s">
        <v>95</v>
      </c>
      <c r="F44" s="88" t="s">
        <v>43</v>
      </c>
      <c r="G44" s="95">
        <f t="shared" si="9"/>
        <v>383.7</v>
      </c>
      <c r="H44" s="95">
        <f t="shared" si="9"/>
        <v>109.9</v>
      </c>
      <c r="I44" s="9">
        <f t="shared" si="0"/>
        <v>28.642168360698467</v>
      </c>
    </row>
    <row r="45" spans="1:9" s="6" customFormat="1" ht="15.75" x14ac:dyDescent="0.2">
      <c r="A45" s="89" t="s">
        <v>121</v>
      </c>
      <c r="B45" s="92" t="s">
        <v>22</v>
      </c>
      <c r="C45" s="92" t="s">
        <v>10</v>
      </c>
      <c r="D45" s="92" t="s">
        <v>24</v>
      </c>
      <c r="E45" s="92" t="s">
        <v>95</v>
      </c>
      <c r="F45" s="92" t="s">
        <v>33</v>
      </c>
      <c r="G45" s="93">
        <v>383.7</v>
      </c>
      <c r="H45" s="93">
        <v>109.9</v>
      </c>
      <c r="I45" s="12">
        <f t="shared" si="0"/>
        <v>28.642168360698467</v>
      </c>
    </row>
    <row r="46" spans="1:9" s="6" customFormat="1" ht="15.75" x14ac:dyDescent="0.2">
      <c r="A46" s="103" t="s">
        <v>49</v>
      </c>
      <c r="B46" s="104">
        <v>920</v>
      </c>
      <c r="C46" s="104" t="s">
        <v>11</v>
      </c>
      <c r="D46" s="104" t="s">
        <v>25</v>
      </c>
      <c r="E46" s="104"/>
      <c r="F46" s="104"/>
      <c r="G46" s="105">
        <f>G47+G54+G75</f>
        <v>85927.4</v>
      </c>
      <c r="H46" s="105">
        <f t="shared" ref="H46" si="10">H47+H54+H75</f>
        <v>57403.7</v>
      </c>
      <c r="I46" s="11">
        <f t="shared" si="0"/>
        <v>66.804884123108579</v>
      </c>
    </row>
    <row r="47" spans="1:9" s="6" customFormat="1" ht="15.75" x14ac:dyDescent="0.2">
      <c r="A47" s="106" t="s">
        <v>120</v>
      </c>
      <c r="B47" s="88" t="s">
        <v>22</v>
      </c>
      <c r="C47" s="88" t="s">
        <v>11</v>
      </c>
      <c r="D47" s="88" t="s">
        <v>169</v>
      </c>
      <c r="E47" s="88"/>
      <c r="F47" s="88"/>
      <c r="G47" s="95">
        <f t="shared" ref="G47:H50" si="11">G48</f>
        <v>750</v>
      </c>
      <c r="H47" s="95">
        <f t="shared" si="11"/>
        <v>468.2</v>
      </c>
      <c r="I47" s="9">
        <f t="shared" si="0"/>
        <v>62.426666666666662</v>
      </c>
    </row>
    <row r="48" spans="1:9" s="6" customFormat="1" ht="31.5" x14ac:dyDescent="0.2">
      <c r="A48" s="106" t="s">
        <v>170</v>
      </c>
      <c r="B48" s="88" t="s">
        <v>22</v>
      </c>
      <c r="C48" s="88" t="s">
        <v>11</v>
      </c>
      <c r="D48" s="88" t="s">
        <v>169</v>
      </c>
      <c r="E48" s="88" t="s">
        <v>96</v>
      </c>
      <c r="F48" s="88"/>
      <c r="G48" s="95">
        <f t="shared" si="11"/>
        <v>750</v>
      </c>
      <c r="H48" s="95">
        <f t="shared" si="11"/>
        <v>468.2</v>
      </c>
      <c r="I48" s="9">
        <f t="shared" si="0"/>
        <v>62.426666666666662</v>
      </c>
    </row>
    <row r="49" spans="1:12" s="6" customFormat="1" ht="15.75" x14ac:dyDescent="0.2">
      <c r="A49" s="106" t="s">
        <v>88</v>
      </c>
      <c r="B49" s="88">
        <v>920</v>
      </c>
      <c r="C49" s="88" t="s">
        <v>11</v>
      </c>
      <c r="D49" s="88" t="s">
        <v>169</v>
      </c>
      <c r="E49" s="88" t="s">
        <v>97</v>
      </c>
      <c r="F49" s="88"/>
      <c r="G49" s="95">
        <f t="shared" si="11"/>
        <v>750</v>
      </c>
      <c r="H49" s="95">
        <f t="shared" si="11"/>
        <v>468.2</v>
      </c>
      <c r="I49" s="9">
        <f t="shared" si="0"/>
        <v>62.426666666666662</v>
      </c>
    </row>
    <row r="50" spans="1:12" s="6" customFormat="1" ht="15.75" x14ac:dyDescent="0.2">
      <c r="A50" s="106" t="s">
        <v>171</v>
      </c>
      <c r="B50" s="88">
        <v>920</v>
      </c>
      <c r="C50" s="88" t="s">
        <v>11</v>
      </c>
      <c r="D50" s="88" t="s">
        <v>169</v>
      </c>
      <c r="E50" s="88" t="s">
        <v>172</v>
      </c>
      <c r="F50" s="88"/>
      <c r="G50" s="95">
        <f t="shared" si="11"/>
        <v>750</v>
      </c>
      <c r="H50" s="95">
        <f t="shared" si="11"/>
        <v>468.2</v>
      </c>
      <c r="I50" s="9">
        <f t="shared" si="0"/>
        <v>62.426666666666662</v>
      </c>
    </row>
    <row r="51" spans="1:12" s="6" customFormat="1" ht="31.5" x14ac:dyDescent="0.2">
      <c r="A51" s="87" t="s">
        <v>116</v>
      </c>
      <c r="B51" s="88">
        <v>920</v>
      </c>
      <c r="C51" s="88" t="s">
        <v>11</v>
      </c>
      <c r="D51" s="88" t="s">
        <v>169</v>
      </c>
      <c r="E51" s="88" t="s">
        <v>172</v>
      </c>
      <c r="F51" s="88" t="s">
        <v>42</v>
      </c>
      <c r="G51" s="111">
        <f>G52</f>
        <v>750</v>
      </c>
      <c r="H51" s="111">
        <f>H52</f>
        <v>468.2</v>
      </c>
      <c r="I51" s="9">
        <f t="shared" si="0"/>
        <v>62.426666666666662</v>
      </c>
    </row>
    <row r="52" spans="1:12" s="6" customFormat="1" ht="31.5" x14ac:dyDescent="0.2">
      <c r="A52" s="112" t="s">
        <v>67</v>
      </c>
      <c r="B52" s="88">
        <v>920</v>
      </c>
      <c r="C52" s="88" t="s">
        <v>11</v>
      </c>
      <c r="D52" s="88" t="s">
        <v>169</v>
      </c>
      <c r="E52" s="88" t="s">
        <v>172</v>
      </c>
      <c r="F52" s="88" t="s">
        <v>43</v>
      </c>
      <c r="G52" s="111">
        <f>G53</f>
        <v>750</v>
      </c>
      <c r="H52" s="111">
        <f>H53</f>
        <v>468.2</v>
      </c>
      <c r="I52" s="9">
        <f t="shared" si="0"/>
        <v>62.426666666666662</v>
      </c>
    </row>
    <row r="53" spans="1:12" ht="15.75" x14ac:dyDescent="0.2">
      <c r="A53" s="89" t="s">
        <v>121</v>
      </c>
      <c r="B53" s="91">
        <v>920</v>
      </c>
      <c r="C53" s="91" t="s">
        <v>11</v>
      </c>
      <c r="D53" s="113" t="s">
        <v>169</v>
      </c>
      <c r="E53" s="113" t="s">
        <v>172</v>
      </c>
      <c r="F53" s="91" t="s">
        <v>33</v>
      </c>
      <c r="G53" s="100">
        <v>750</v>
      </c>
      <c r="H53" s="114">
        <v>468.2</v>
      </c>
      <c r="I53" s="12">
        <f t="shared" si="0"/>
        <v>62.426666666666662</v>
      </c>
      <c r="J53" s="12"/>
      <c r="K53" s="12"/>
      <c r="L53" s="12"/>
    </row>
    <row r="54" spans="1:12" ht="15.75" x14ac:dyDescent="0.2">
      <c r="A54" s="106" t="s">
        <v>32</v>
      </c>
      <c r="B54" s="88">
        <v>920</v>
      </c>
      <c r="C54" s="88" t="s">
        <v>11</v>
      </c>
      <c r="D54" s="88" t="s">
        <v>23</v>
      </c>
      <c r="E54" s="88"/>
      <c r="F54" s="88"/>
      <c r="G54" s="95">
        <f>G55+G70</f>
        <v>85027.4</v>
      </c>
      <c r="H54" s="95">
        <f t="shared" ref="H54" si="12">H55+H70</f>
        <v>56854.5</v>
      </c>
      <c r="I54" s="10">
        <f t="shared" si="0"/>
        <v>66.866092577216278</v>
      </c>
    </row>
    <row r="55" spans="1:12" ht="47.25" x14ac:dyDescent="0.2">
      <c r="A55" s="106" t="s">
        <v>87</v>
      </c>
      <c r="B55" s="88">
        <v>920</v>
      </c>
      <c r="C55" s="88" t="s">
        <v>11</v>
      </c>
      <c r="D55" s="88" t="s">
        <v>23</v>
      </c>
      <c r="E55" s="88" t="s">
        <v>96</v>
      </c>
      <c r="F55" s="88"/>
      <c r="G55" s="95">
        <f>G56</f>
        <v>30724</v>
      </c>
      <c r="H55" s="95">
        <f t="shared" ref="H55" si="13">H56</f>
        <v>2551.1000000000004</v>
      </c>
      <c r="I55" s="10">
        <f t="shared" si="0"/>
        <v>8.3032808228095298</v>
      </c>
    </row>
    <row r="56" spans="1:12" ht="15.75" x14ac:dyDescent="0.2">
      <c r="A56" s="106" t="s">
        <v>88</v>
      </c>
      <c r="B56" s="88">
        <v>920</v>
      </c>
      <c r="C56" s="88" t="s">
        <v>11</v>
      </c>
      <c r="D56" s="88" t="s">
        <v>23</v>
      </c>
      <c r="E56" s="88" t="s">
        <v>97</v>
      </c>
      <c r="F56" s="88"/>
      <c r="G56" s="95">
        <f>G65+G57+G61</f>
        <v>30724</v>
      </c>
      <c r="H56" s="95">
        <f t="shared" ref="H56" si="14">H65+H57+H61</f>
        <v>2551.1000000000004</v>
      </c>
      <c r="I56" s="10">
        <f t="shared" si="0"/>
        <v>8.3032808228095298</v>
      </c>
    </row>
    <row r="57" spans="1:12" ht="31.5" x14ac:dyDescent="0.2">
      <c r="A57" s="106" t="s">
        <v>89</v>
      </c>
      <c r="B57" s="88">
        <v>920</v>
      </c>
      <c r="C57" s="88" t="s">
        <v>11</v>
      </c>
      <c r="D57" s="88" t="s">
        <v>23</v>
      </c>
      <c r="E57" s="88" t="s">
        <v>173</v>
      </c>
      <c r="F57" s="88"/>
      <c r="G57" s="95">
        <f t="shared" ref="G57:H59" si="15">G58</f>
        <v>3030.3</v>
      </c>
      <c r="H57" s="95">
        <f t="shared" si="15"/>
        <v>1330.2</v>
      </c>
      <c r="I57" s="10">
        <f t="shared" si="0"/>
        <v>43.896643896643894</v>
      </c>
    </row>
    <row r="58" spans="1:12" ht="31.5" x14ac:dyDescent="0.2">
      <c r="A58" s="87" t="s">
        <v>116</v>
      </c>
      <c r="B58" s="88">
        <v>920</v>
      </c>
      <c r="C58" s="88" t="s">
        <v>11</v>
      </c>
      <c r="D58" s="88" t="s">
        <v>23</v>
      </c>
      <c r="E58" s="88" t="s">
        <v>173</v>
      </c>
      <c r="F58" s="88" t="s">
        <v>42</v>
      </c>
      <c r="G58" s="95">
        <f>G59</f>
        <v>3030.3</v>
      </c>
      <c r="H58" s="95">
        <f t="shared" si="15"/>
        <v>1330.2</v>
      </c>
      <c r="I58" s="10">
        <f t="shared" si="0"/>
        <v>43.896643896643894</v>
      </c>
    </row>
    <row r="59" spans="1:12" ht="31.5" x14ac:dyDescent="0.2">
      <c r="A59" s="112" t="s">
        <v>67</v>
      </c>
      <c r="B59" s="88">
        <v>920</v>
      </c>
      <c r="C59" s="88" t="s">
        <v>11</v>
      </c>
      <c r="D59" s="88" t="s">
        <v>23</v>
      </c>
      <c r="E59" s="88" t="s">
        <v>173</v>
      </c>
      <c r="F59" s="88" t="s">
        <v>43</v>
      </c>
      <c r="G59" s="95">
        <f>G60</f>
        <v>3030.3</v>
      </c>
      <c r="H59" s="95">
        <f t="shared" si="15"/>
        <v>1330.2</v>
      </c>
      <c r="I59" s="10">
        <f t="shared" si="0"/>
        <v>43.896643896643894</v>
      </c>
    </row>
    <row r="60" spans="1:12" ht="15.75" x14ac:dyDescent="0.2">
      <c r="A60" s="89" t="s">
        <v>121</v>
      </c>
      <c r="B60" s="91">
        <v>920</v>
      </c>
      <c r="C60" s="91" t="s">
        <v>11</v>
      </c>
      <c r="D60" s="91" t="s">
        <v>23</v>
      </c>
      <c r="E60" s="91" t="s">
        <v>173</v>
      </c>
      <c r="F60" s="91" t="s">
        <v>33</v>
      </c>
      <c r="G60" s="100">
        <f>145.4+2884.9</f>
        <v>3030.3</v>
      </c>
      <c r="H60" s="100">
        <v>1330.2</v>
      </c>
      <c r="I60" s="12">
        <f t="shared" si="0"/>
        <v>43.896643896643894</v>
      </c>
    </row>
    <row r="61" spans="1:12" ht="31.5" x14ac:dyDescent="0.2">
      <c r="A61" s="106" t="s">
        <v>89</v>
      </c>
      <c r="B61" s="88">
        <v>920</v>
      </c>
      <c r="C61" s="88" t="s">
        <v>11</v>
      </c>
      <c r="D61" s="88" t="s">
        <v>23</v>
      </c>
      <c r="E61" s="88" t="s">
        <v>174</v>
      </c>
      <c r="F61" s="88"/>
      <c r="G61" s="95">
        <f t="shared" ref="G61:H63" si="16">G62</f>
        <v>1193.7</v>
      </c>
      <c r="H61" s="95">
        <f t="shared" si="16"/>
        <v>1193.7</v>
      </c>
      <c r="I61" s="9">
        <f t="shared" si="0"/>
        <v>100</v>
      </c>
    </row>
    <row r="62" spans="1:12" ht="31.5" x14ac:dyDescent="0.2">
      <c r="A62" s="87" t="s">
        <v>116</v>
      </c>
      <c r="B62" s="88">
        <v>920</v>
      </c>
      <c r="C62" s="88" t="s">
        <v>11</v>
      </c>
      <c r="D62" s="88" t="s">
        <v>23</v>
      </c>
      <c r="E62" s="88" t="s">
        <v>174</v>
      </c>
      <c r="F62" s="88" t="s">
        <v>42</v>
      </c>
      <c r="G62" s="111">
        <f t="shared" si="16"/>
        <v>1193.7</v>
      </c>
      <c r="H62" s="111">
        <f t="shared" si="16"/>
        <v>1193.7</v>
      </c>
      <c r="I62" s="9">
        <f t="shared" si="0"/>
        <v>100</v>
      </c>
    </row>
    <row r="63" spans="1:12" ht="31.5" x14ac:dyDescent="0.2">
      <c r="A63" s="112" t="s">
        <v>67</v>
      </c>
      <c r="B63" s="88">
        <v>920</v>
      </c>
      <c r="C63" s="88" t="s">
        <v>11</v>
      </c>
      <c r="D63" s="88" t="s">
        <v>23</v>
      </c>
      <c r="E63" s="88" t="s">
        <v>174</v>
      </c>
      <c r="F63" s="88" t="s">
        <v>43</v>
      </c>
      <c r="G63" s="111">
        <f t="shared" si="16"/>
        <v>1193.7</v>
      </c>
      <c r="H63" s="111">
        <f t="shared" si="16"/>
        <v>1193.7</v>
      </c>
      <c r="I63" s="9">
        <f t="shared" si="0"/>
        <v>100</v>
      </c>
    </row>
    <row r="64" spans="1:12" ht="15.75" x14ac:dyDescent="0.2">
      <c r="A64" s="89" t="s">
        <v>121</v>
      </c>
      <c r="B64" s="91">
        <v>920</v>
      </c>
      <c r="C64" s="91" t="s">
        <v>11</v>
      </c>
      <c r="D64" s="91" t="s">
        <v>23</v>
      </c>
      <c r="E64" s="91" t="s">
        <v>174</v>
      </c>
      <c r="F64" s="91" t="s">
        <v>33</v>
      </c>
      <c r="G64" s="100">
        <v>1193.7</v>
      </c>
      <c r="H64" s="100">
        <v>1193.7</v>
      </c>
      <c r="I64" s="12">
        <f t="shared" si="0"/>
        <v>100</v>
      </c>
    </row>
    <row r="65" spans="1:9" ht="47.25" x14ac:dyDescent="0.2">
      <c r="A65" s="106" t="s">
        <v>199</v>
      </c>
      <c r="B65" s="88" t="s">
        <v>22</v>
      </c>
      <c r="C65" s="88" t="s">
        <v>11</v>
      </c>
      <c r="D65" s="88" t="s">
        <v>23</v>
      </c>
      <c r="E65" s="88" t="s">
        <v>136</v>
      </c>
      <c r="F65" s="88"/>
      <c r="G65" s="95">
        <f t="shared" ref="G65:H65" si="17">G66</f>
        <v>26500</v>
      </c>
      <c r="H65" s="95">
        <f t="shared" si="17"/>
        <v>27.2</v>
      </c>
      <c r="I65" s="9">
        <f t="shared" si="0"/>
        <v>0.10264150943396226</v>
      </c>
    </row>
    <row r="66" spans="1:9" ht="31.5" x14ac:dyDescent="0.2">
      <c r="A66" s="87" t="s">
        <v>116</v>
      </c>
      <c r="B66" s="88" t="s">
        <v>22</v>
      </c>
      <c r="C66" s="88" t="s">
        <v>11</v>
      </c>
      <c r="D66" s="88" t="s">
        <v>23</v>
      </c>
      <c r="E66" s="88" t="s">
        <v>136</v>
      </c>
      <c r="F66" s="88" t="s">
        <v>42</v>
      </c>
      <c r="G66" s="95">
        <f>G67</f>
        <v>26500</v>
      </c>
      <c r="H66" s="95">
        <f>H67</f>
        <v>27.2</v>
      </c>
      <c r="I66" s="9">
        <f t="shared" si="0"/>
        <v>0.10264150943396226</v>
      </c>
    </row>
    <row r="67" spans="1:9" ht="31.5" x14ac:dyDescent="0.2">
      <c r="A67" s="112" t="s">
        <v>67</v>
      </c>
      <c r="B67" s="88" t="s">
        <v>22</v>
      </c>
      <c r="C67" s="88" t="s">
        <v>11</v>
      </c>
      <c r="D67" s="88" t="s">
        <v>23</v>
      </c>
      <c r="E67" s="88" t="s">
        <v>136</v>
      </c>
      <c r="F67" s="88" t="s">
        <v>43</v>
      </c>
      <c r="G67" s="95">
        <f>G68+G69</f>
        <v>26500</v>
      </c>
      <c r="H67" s="95">
        <f>H69</f>
        <v>27.2</v>
      </c>
      <c r="I67" s="9">
        <f t="shared" si="0"/>
        <v>0.10264150943396226</v>
      </c>
    </row>
    <row r="68" spans="1:9" ht="47.25" x14ac:dyDescent="0.2">
      <c r="A68" s="115" t="s">
        <v>68</v>
      </c>
      <c r="B68" s="91" t="s">
        <v>22</v>
      </c>
      <c r="C68" s="91" t="s">
        <v>11</v>
      </c>
      <c r="D68" s="91" t="s">
        <v>23</v>
      </c>
      <c r="E68" s="91" t="s">
        <v>136</v>
      </c>
      <c r="F68" s="91" t="s">
        <v>35</v>
      </c>
      <c r="G68" s="100">
        <v>26472.799999999999</v>
      </c>
      <c r="H68" s="114">
        <v>0</v>
      </c>
      <c r="I68" s="12">
        <f t="shared" si="0"/>
        <v>0</v>
      </c>
    </row>
    <row r="69" spans="1:9" ht="15.75" x14ac:dyDescent="0.2">
      <c r="A69" s="89" t="s">
        <v>121</v>
      </c>
      <c r="B69" s="91" t="s">
        <v>22</v>
      </c>
      <c r="C69" s="91" t="s">
        <v>11</v>
      </c>
      <c r="D69" s="91" t="s">
        <v>23</v>
      </c>
      <c r="E69" s="91" t="s">
        <v>136</v>
      </c>
      <c r="F69" s="91" t="s">
        <v>33</v>
      </c>
      <c r="G69" s="100">
        <v>27.2</v>
      </c>
      <c r="H69" s="114">
        <v>27.2</v>
      </c>
      <c r="I69" s="12">
        <f t="shared" si="0"/>
        <v>100</v>
      </c>
    </row>
    <row r="70" spans="1:9" ht="47.25" x14ac:dyDescent="0.2">
      <c r="A70" s="116" t="s">
        <v>175</v>
      </c>
      <c r="B70" s="88" t="s">
        <v>22</v>
      </c>
      <c r="C70" s="88" t="s">
        <v>11</v>
      </c>
      <c r="D70" s="88" t="s">
        <v>23</v>
      </c>
      <c r="E70" s="88" t="s">
        <v>176</v>
      </c>
      <c r="F70" s="88"/>
      <c r="G70" s="111">
        <f t="shared" ref="G70:H73" si="18">G71</f>
        <v>54303.4</v>
      </c>
      <c r="H70" s="111">
        <f t="shared" si="18"/>
        <v>54303.4</v>
      </c>
      <c r="I70" s="9">
        <f t="shared" si="0"/>
        <v>100</v>
      </c>
    </row>
    <row r="71" spans="1:9" ht="78.75" x14ac:dyDescent="0.2">
      <c r="A71" s="116" t="s">
        <v>177</v>
      </c>
      <c r="B71" s="88" t="s">
        <v>22</v>
      </c>
      <c r="C71" s="88" t="s">
        <v>11</v>
      </c>
      <c r="D71" s="88" t="s">
        <v>23</v>
      </c>
      <c r="E71" s="88" t="s">
        <v>178</v>
      </c>
      <c r="F71" s="88"/>
      <c r="G71" s="111">
        <f t="shared" si="18"/>
        <v>54303.4</v>
      </c>
      <c r="H71" s="111">
        <f t="shared" si="18"/>
        <v>54303.4</v>
      </c>
      <c r="I71" s="9">
        <f t="shared" si="0"/>
        <v>100</v>
      </c>
    </row>
    <row r="72" spans="1:9" ht="31.5" x14ac:dyDescent="0.2">
      <c r="A72" s="87" t="s">
        <v>116</v>
      </c>
      <c r="B72" s="88" t="s">
        <v>22</v>
      </c>
      <c r="C72" s="88" t="s">
        <v>11</v>
      </c>
      <c r="D72" s="88" t="s">
        <v>23</v>
      </c>
      <c r="E72" s="88" t="s">
        <v>178</v>
      </c>
      <c r="F72" s="88" t="s">
        <v>42</v>
      </c>
      <c r="G72" s="111">
        <f t="shared" si="18"/>
        <v>54303.4</v>
      </c>
      <c r="H72" s="111">
        <f t="shared" si="18"/>
        <v>54303.4</v>
      </c>
      <c r="I72" s="9">
        <f t="shared" si="0"/>
        <v>100</v>
      </c>
    </row>
    <row r="73" spans="1:9" ht="31.5" x14ac:dyDescent="0.2">
      <c r="A73" s="116" t="s">
        <v>67</v>
      </c>
      <c r="B73" s="88" t="s">
        <v>22</v>
      </c>
      <c r="C73" s="88" t="s">
        <v>11</v>
      </c>
      <c r="D73" s="88" t="s">
        <v>23</v>
      </c>
      <c r="E73" s="88" t="s">
        <v>178</v>
      </c>
      <c r="F73" s="88" t="s">
        <v>43</v>
      </c>
      <c r="G73" s="111">
        <f t="shared" si="18"/>
        <v>54303.4</v>
      </c>
      <c r="H73" s="111">
        <f t="shared" si="18"/>
        <v>54303.4</v>
      </c>
      <c r="I73" s="9">
        <f t="shared" si="0"/>
        <v>100</v>
      </c>
    </row>
    <row r="74" spans="1:9" ht="15.75" x14ac:dyDescent="0.2">
      <c r="A74" s="89" t="s">
        <v>121</v>
      </c>
      <c r="B74" s="91" t="s">
        <v>22</v>
      </c>
      <c r="C74" s="91" t="s">
        <v>11</v>
      </c>
      <c r="D74" s="91" t="s">
        <v>23</v>
      </c>
      <c r="E74" s="117" t="s">
        <v>178</v>
      </c>
      <c r="F74" s="91" t="s">
        <v>33</v>
      </c>
      <c r="G74" s="100">
        <v>54303.4</v>
      </c>
      <c r="H74" s="100">
        <v>54303.4</v>
      </c>
      <c r="I74" s="12">
        <f t="shared" si="0"/>
        <v>100</v>
      </c>
    </row>
    <row r="75" spans="1:9" ht="15.75" x14ac:dyDescent="0.2">
      <c r="A75" s="116" t="s">
        <v>117</v>
      </c>
      <c r="B75" s="88" t="s">
        <v>22</v>
      </c>
      <c r="C75" s="88" t="s">
        <v>11</v>
      </c>
      <c r="D75" s="88" t="s">
        <v>118</v>
      </c>
      <c r="E75" s="88"/>
      <c r="F75" s="109"/>
      <c r="G75" s="118">
        <f t="shared" ref="G75:H75" si="19">G76+G82</f>
        <v>150</v>
      </c>
      <c r="H75" s="118">
        <f t="shared" si="19"/>
        <v>81</v>
      </c>
      <c r="I75" s="9">
        <f t="shared" ref="I75:I138" si="20">H75/G75*100</f>
        <v>54</v>
      </c>
    </row>
    <row r="76" spans="1:9" ht="47.25" x14ac:dyDescent="0.2">
      <c r="A76" s="116" t="s">
        <v>87</v>
      </c>
      <c r="B76" s="88" t="s">
        <v>22</v>
      </c>
      <c r="C76" s="88" t="s">
        <v>11</v>
      </c>
      <c r="D76" s="88" t="s">
        <v>118</v>
      </c>
      <c r="E76" s="88" t="s">
        <v>96</v>
      </c>
      <c r="F76" s="109"/>
      <c r="G76" s="118">
        <f t="shared" ref="G76:H85" si="21">G77</f>
        <v>100</v>
      </c>
      <c r="H76" s="118">
        <f t="shared" si="21"/>
        <v>81</v>
      </c>
      <c r="I76" s="9">
        <f t="shared" si="20"/>
        <v>81</v>
      </c>
    </row>
    <row r="77" spans="1:9" ht="78.75" x14ac:dyDescent="0.2">
      <c r="A77" s="116" t="s">
        <v>200</v>
      </c>
      <c r="B77" s="88">
        <v>920</v>
      </c>
      <c r="C77" s="88" t="s">
        <v>11</v>
      </c>
      <c r="D77" s="88" t="s">
        <v>118</v>
      </c>
      <c r="E77" s="88" t="s">
        <v>119</v>
      </c>
      <c r="F77" s="109"/>
      <c r="G77" s="118">
        <f t="shared" si="21"/>
        <v>100</v>
      </c>
      <c r="H77" s="118">
        <f t="shared" si="21"/>
        <v>81</v>
      </c>
      <c r="I77" s="9">
        <f t="shared" si="20"/>
        <v>81</v>
      </c>
    </row>
    <row r="78" spans="1:9" ht="31.5" x14ac:dyDescent="0.2">
      <c r="A78" s="87" t="s">
        <v>128</v>
      </c>
      <c r="B78" s="94" t="s">
        <v>22</v>
      </c>
      <c r="C78" s="94" t="s">
        <v>11</v>
      </c>
      <c r="D78" s="94" t="s">
        <v>118</v>
      </c>
      <c r="E78" s="94" t="s">
        <v>179</v>
      </c>
      <c r="F78" s="94"/>
      <c r="G78" s="95">
        <f t="shared" si="21"/>
        <v>100</v>
      </c>
      <c r="H78" s="95">
        <f t="shared" ref="H78" si="22">H79</f>
        <v>81</v>
      </c>
      <c r="I78" s="9">
        <f t="shared" si="20"/>
        <v>81</v>
      </c>
    </row>
    <row r="79" spans="1:9" ht="31.5" x14ac:dyDescent="0.2">
      <c r="A79" s="87" t="s">
        <v>116</v>
      </c>
      <c r="B79" s="94" t="s">
        <v>22</v>
      </c>
      <c r="C79" s="94" t="s">
        <v>11</v>
      </c>
      <c r="D79" s="94" t="s">
        <v>118</v>
      </c>
      <c r="E79" s="94" t="s">
        <v>179</v>
      </c>
      <c r="F79" s="94" t="s">
        <v>42</v>
      </c>
      <c r="G79" s="95">
        <f t="shared" si="21"/>
        <v>100</v>
      </c>
      <c r="H79" s="95">
        <f>H80</f>
        <v>81</v>
      </c>
      <c r="I79" s="9">
        <f t="shared" si="20"/>
        <v>81</v>
      </c>
    </row>
    <row r="80" spans="1:9" ht="31.5" x14ac:dyDescent="0.2">
      <c r="A80" s="87" t="s">
        <v>67</v>
      </c>
      <c r="B80" s="94" t="s">
        <v>22</v>
      </c>
      <c r="C80" s="94" t="s">
        <v>11</v>
      </c>
      <c r="D80" s="94" t="s">
        <v>118</v>
      </c>
      <c r="E80" s="94" t="s">
        <v>179</v>
      </c>
      <c r="F80" s="94" t="s">
        <v>43</v>
      </c>
      <c r="G80" s="95">
        <f t="shared" si="21"/>
        <v>100</v>
      </c>
      <c r="H80" s="95">
        <f>H81</f>
        <v>81</v>
      </c>
      <c r="I80" s="9">
        <f t="shared" si="20"/>
        <v>81</v>
      </c>
    </row>
    <row r="81" spans="1:9" ht="15.75" x14ac:dyDescent="0.2">
      <c r="A81" s="89" t="s">
        <v>121</v>
      </c>
      <c r="B81" s="113" t="s">
        <v>22</v>
      </c>
      <c r="C81" s="113" t="s">
        <v>11</v>
      </c>
      <c r="D81" s="113" t="s">
        <v>118</v>
      </c>
      <c r="E81" s="113" t="s">
        <v>179</v>
      </c>
      <c r="F81" s="119" t="s">
        <v>33</v>
      </c>
      <c r="G81" s="107">
        <v>100</v>
      </c>
      <c r="H81" s="107">
        <v>81</v>
      </c>
      <c r="I81" s="12">
        <f t="shared" si="20"/>
        <v>81</v>
      </c>
    </row>
    <row r="82" spans="1:9" ht="15.75" x14ac:dyDescent="0.2">
      <c r="A82" s="116" t="s">
        <v>40</v>
      </c>
      <c r="B82" s="88" t="s">
        <v>22</v>
      </c>
      <c r="C82" s="88" t="s">
        <v>11</v>
      </c>
      <c r="D82" s="88" t="s">
        <v>118</v>
      </c>
      <c r="E82" s="88" t="s">
        <v>92</v>
      </c>
      <c r="F82" s="109"/>
      <c r="G82" s="118">
        <f>G83</f>
        <v>50</v>
      </c>
      <c r="H82" s="118">
        <f t="shared" ref="H82" si="23">H83</f>
        <v>0</v>
      </c>
      <c r="I82" s="9">
        <f t="shared" si="20"/>
        <v>0</v>
      </c>
    </row>
    <row r="83" spans="1:9" ht="31.5" x14ac:dyDescent="0.2">
      <c r="A83" s="116" t="s">
        <v>132</v>
      </c>
      <c r="B83" s="88" t="s">
        <v>22</v>
      </c>
      <c r="C83" s="88" t="s">
        <v>11</v>
      </c>
      <c r="D83" s="88" t="s">
        <v>118</v>
      </c>
      <c r="E83" s="88" t="s">
        <v>133</v>
      </c>
      <c r="F83" s="109"/>
      <c r="G83" s="95">
        <f t="shared" si="21"/>
        <v>50</v>
      </c>
      <c r="H83" s="95">
        <f t="shared" si="21"/>
        <v>0</v>
      </c>
      <c r="I83" s="9">
        <f t="shared" si="20"/>
        <v>0</v>
      </c>
    </row>
    <row r="84" spans="1:9" ht="31.5" x14ac:dyDescent="0.2">
      <c r="A84" s="116" t="s">
        <v>116</v>
      </c>
      <c r="B84" s="88" t="s">
        <v>22</v>
      </c>
      <c r="C84" s="88" t="s">
        <v>11</v>
      </c>
      <c r="D84" s="88" t="s">
        <v>118</v>
      </c>
      <c r="E84" s="88" t="s">
        <v>133</v>
      </c>
      <c r="F84" s="109" t="s">
        <v>42</v>
      </c>
      <c r="G84" s="95">
        <f t="shared" si="21"/>
        <v>50</v>
      </c>
      <c r="H84" s="95">
        <f>H85</f>
        <v>0</v>
      </c>
      <c r="I84" s="9">
        <f t="shared" si="20"/>
        <v>0</v>
      </c>
    </row>
    <row r="85" spans="1:9" ht="31.5" x14ac:dyDescent="0.2">
      <c r="A85" s="116" t="s">
        <v>67</v>
      </c>
      <c r="B85" s="88" t="s">
        <v>22</v>
      </c>
      <c r="C85" s="88" t="s">
        <v>11</v>
      </c>
      <c r="D85" s="88" t="s">
        <v>118</v>
      </c>
      <c r="E85" s="88" t="s">
        <v>133</v>
      </c>
      <c r="F85" s="109" t="s">
        <v>43</v>
      </c>
      <c r="G85" s="95">
        <f t="shared" si="21"/>
        <v>50</v>
      </c>
      <c r="H85" s="95">
        <f>H86</f>
        <v>0</v>
      </c>
      <c r="I85" s="9">
        <f t="shared" si="20"/>
        <v>0</v>
      </c>
    </row>
    <row r="86" spans="1:9" ht="15.75" x14ac:dyDescent="0.2">
      <c r="A86" s="89" t="s">
        <v>121</v>
      </c>
      <c r="B86" s="91" t="s">
        <v>22</v>
      </c>
      <c r="C86" s="91" t="s">
        <v>11</v>
      </c>
      <c r="D86" s="91" t="s">
        <v>118</v>
      </c>
      <c r="E86" s="91" t="s">
        <v>133</v>
      </c>
      <c r="F86" s="92" t="s">
        <v>33</v>
      </c>
      <c r="G86" s="107">
        <v>50</v>
      </c>
      <c r="H86" s="107">
        <v>0</v>
      </c>
      <c r="I86" s="12">
        <f t="shared" si="20"/>
        <v>0</v>
      </c>
    </row>
    <row r="87" spans="1:9" ht="15.75" x14ac:dyDescent="0.2">
      <c r="A87" s="103" t="s">
        <v>50</v>
      </c>
      <c r="B87" s="104">
        <v>920</v>
      </c>
      <c r="C87" s="104" t="s">
        <v>12</v>
      </c>
      <c r="D87" s="104" t="s">
        <v>25</v>
      </c>
      <c r="E87" s="104"/>
      <c r="F87" s="104" t="s">
        <v>7</v>
      </c>
      <c r="G87" s="77">
        <f>G88+G97</f>
        <v>177190.09999999998</v>
      </c>
      <c r="H87" s="77">
        <f>H88+H97</f>
        <v>150184.90000000002</v>
      </c>
      <c r="I87" s="9">
        <f t="shared" si="20"/>
        <v>84.759193656981992</v>
      </c>
    </row>
    <row r="88" spans="1:9" ht="15.75" x14ac:dyDescent="0.2">
      <c r="A88" s="106" t="s">
        <v>19</v>
      </c>
      <c r="B88" s="88">
        <v>920</v>
      </c>
      <c r="C88" s="88" t="s">
        <v>12</v>
      </c>
      <c r="D88" s="88" t="s">
        <v>13</v>
      </c>
      <c r="E88" s="88"/>
      <c r="F88" s="88"/>
      <c r="G88" s="95">
        <f t="shared" ref="G88:H89" si="24">G89</f>
        <v>500</v>
      </c>
      <c r="H88" s="95">
        <f t="shared" si="24"/>
        <v>317.5</v>
      </c>
      <c r="I88" s="9">
        <f t="shared" si="20"/>
        <v>63.5</v>
      </c>
    </row>
    <row r="89" spans="1:9" ht="15.75" x14ac:dyDescent="0.2">
      <c r="A89" s="84" t="s">
        <v>40</v>
      </c>
      <c r="B89" s="88">
        <v>920</v>
      </c>
      <c r="C89" s="88" t="s">
        <v>12</v>
      </c>
      <c r="D89" s="88" t="s">
        <v>13</v>
      </c>
      <c r="E89" s="85" t="s">
        <v>92</v>
      </c>
      <c r="F89" s="88"/>
      <c r="G89" s="95">
        <f t="shared" si="24"/>
        <v>500</v>
      </c>
      <c r="H89" s="95">
        <f t="shared" si="24"/>
        <v>317.5</v>
      </c>
      <c r="I89" s="9">
        <f t="shared" si="20"/>
        <v>63.5</v>
      </c>
    </row>
    <row r="90" spans="1:9" ht="15.75" x14ac:dyDescent="0.2">
      <c r="A90" s="106" t="s">
        <v>20</v>
      </c>
      <c r="B90" s="88" t="s">
        <v>22</v>
      </c>
      <c r="C90" s="88" t="s">
        <v>12</v>
      </c>
      <c r="D90" s="88" t="s">
        <v>13</v>
      </c>
      <c r="E90" s="88" t="s">
        <v>98</v>
      </c>
      <c r="F90" s="88"/>
      <c r="G90" s="111">
        <f t="shared" ref="G90" si="25">G91+G94</f>
        <v>500</v>
      </c>
      <c r="H90" s="111">
        <f t="shared" ref="H90" si="26">H91+H94</f>
        <v>317.5</v>
      </c>
      <c r="I90" s="9">
        <f t="shared" si="20"/>
        <v>63.5</v>
      </c>
    </row>
    <row r="91" spans="1:9" ht="31.5" x14ac:dyDescent="0.2">
      <c r="A91" s="87" t="s">
        <v>116</v>
      </c>
      <c r="B91" s="88">
        <v>920</v>
      </c>
      <c r="C91" s="88" t="s">
        <v>12</v>
      </c>
      <c r="D91" s="88" t="s">
        <v>13</v>
      </c>
      <c r="E91" s="88" t="s">
        <v>98</v>
      </c>
      <c r="F91" s="88" t="s">
        <v>42</v>
      </c>
      <c r="G91" s="111">
        <f t="shared" ref="G91:H92" si="27">G92</f>
        <v>100</v>
      </c>
      <c r="H91" s="111">
        <f t="shared" si="27"/>
        <v>48.7</v>
      </c>
      <c r="I91" s="9">
        <f t="shared" si="20"/>
        <v>48.7</v>
      </c>
    </row>
    <row r="92" spans="1:9" ht="31.5" x14ac:dyDescent="0.2">
      <c r="A92" s="87" t="s">
        <v>67</v>
      </c>
      <c r="B92" s="88">
        <v>920</v>
      </c>
      <c r="C92" s="88" t="s">
        <v>12</v>
      </c>
      <c r="D92" s="88" t="s">
        <v>13</v>
      </c>
      <c r="E92" s="88" t="s">
        <v>98</v>
      </c>
      <c r="F92" s="88" t="s">
        <v>43</v>
      </c>
      <c r="G92" s="111">
        <f t="shared" si="27"/>
        <v>100</v>
      </c>
      <c r="H92" s="111">
        <f t="shared" si="27"/>
        <v>48.7</v>
      </c>
      <c r="I92" s="9">
        <f t="shared" si="20"/>
        <v>48.7</v>
      </c>
    </row>
    <row r="93" spans="1:9" ht="15.75" x14ac:dyDescent="0.2">
      <c r="A93" s="89" t="s">
        <v>121</v>
      </c>
      <c r="B93" s="91" t="s">
        <v>22</v>
      </c>
      <c r="C93" s="91" t="s">
        <v>12</v>
      </c>
      <c r="D93" s="91" t="s">
        <v>13</v>
      </c>
      <c r="E93" s="91" t="s">
        <v>98</v>
      </c>
      <c r="F93" s="91" t="s">
        <v>33</v>
      </c>
      <c r="G93" s="100">
        <v>100</v>
      </c>
      <c r="H93" s="100">
        <v>48.7</v>
      </c>
      <c r="I93" s="12">
        <f t="shared" si="20"/>
        <v>48.7</v>
      </c>
    </row>
    <row r="94" spans="1:9" ht="15.75" x14ac:dyDescent="0.2">
      <c r="A94" s="120" t="s">
        <v>44</v>
      </c>
      <c r="B94" s="94" t="s">
        <v>22</v>
      </c>
      <c r="C94" s="94" t="s">
        <v>12</v>
      </c>
      <c r="D94" s="94" t="s">
        <v>13</v>
      </c>
      <c r="E94" s="94" t="s">
        <v>98</v>
      </c>
      <c r="F94" s="94" t="s">
        <v>45</v>
      </c>
      <c r="G94" s="95">
        <f t="shared" ref="G94:H95" si="28">G95</f>
        <v>400</v>
      </c>
      <c r="H94" s="95">
        <f t="shared" si="28"/>
        <v>268.8</v>
      </c>
      <c r="I94" s="10">
        <f t="shared" si="20"/>
        <v>67.2</v>
      </c>
    </row>
    <row r="95" spans="1:9" ht="63" x14ac:dyDescent="0.2">
      <c r="A95" s="121" t="s">
        <v>70</v>
      </c>
      <c r="B95" s="88" t="s">
        <v>22</v>
      </c>
      <c r="C95" s="88" t="s">
        <v>12</v>
      </c>
      <c r="D95" s="88" t="s">
        <v>13</v>
      </c>
      <c r="E95" s="88" t="s">
        <v>98</v>
      </c>
      <c r="F95" s="88" t="s">
        <v>34</v>
      </c>
      <c r="G95" s="111">
        <f t="shared" si="28"/>
        <v>400</v>
      </c>
      <c r="H95" s="111">
        <f t="shared" si="28"/>
        <v>268.8</v>
      </c>
      <c r="I95" s="9">
        <f t="shared" si="20"/>
        <v>67.2</v>
      </c>
    </row>
    <row r="96" spans="1:9" ht="63" x14ac:dyDescent="0.2">
      <c r="A96" s="122" t="s">
        <v>114</v>
      </c>
      <c r="B96" s="91" t="s">
        <v>22</v>
      </c>
      <c r="C96" s="91" t="s">
        <v>12</v>
      </c>
      <c r="D96" s="91" t="s">
        <v>13</v>
      </c>
      <c r="E96" s="91" t="s">
        <v>98</v>
      </c>
      <c r="F96" s="91" t="s">
        <v>115</v>
      </c>
      <c r="G96" s="100">
        <v>400</v>
      </c>
      <c r="H96" s="100">
        <v>268.8</v>
      </c>
      <c r="I96" s="12">
        <f t="shared" si="20"/>
        <v>67.2</v>
      </c>
    </row>
    <row r="97" spans="1:9" ht="15.75" x14ac:dyDescent="0.2">
      <c r="A97" s="123" t="s">
        <v>16</v>
      </c>
      <c r="B97" s="88">
        <v>920</v>
      </c>
      <c r="C97" s="88" t="s">
        <v>12</v>
      </c>
      <c r="D97" s="88" t="s">
        <v>10</v>
      </c>
      <c r="E97" s="88"/>
      <c r="F97" s="88" t="s">
        <v>7</v>
      </c>
      <c r="G97" s="97">
        <f>G128+G104+G98+G110</f>
        <v>176690.09999999998</v>
      </c>
      <c r="H97" s="97">
        <f>H128+H104+H98+H110</f>
        <v>149867.40000000002</v>
      </c>
      <c r="I97" s="9">
        <f t="shared" si="20"/>
        <v>84.819353206546396</v>
      </c>
    </row>
    <row r="98" spans="1:9" ht="47.25" x14ac:dyDescent="0.2">
      <c r="A98" s="106" t="s">
        <v>87</v>
      </c>
      <c r="B98" s="88">
        <v>920</v>
      </c>
      <c r="C98" s="88" t="s">
        <v>12</v>
      </c>
      <c r="D98" s="88" t="s">
        <v>10</v>
      </c>
      <c r="E98" s="88" t="s">
        <v>96</v>
      </c>
      <c r="F98" s="88"/>
      <c r="G98" s="97">
        <f t="shared" ref="G98:G99" si="29">G99</f>
        <v>1050</v>
      </c>
      <c r="H98" s="97">
        <f t="shared" ref="H98:H99" si="30">H99</f>
        <v>84</v>
      </c>
      <c r="I98" s="9">
        <f t="shared" si="20"/>
        <v>8</v>
      </c>
    </row>
    <row r="99" spans="1:9" ht="31.5" x14ac:dyDescent="0.2">
      <c r="A99" s="123" t="s">
        <v>123</v>
      </c>
      <c r="B99" s="88">
        <v>920</v>
      </c>
      <c r="C99" s="88" t="s">
        <v>12</v>
      </c>
      <c r="D99" s="88" t="s">
        <v>10</v>
      </c>
      <c r="E99" s="88" t="s">
        <v>122</v>
      </c>
      <c r="F99" s="88"/>
      <c r="G99" s="97">
        <f t="shared" si="29"/>
        <v>1050</v>
      </c>
      <c r="H99" s="97">
        <f t="shared" si="30"/>
        <v>84</v>
      </c>
      <c r="I99" s="9">
        <f t="shared" si="20"/>
        <v>8</v>
      </c>
    </row>
    <row r="100" spans="1:9" ht="31.5" x14ac:dyDescent="0.2">
      <c r="A100" s="123" t="s">
        <v>125</v>
      </c>
      <c r="B100" s="88">
        <v>920</v>
      </c>
      <c r="C100" s="88" t="s">
        <v>12</v>
      </c>
      <c r="D100" s="88" t="s">
        <v>10</v>
      </c>
      <c r="E100" s="88" t="s">
        <v>180</v>
      </c>
      <c r="F100" s="88"/>
      <c r="G100" s="97">
        <f t="shared" ref="G100:H102" si="31">G101</f>
        <v>1050</v>
      </c>
      <c r="H100" s="97">
        <f t="shared" si="31"/>
        <v>84</v>
      </c>
      <c r="I100" s="9">
        <f t="shared" si="20"/>
        <v>8</v>
      </c>
    </row>
    <row r="101" spans="1:9" ht="31.5" x14ac:dyDescent="0.2">
      <c r="A101" s="87" t="s">
        <v>116</v>
      </c>
      <c r="B101" s="88">
        <v>920</v>
      </c>
      <c r="C101" s="88" t="s">
        <v>12</v>
      </c>
      <c r="D101" s="88" t="s">
        <v>10</v>
      </c>
      <c r="E101" s="88" t="s">
        <v>180</v>
      </c>
      <c r="F101" s="88" t="s">
        <v>42</v>
      </c>
      <c r="G101" s="95">
        <f t="shared" si="31"/>
        <v>1050</v>
      </c>
      <c r="H101" s="95">
        <f t="shared" si="31"/>
        <v>84</v>
      </c>
      <c r="I101" s="9">
        <f t="shared" si="20"/>
        <v>8</v>
      </c>
    </row>
    <row r="102" spans="1:9" ht="31.5" x14ac:dyDescent="0.2">
      <c r="A102" s="87" t="s">
        <v>67</v>
      </c>
      <c r="B102" s="88">
        <v>920</v>
      </c>
      <c r="C102" s="88" t="s">
        <v>12</v>
      </c>
      <c r="D102" s="88" t="s">
        <v>10</v>
      </c>
      <c r="E102" s="88" t="s">
        <v>180</v>
      </c>
      <c r="F102" s="88" t="s">
        <v>43</v>
      </c>
      <c r="G102" s="95">
        <f t="shared" si="31"/>
        <v>1050</v>
      </c>
      <c r="H102" s="95">
        <f t="shared" si="31"/>
        <v>84</v>
      </c>
      <c r="I102" s="9">
        <f t="shared" si="20"/>
        <v>8</v>
      </c>
    </row>
    <row r="103" spans="1:9" ht="15.75" x14ac:dyDescent="0.2">
      <c r="A103" s="89" t="s">
        <v>121</v>
      </c>
      <c r="B103" s="91" t="s">
        <v>22</v>
      </c>
      <c r="C103" s="91" t="s">
        <v>12</v>
      </c>
      <c r="D103" s="91" t="s">
        <v>10</v>
      </c>
      <c r="E103" s="91" t="s">
        <v>180</v>
      </c>
      <c r="F103" s="92" t="s">
        <v>33</v>
      </c>
      <c r="G103" s="93">
        <v>1050</v>
      </c>
      <c r="H103" s="93">
        <v>84</v>
      </c>
      <c r="I103" s="12">
        <f t="shared" si="20"/>
        <v>8</v>
      </c>
    </row>
    <row r="104" spans="1:9" ht="31.5" x14ac:dyDescent="0.2">
      <c r="A104" s="106" t="s">
        <v>201</v>
      </c>
      <c r="B104" s="88">
        <v>920</v>
      </c>
      <c r="C104" s="88" t="s">
        <v>12</v>
      </c>
      <c r="D104" s="88" t="s">
        <v>10</v>
      </c>
      <c r="E104" s="88" t="s">
        <v>109</v>
      </c>
      <c r="F104" s="88"/>
      <c r="G104" s="97">
        <f t="shared" ref="G104:H108" si="32">G105</f>
        <v>1550</v>
      </c>
      <c r="H104" s="97">
        <f t="shared" si="32"/>
        <v>658.1</v>
      </c>
      <c r="I104" s="9">
        <f t="shared" si="20"/>
        <v>42.458064516129035</v>
      </c>
    </row>
    <row r="105" spans="1:9" ht="31.5" x14ac:dyDescent="0.2">
      <c r="A105" s="123" t="s">
        <v>111</v>
      </c>
      <c r="B105" s="88">
        <v>920</v>
      </c>
      <c r="C105" s="88" t="s">
        <v>12</v>
      </c>
      <c r="D105" s="88" t="s">
        <v>10</v>
      </c>
      <c r="E105" s="88" t="s">
        <v>110</v>
      </c>
      <c r="F105" s="88"/>
      <c r="G105" s="97">
        <f t="shared" si="32"/>
        <v>1550</v>
      </c>
      <c r="H105" s="97">
        <f t="shared" si="32"/>
        <v>658.1</v>
      </c>
      <c r="I105" s="9">
        <f t="shared" si="20"/>
        <v>42.458064516129035</v>
      </c>
    </row>
    <row r="106" spans="1:9" ht="47.25" x14ac:dyDescent="0.2">
      <c r="A106" s="123" t="s">
        <v>113</v>
      </c>
      <c r="B106" s="88">
        <v>920</v>
      </c>
      <c r="C106" s="88" t="s">
        <v>12</v>
      </c>
      <c r="D106" s="88" t="s">
        <v>10</v>
      </c>
      <c r="E106" s="88" t="s">
        <v>112</v>
      </c>
      <c r="F106" s="88"/>
      <c r="G106" s="97">
        <f t="shared" si="32"/>
        <v>1550</v>
      </c>
      <c r="H106" s="97">
        <f t="shared" si="32"/>
        <v>658.1</v>
      </c>
      <c r="I106" s="9">
        <f t="shared" si="20"/>
        <v>42.458064516129035</v>
      </c>
    </row>
    <row r="107" spans="1:9" ht="31.5" x14ac:dyDescent="0.2">
      <c r="A107" s="87" t="s">
        <v>116</v>
      </c>
      <c r="B107" s="88">
        <v>920</v>
      </c>
      <c r="C107" s="88" t="s">
        <v>12</v>
      </c>
      <c r="D107" s="88" t="s">
        <v>10</v>
      </c>
      <c r="E107" s="88" t="s">
        <v>112</v>
      </c>
      <c r="F107" s="88" t="s">
        <v>42</v>
      </c>
      <c r="G107" s="95">
        <f t="shared" si="32"/>
        <v>1550</v>
      </c>
      <c r="H107" s="95">
        <f t="shared" si="32"/>
        <v>658.1</v>
      </c>
      <c r="I107" s="9">
        <f t="shared" si="20"/>
        <v>42.458064516129035</v>
      </c>
    </row>
    <row r="108" spans="1:9" ht="31.5" x14ac:dyDescent="0.2">
      <c r="A108" s="87" t="s">
        <v>67</v>
      </c>
      <c r="B108" s="88">
        <v>920</v>
      </c>
      <c r="C108" s="88" t="s">
        <v>12</v>
      </c>
      <c r="D108" s="88" t="s">
        <v>10</v>
      </c>
      <c r="E108" s="88" t="s">
        <v>112</v>
      </c>
      <c r="F108" s="88" t="s">
        <v>43</v>
      </c>
      <c r="G108" s="95">
        <f t="shared" si="32"/>
        <v>1550</v>
      </c>
      <c r="H108" s="95">
        <f t="shared" si="32"/>
        <v>658.1</v>
      </c>
      <c r="I108" s="9">
        <f t="shared" si="20"/>
        <v>42.458064516129035</v>
      </c>
    </row>
    <row r="109" spans="1:9" ht="15.75" x14ac:dyDescent="0.2">
      <c r="A109" s="89" t="s">
        <v>121</v>
      </c>
      <c r="B109" s="91" t="s">
        <v>22</v>
      </c>
      <c r="C109" s="91" t="s">
        <v>12</v>
      </c>
      <c r="D109" s="91" t="s">
        <v>10</v>
      </c>
      <c r="E109" s="91" t="s">
        <v>112</v>
      </c>
      <c r="F109" s="92" t="s">
        <v>33</v>
      </c>
      <c r="G109" s="93">
        <v>1550</v>
      </c>
      <c r="H109" s="93">
        <v>658.1</v>
      </c>
      <c r="I109" s="12">
        <f t="shared" si="20"/>
        <v>42.458064516129035</v>
      </c>
    </row>
    <row r="110" spans="1:9" ht="63" x14ac:dyDescent="0.2">
      <c r="A110" s="123" t="s">
        <v>139</v>
      </c>
      <c r="B110" s="88" t="s">
        <v>22</v>
      </c>
      <c r="C110" s="88" t="s">
        <v>12</v>
      </c>
      <c r="D110" s="88" t="s">
        <v>10</v>
      </c>
      <c r="E110" s="88" t="s">
        <v>191</v>
      </c>
      <c r="F110" s="88"/>
      <c r="G110" s="97">
        <f t="shared" ref="G110:H110" si="33">G111</f>
        <v>69170.299999999988</v>
      </c>
      <c r="H110" s="97">
        <f t="shared" si="33"/>
        <v>68636.600000000006</v>
      </c>
      <c r="I110" s="9">
        <f t="shared" si="20"/>
        <v>99.22842607304004</v>
      </c>
    </row>
    <row r="111" spans="1:9" ht="47.25" x14ac:dyDescent="0.2">
      <c r="A111" s="123" t="s">
        <v>126</v>
      </c>
      <c r="B111" s="88" t="s">
        <v>22</v>
      </c>
      <c r="C111" s="88" t="s">
        <v>12</v>
      </c>
      <c r="D111" s="88" t="s">
        <v>10</v>
      </c>
      <c r="E111" s="88" t="s">
        <v>190</v>
      </c>
      <c r="F111" s="88"/>
      <c r="G111" s="97">
        <f>G120+G112+G116+G124</f>
        <v>69170.299999999988</v>
      </c>
      <c r="H111" s="97">
        <f>H120+H112+H116+H124</f>
        <v>68636.600000000006</v>
      </c>
      <c r="I111" s="9">
        <f t="shared" si="20"/>
        <v>99.22842607304004</v>
      </c>
    </row>
    <row r="112" spans="1:9" ht="31.5" x14ac:dyDescent="0.2">
      <c r="A112" s="112" t="s">
        <v>202</v>
      </c>
      <c r="B112" s="94" t="s">
        <v>22</v>
      </c>
      <c r="C112" s="94" t="s">
        <v>12</v>
      </c>
      <c r="D112" s="94" t="s">
        <v>10</v>
      </c>
      <c r="E112" s="94" t="s">
        <v>193</v>
      </c>
      <c r="F112" s="94"/>
      <c r="G112" s="95">
        <f t="shared" ref="G112:H114" si="34">G113</f>
        <v>533.70000000000005</v>
      </c>
      <c r="H112" s="95">
        <f t="shared" si="34"/>
        <v>0</v>
      </c>
      <c r="I112" s="9">
        <f t="shared" si="20"/>
        <v>0</v>
      </c>
    </row>
    <row r="113" spans="1:9" ht="31.5" x14ac:dyDescent="0.2">
      <c r="A113" s="87" t="s">
        <v>116</v>
      </c>
      <c r="B113" s="94" t="s">
        <v>22</v>
      </c>
      <c r="C113" s="94" t="s">
        <v>12</v>
      </c>
      <c r="D113" s="94" t="s">
        <v>10</v>
      </c>
      <c r="E113" s="94" t="s">
        <v>193</v>
      </c>
      <c r="F113" s="94" t="s">
        <v>42</v>
      </c>
      <c r="G113" s="95">
        <f t="shared" si="34"/>
        <v>533.70000000000005</v>
      </c>
      <c r="H113" s="95">
        <f t="shared" si="34"/>
        <v>0</v>
      </c>
      <c r="I113" s="9">
        <f t="shared" si="20"/>
        <v>0</v>
      </c>
    </row>
    <row r="114" spans="1:9" ht="31.5" x14ac:dyDescent="0.2">
      <c r="A114" s="87" t="s">
        <v>67</v>
      </c>
      <c r="B114" s="94" t="s">
        <v>22</v>
      </c>
      <c r="C114" s="94" t="s">
        <v>12</v>
      </c>
      <c r="D114" s="94" t="s">
        <v>10</v>
      </c>
      <c r="E114" s="94" t="s">
        <v>193</v>
      </c>
      <c r="F114" s="94" t="s">
        <v>43</v>
      </c>
      <c r="G114" s="95">
        <f t="shared" si="34"/>
        <v>533.70000000000005</v>
      </c>
      <c r="H114" s="95">
        <f t="shared" si="34"/>
        <v>0</v>
      </c>
      <c r="I114" s="9">
        <f t="shared" si="20"/>
        <v>0</v>
      </c>
    </row>
    <row r="115" spans="1:9" ht="15.75" x14ac:dyDescent="0.2">
      <c r="A115" s="124" t="s">
        <v>121</v>
      </c>
      <c r="B115" s="113" t="s">
        <v>22</v>
      </c>
      <c r="C115" s="113" t="s">
        <v>12</v>
      </c>
      <c r="D115" s="113" t="s">
        <v>10</v>
      </c>
      <c r="E115" s="113" t="s">
        <v>193</v>
      </c>
      <c r="F115" s="113" t="s">
        <v>33</v>
      </c>
      <c r="G115" s="114">
        <v>533.70000000000005</v>
      </c>
      <c r="H115" s="114">
        <v>0</v>
      </c>
      <c r="I115" s="12">
        <f t="shared" si="20"/>
        <v>0</v>
      </c>
    </row>
    <row r="116" spans="1:9" ht="31.5" x14ac:dyDescent="0.2">
      <c r="A116" s="84" t="s">
        <v>202</v>
      </c>
      <c r="B116" s="94" t="s">
        <v>22</v>
      </c>
      <c r="C116" s="94" t="s">
        <v>12</v>
      </c>
      <c r="D116" s="94" t="s">
        <v>10</v>
      </c>
      <c r="E116" s="94" t="s">
        <v>194</v>
      </c>
      <c r="F116" s="94"/>
      <c r="G116" s="95">
        <f t="shared" ref="G116:H118" si="35">G117</f>
        <v>50505.1</v>
      </c>
      <c r="H116" s="95">
        <f t="shared" si="35"/>
        <v>50505.1</v>
      </c>
      <c r="I116" s="9">
        <f t="shared" si="20"/>
        <v>100</v>
      </c>
    </row>
    <row r="117" spans="1:9" ht="31.5" x14ac:dyDescent="0.2">
      <c r="A117" s="84" t="s">
        <v>116</v>
      </c>
      <c r="B117" s="94" t="s">
        <v>22</v>
      </c>
      <c r="C117" s="94" t="s">
        <v>12</v>
      </c>
      <c r="D117" s="94" t="s">
        <v>10</v>
      </c>
      <c r="E117" s="94" t="s">
        <v>194</v>
      </c>
      <c r="F117" s="94" t="s">
        <v>42</v>
      </c>
      <c r="G117" s="95">
        <f t="shared" si="35"/>
        <v>50505.1</v>
      </c>
      <c r="H117" s="95">
        <f t="shared" si="35"/>
        <v>50505.1</v>
      </c>
      <c r="I117" s="9">
        <f t="shared" si="20"/>
        <v>100</v>
      </c>
    </row>
    <row r="118" spans="1:9" ht="31.5" x14ac:dyDescent="0.2">
      <c r="A118" s="84" t="s">
        <v>67</v>
      </c>
      <c r="B118" s="94" t="s">
        <v>22</v>
      </c>
      <c r="C118" s="94" t="s">
        <v>12</v>
      </c>
      <c r="D118" s="94" t="s">
        <v>10</v>
      </c>
      <c r="E118" s="94" t="s">
        <v>194</v>
      </c>
      <c r="F118" s="94" t="s">
        <v>43</v>
      </c>
      <c r="G118" s="95">
        <f t="shared" si="35"/>
        <v>50505.1</v>
      </c>
      <c r="H118" s="95">
        <f t="shared" si="35"/>
        <v>50505.1</v>
      </c>
      <c r="I118" s="9">
        <f t="shared" si="20"/>
        <v>100</v>
      </c>
    </row>
    <row r="119" spans="1:9" ht="15.75" x14ac:dyDescent="0.2">
      <c r="A119" s="124" t="s">
        <v>121</v>
      </c>
      <c r="B119" s="113" t="s">
        <v>22</v>
      </c>
      <c r="C119" s="113" t="s">
        <v>12</v>
      </c>
      <c r="D119" s="113" t="s">
        <v>10</v>
      </c>
      <c r="E119" s="113" t="s">
        <v>194</v>
      </c>
      <c r="F119" s="113" t="s">
        <v>33</v>
      </c>
      <c r="G119" s="114">
        <v>50505.1</v>
      </c>
      <c r="H119" s="114">
        <v>50505.1</v>
      </c>
      <c r="I119" s="12">
        <f t="shared" si="20"/>
        <v>100</v>
      </c>
    </row>
    <row r="120" spans="1:9" ht="47.25" x14ac:dyDescent="0.2">
      <c r="A120" s="84" t="s">
        <v>137</v>
      </c>
      <c r="B120" s="94" t="s">
        <v>22</v>
      </c>
      <c r="C120" s="94" t="s">
        <v>12</v>
      </c>
      <c r="D120" s="94" t="s">
        <v>10</v>
      </c>
      <c r="E120" s="94" t="s">
        <v>192</v>
      </c>
      <c r="F120" s="94"/>
      <c r="G120" s="95">
        <f t="shared" ref="G120:H122" si="36">G121</f>
        <v>400</v>
      </c>
      <c r="H120" s="95">
        <f t="shared" si="36"/>
        <v>400</v>
      </c>
      <c r="I120" s="9">
        <f t="shared" si="20"/>
        <v>100</v>
      </c>
    </row>
    <row r="121" spans="1:9" ht="31.5" x14ac:dyDescent="0.2">
      <c r="A121" s="84" t="s">
        <v>116</v>
      </c>
      <c r="B121" s="94" t="s">
        <v>22</v>
      </c>
      <c r="C121" s="94" t="s">
        <v>12</v>
      </c>
      <c r="D121" s="94" t="s">
        <v>10</v>
      </c>
      <c r="E121" s="94" t="s">
        <v>192</v>
      </c>
      <c r="F121" s="94" t="s">
        <v>42</v>
      </c>
      <c r="G121" s="95">
        <f t="shared" si="36"/>
        <v>400</v>
      </c>
      <c r="H121" s="95">
        <f t="shared" si="36"/>
        <v>400</v>
      </c>
      <c r="I121" s="9">
        <f t="shared" si="20"/>
        <v>100</v>
      </c>
    </row>
    <row r="122" spans="1:9" ht="31.5" x14ac:dyDescent="0.2">
      <c r="A122" s="84" t="s">
        <v>67</v>
      </c>
      <c r="B122" s="94" t="s">
        <v>22</v>
      </c>
      <c r="C122" s="94" t="s">
        <v>12</v>
      </c>
      <c r="D122" s="94" t="s">
        <v>10</v>
      </c>
      <c r="E122" s="94" t="s">
        <v>192</v>
      </c>
      <c r="F122" s="94" t="s">
        <v>43</v>
      </c>
      <c r="G122" s="95">
        <f t="shared" si="36"/>
        <v>400</v>
      </c>
      <c r="H122" s="95">
        <f t="shared" si="36"/>
        <v>400</v>
      </c>
      <c r="I122" s="9">
        <f t="shared" si="20"/>
        <v>100</v>
      </c>
    </row>
    <row r="123" spans="1:9" ht="15.75" x14ac:dyDescent="0.2">
      <c r="A123" s="124" t="s">
        <v>121</v>
      </c>
      <c r="B123" s="113" t="s">
        <v>22</v>
      </c>
      <c r="C123" s="113" t="s">
        <v>12</v>
      </c>
      <c r="D123" s="113" t="s">
        <v>10</v>
      </c>
      <c r="E123" s="113" t="s">
        <v>192</v>
      </c>
      <c r="F123" s="113" t="s">
        <v>33</v>
      </c>
      <c r="G123" s="114">
        <v>400</v>
      </c>
      <c r="H123" s="114">
        <v>400</v>
      </c>
      <c r="I123" s="12">
        <f t="shared" si="20"/>
        <v>100</v>
      </c>
    </row>
    <row r="124" spans="1:9" ht="31.5" x14ac:dyDescent="0.2">
      <c r="A124" s="84" t="s">
        <v>127</v>
      </c>
      <c r="B124" s="94" t="s">
        <v>22</v>
      </c>
      <c r="C124" s="94" t="s">
        <v>12</v>
      </c>
      <c r="D124" s="94" t="s">
        <v>10</v>
      </c>
      <c r="E124" s="94" t="s">
        <v>189</v>
      </c>
      <c r="F124" s="94"/>
      <c r="G124" s="95">
        <f t="shared" ref="G124:G125" si="37">G125</f>
        <v>17731.5</v>
      </c>
      <c r="H124" s="95">
        <f>H125</f>
        <v>17731.5</v>
      </c>
      <c r="I124" s="9">
        <f t="shared" si="20"/>
        <v>100</v>
      </c>
    </row>
    <row r="125" spans="1:9" ht="31.5" x14ac:dyDescent="0.2">
      <c r="A125" s="87" t="s">
        <v>116</v>
      </c>
      <c r="B125" s="94" t="s">
        <v>22</v>
      </c>
      <c r="C125" s="94" t="s">
        <v>12</v>
      </c>
      <c r="D125" s="94" t="s">
        <v>10</v>
      </c>
      <c r="E125" s="94" t="s">
        <v>189</v>
      </c>
      <c r="F125" s="94" t="s">
        <v>42</v>
      </c>
      <c r="G125" s="95">
        <f t="shared" si="37"/>
        <v>17731.5</v>
      </c>
      <c r="H125" s="95">
        <f>H126</f>
        <v>17731.5</v>
      </c>
      <c r="I125" s="9">
        <f t="shared" si="20"/>
        <v>100</v>
      </c>
    </row>
    <row r="126" spans="1:9" ht="31.5" x14ac:dyDescent="0.2">
      <c r="A126" s="87" t="s">
        <v>67</v>
      </c>
      <c r="B126" s="94" t="s">
        <v>22</v>
      </c>
      <c r="C126" s="94" t="s">
        <v>12</v>
      </c>
      <c r="D126" s="94" t="s">
        <v>10</v>
      </c>
      <c r="E126" s="94" t="s">
        <v>189</v>
      </c>
      <c r="F126" s="94" t="s">
        <v>43</v>
      </c>
      <c r="G126" s="95">
        <f>G127</f>
        <v>17731.5</v>
      </c>
      <c r="H126" s="95">
        <f t="shared" ref="H126" si="38">H127</f>
        <v>17731.5</v>
      </c>
      <c r="I126" s="9">
        <f t="shared" si="20"/>
        <v>100</v>
      </c>
    </row>
    <row r="127" spans="1:9" ht="15.75" x14ac:dyDescent="0.2">
      <c r="A127" s="124" t="s">
        <v>121</v>
      </c>
      <c r="B127" s="113" t="s">
        <v>22</v>
      </c>
      <c r="C127" s="113" t="s">
        <v>12</v>
      </c>
      <c r="D127" s="113" t="s">
        <v>10</v>
      </c>
      <c r="E127" s="113" t="s">
        <v>189</v>
      </c>
      <c r="F127" s="113" t="s">
        <v>33</v>
      </c>
      <c r="G127" s="114">
        <v>17731.5</v>
      </c>
      <c r="H127" s="114">
        <v>17731.5</v>
      </c>
      <c r="I127" s="12">
        <f t="shared" si="20"/>
        <v>100</v>
      </c>
    </row>
    <row r="128" spans="1:9" ht="15.75" x14ac:dyDescent="0.2">
      <c r="A128" s="84" t="s">
        <v>40</v>
      </c>
      <c r="B128" s="88">
        <v>920</v>
      </c>
      <c r="C128" s="88" t="s">
        <v>12</v>
      </c>
      <c r="D128" s="88" t="s">
        <v>10</v>
      </c>
      <c r="E128" s="85" t="s">
        <v>92</v>
      </c>
      <c r="F128" s="88"/>
      <c r="G128" s="97">
        <f>G137+G141+G145+G133+G129+G150</f>
        <v>104919.8</v>
      </c>
      <c r="H128" s="97">
        <f>H137+H141+H145+H133+H129+H150</f>
        <v>80488.7</v>
      </c>
      <c r="I128" s="9">
        <f t="shared" si="20"/>
        <v>76.714500027640156</v>
      </c>
    </row>
    <row r="129" spans="1:9" ht="31.5" x14ac:dyDescent="0.2">
      <c r="A129" s="84" t="s">
        <v>131</v>
      </c>
      <c r="B129" s="88">
        <v>920</v>
      </c>
      <c r="C129" s="88" t="s">
        <v>12</v>
      </c>
      <c r="D129" s="88" t="s">
        <v>10</v>
      </c>
      <c r="E129" s="88" t="s">
        <v>130</v>
      </c>
      <c r="F129" s="88"/>
      <c r="G129" s="97">
        <f>G130</f>
        <v>15081.5</v>
      </c>
      <c r="H129" s="97">
        <f t="shared" ref="H129" si="39">H130</f>
        <v>15000</v>
      </c>
      <c r="I129" s="9">
        <f t="shared" si="20"/>
        <v>99.45960282465272</v>
      </c>
    </row>
    <row r="130" spans="1:9" ht="31.5" x14ac:dyDescent="0.2">
      <c r="A130" s="87" t="s">
        <v>55</v>
      </c>
      <c r="B130" s="88">
        <v>920</v>
      </c>
      <c r="C130" s="88" t="s">
        <v>12</v>
      </c>
      <c r="D130" s="88" t="s">
        <v>10</v>
      </c>
      <c r="E130" s="88" t="s">
        <v>130</v>
      </c>
      <c r="F130" s="88" t="s">
        <v>56</v>
      </c>
      <c r="G130" s="95">
        <f>G132</f>
        <v>15081.5</v>
      </c>
      <c r="H130" s="95">
        <f>H132</f>
        <v>15000</v>
      </c>
      <c r="I130" s="9">
        <f t="shared" si="20"/>
        <v>99.45960282465272</v>
      </c>
    </row>
    <row r="131" spans="1:9" ht="15.75" x14ac:dyDescent="0.2">
      <c r="A131" s="87" t="s">
        <v>57</v>
      </c>
      <c r="B131" s="88">
        <v>920</v>
      </c>
      <c r="C131" s="88" t="s">
        <v>12</v>
      </c>
      <c r="D131" s="88" t="s">
        <v>10</v>
      </c>
      <c r="E131" s="88" t="s">
        <v>130</v>
      </c>
      <c r="F131" s="88" t="s">
        <v>58</v>
      </c>
      <c r="G131" s="95">
        <f t="shared" ref="G131:H131" si="40">G132</f>
        <v>15081.5</v>
      </c>
      <c r="H131" s="95">
        <f t="shared" si="40"/>
        <v>15000</v>
      </c>
      <c r="I131" s="9">
        <f t="shared" si="20"/>
        <v>99.45960282465272</v>
      </c>
    </row>
    <row r="132" spans="1:9" ht="63" x14ac:dyDescent="0.2">
      <c r="A132" s="89" t="s">
        <v>69</v>
      </c>
      <c r="B132" s="91" t="s">
        <v>22</v>
      </c>
      <c r="C132" s="91" t="s">
        <v>12</v>
      </c>
      <c r="D132" s="91" t="s">
        <v>10</v>
      </c>
      <c r="E132" s="91" t="s">
        <v>130</v>
      </c>
      <c r="F132" s="92" t="s">
        <v>37</v>
      </c>
      <c r="G132" s="93">
        <v>15081.5</v>
      </c>
      <c r="H132" s="93">
        <v>15000</v>
      </c>
      <c r="I132" s="12">
        <f t="shared" si="20"/>
        <v>99.45960282465272</v>
      </c>
    </row>
    <row r="133" spans="1:9" ht="47.25" x14ac:dyDescent="0.2">
      <c r="A133" s="106" t="s">
        <v>86</v>
      </c>
      <c r="B133" s="88" t="s">
        <v>22</v>
      </c>
      <c r="C133" s="88" t="s">
        <v>12</v>
      </c>
      <c r="D133" s="88" t="s">
        <v>10</v>
      </c>
      <c r="E133" s="88" t="s">
        <v>99</v>
      </c>
      <c r="F133" s="109"/>
      <c r="G133" s="95">
        <f t="shared" ref="G133:H135" si="41">G134</f>
        <v>53156.4</v>
      </c>
      <c r="H133" s="95">
        <f t="shared" si="41"/>
        <v>38379.199999999997</v>
      </c>
      <c r="I133" s="9">
        <f t="shared" si="20"/>
        <v>72.200525242491963</v>
      </c>
    </row>
    <row r="134" spans="1:9" ht="31.5" x14ac:dyDescent="0.2">
      <c r="A134" s="87" t="s">
        <v>116</v>
      </c>
      <c r="B134" s="88">
        <v>920</v>
      </c>
      <c r="C134" s="88" t="s">
        <v>12</v>
      </c>
      <c r="D134" s="88" t="s">
        <v>10</v>
      </c>
      <c r="E134" s="88" t="s">
        <v>99</v>
      </c>
      <c r="F134" s="88" t="s">
        <v>42</v>
      </c>
      <c r="G134" s="95">
        <f t="shared" si="41"/>
        <v>53156.4</v>
      </c>
      <c r="H134" s="95">
        <f t="shared" si="41"/>
        <v>38379.199999999997</v>
      </c>
      <c r="I134" s="9">
        <f t="shared" si="20"/>
        <v>72.200525242491963</v>
      </c>
    </row>
    <row r="135" spans="1:9" ht="31.5" x14ac:dyDescent="0.2">
      <c r="A135" s="87" t="s">
        <v>67</v>
      </c>
      <c r="B135" s="88">
        <v>920</v>
      </c>
      <c r="C135" s="88" t="s">
        <v>12</v>
      </c>
      <c r="D135" s="88" t="s">
        <v>10</v>
      </c>
      <c r="E135" s="88" t="s">
        <v>99</v>
      </c>
      <c r="F135" s="88" t="s">
        <v>43</v>
      </c>
      <c r="G135" s="95">
        <f t="shared" si="41"/>
        <v>53156.4</v>
      </c>
      <c r="H135" s="95">
        <f t="shared" si="41"/>
        <v>38379.199999999997</v>
      </c>
      <c r="I135" s="9">
        <f t="shared" si="20"/>
        <v>72.200525242491963</v>
      </c>
    </row>
    <row r="136" spans="1:9" ht="15.75" x14ac:dyDescent="0.2">
      <c r="A136" s="89" t="s">
        <v>121</v>
      </c>
      <c r="B136" s="91" t="s">
        <v>22</v>
      </c>
      <c r="C136" s="91" t="s">
        <v>12</v>
      </c>
      <c r="D136" s="91" t="s">
        <v>10</v>
      </c>
      <c r="E136" s="91" t="s">
        <v>99</v>
      </c>
      <c r="F136" s="92" t="s">
        <v>33</v>
      </c>
      <c r="G136" s="93">
        <v>53156.4</v>
      </c>
      <c r="H136" s="93">
        <v>38379.199999999997</v>
      </c>
      <c r="I136" s="9">
        <f t="shared" si="20"/>
        <v>72.200525242491963</v>
      </c>
    </row>
    <row r="137" spans="1:9" ht="15.75" x14ac:dyDescent="0.2">
      <c r="A137" s="106" t="s">
        <v>17</v>
      </c>
      <c r="B137" s="88">
        <v>920</v>
      </c>
      <c r="C137" s="88" t="s">
        <v>12</v>
      </c>
      <c r="D137" s="88" t="s">
        <v>10</v>
      </c>
      <c r="E137" s="88" t="s">
        <v>100</v>
      </c>
      <c r="F137" s="88" t="s">
        <v>7</v>
      </c>
      <c r="G137" s="95">
        <f t="shared" ref="G137:H139" si="42">G138</f>
        <v>15955.5</v>
      </c>
      <c r="H137" s="95">
        <f t="shared" si="42"/>
        <v>14480.5</v>
      </c>
      <c r="I137" s="9">
        <f t="shared" si="20"/>
        <v>90.755538842405443</v>
      </c>
    </row>
    <row r="138" spans="1:9" ht="31.5" x14ac:dyDescent="0.2">
      <c r="A138" s="87" t="s">
        <v>116</v>
      </c>
      <c r="B138" s="88">
        <v>920</v>
      </c>
      <c r="C138" s="88" t="s">
        <v>12</v>
      </c>
      <c r="D138" s="88" t="s">
        <v>10</v>
      </c>
      <c r="E138" s="88" t="s">
        <v>100</v>
      </c>
      <c r="F138" s="88" t="s">
        <v>42</v>
      </c>
      <c r="G138" s="95">
        <f t="shared" si="42"/>
        <v>15955.5</v>
      </c>
      <c r="H138" s="95">
        <f t="shared" si="42"/>
        <v>14480.5</v>
      </c>
      <c r="I138" s="9">
        <f t="shared" si="20"/>
        <v>90.755538842405443</v>
      </c>
    </row>
    <row r="139" spans="1:9" ht="31.5" x14ac:dyDescent="0.2">
      <c r="A139" s="87" t="s">
        <v>67</v>
      </c>
      <c r="B139" s="88">
        <v>920</v>
      </c>
      <c r="C139" s="88" t="s">
        <v>12</v>
      </c>
      <c r="D139" s="88" t="s">
        <v>10</v>
      </c>
      <c r="E139" s="88" t="s">
        <v>100</v>
      </c>
      <c r="F139" s="88" t="s">
        <v>43</v>
      </c>
      <c r="G139" s="95">
        <f>G140</f>
        <v>15955.5</v>
      </c>
      <c r="H139" s="95">
        <f t="shared" si="42"/>
        <v>14480.5</v>
      </c>
      <c r="I139" s="9">
        <f t="shared" ref="I139:I202" si="43">H139/G139*100</f>
        <v>90.755538842405443</v>
      </c>
    </row>
    <row r="140" spans="1:9" ht="15.75" x14ac:dyDescent="0.2">
      <c r="A140" s="89" t="s">
        <v>121</v>
      </c>
      <c r="B140" s="92" t="s">
        <v>22</v>
      </c>
      <c r="C140" s="92" t="s">
        <v>12</v>
      </c>
      <c r="D140" s="92" t="s">
        <v>10</v>
      </c>
      <c r="E140" s="92" t="s">
        <v>100</v>
      </c>
      <c r="F140" s="92" t="s">
        <v>33</v>
      </c>
      <c r="G140" s="93">
        <v>15955.5</v>
      </c>
      <c r="H140" s="93">
        <v>14480.5</v>
      </c>
      <c r="I140" s="12">
        <f t="shared" si="43"/>
        <v>90.755538842405443</v>
      </c>
    </row>
    <row r="141" spans="1:9" ht="15.75" x14ac:dyDescent="0.2">
      <c r="A141" s="106" t="s">
        <v>18</v>
      </c>
      <c r="B141" s="88">
        <v>920</v>
      </c>
      <c r="C141" s="88" t="s">
        <v>12</v>
      </c>
      <c r="D141" s="88" t="s">
        <v>10</v>
      </c>
      <c r="E141" s="88" t="s">
        <v>101</v>
      </c>
      <c r="F141" s="88" t="s">
        <v>7</v>
      </c>
      <c r="G141" s="97">
        <f t="shared" ref="G141" si="44">G144</f>
        <v>157.6</v>
      </c>
      <c r="H141" s="97">
        <f t="shared" ref="H141" si="45">H144</f>
        <v>157.6</v>
      </c>
      <c r="I141" s="9">
        <f t="shared" si="43"/>
        <v>100</v>
      </c>
    </row>
    <row r="142" spans="1:9" ht="31.5" x14ac:dyDescent="0.2">
      <c r="A142" s="87" t="s">
        <v>116</v>
      </c>
      <c r="B142" s="88">
        <v>920</v>
      </c>
      <c r="C142" s="88" t="s">
        <v>12</v>
      </c>
      <c r="D142" s="88" t="s">
        <v>10</v>
      </c>
      <c r="E142" s="88" t="s">
        <v>101</v>
      </c>
      <c r="F142" s="88" t="s">
        <v>42</v>
      </c>
      <c r="G142" s="97">
        <f t="shared" ref="G142:H143" si="46">G143</f>
        <v>157.6</v>
      </c>
      <c r="H142" s="97">
        <f t="shared" si="46"/>
        <v>157.6</v>
      </c>
      <c r="I142" s="9">
        <f t="shared" si="43"/>
        <v>100</v>
      </c>
    </row>
    <row r="143" spans="1:9" ht="31.5" x14ac:dyDescent="0.2">
      <c r="A143" s="87" t="s">
        <v>67</v>
      </c>
      <c r="B143" s="88">
        <v>920</v>
      </c>
      <c r="C143" s="88" t="s">
        <v>12</v>
      </c>
      <c r="D143" s="88" t="s">
        <v>10</v>
      </c>
      <c r="E143" s="88" t="s">
        <v>101</v>
      </c>
      <c r="F143" s="88" t="s">
        <v>43</v>
      </c>
      <c r="G143" s="97">
        <f t="shared" si="46"/>
        <v>157.6</v>
      </c>
      <c r="H143" s="97">
        <f t="shared" si="46"/>
        <v>157.6</v>
      </c>
      <c r="I143" s="9">
        <f t="shared" si="43"/>
        <v>100</v>
      </c>
    </row>
    <row r="144" spans="1:9" ht="15.75" x14ac:dyDescent="0.2">
      <c r="A144" s="89" t="s">
        <v>121</v>
      </c>
      <c r="B144" s="91">
        <v>920</v>
      </c>
      <c r="C144" s="91" t="s">
        <v>12</v>
      </c>
      <c r="D144" s="91" t="s">
        <v>10</v>
      </c>
      <c r="E144" s="91" t="s">
        <v>101</v>
      </c>
      <c r="F144" s="91" t="s">
        <v>33</v>
      </c>
      <c r="G144" s="100">
        <v>157.6</v>
      </c>
      <c r="H144" s="100">
        <v>157.6</v>
      </c>
      <c r="I144" s="12">
        <f t="shared" si="43"/>
        <v>100</v>
      </c>
    </row>
    <row r="145" spans="1:9" ht="15.75" x14ac:dyDescent="0.2">
      <c r="A145" s="106" t="s">
        <v>71</v>
      </c>
      <c r="B145" s="88">
        <v>920</v>
      </c>
      <c r="C145" s="88" t="s">
        <v>12</v>
      </c>
      <c r="D145" s="88" t="s">
        <v>10</v>
      </c>
      <c r="E145" s="88" t="s">
        <v>102</v>
      </c>
      <c r="F145" s="88" t="s">
        <v>7</v>
      </c>
      <c r="G145" s="97">
        <f t="shared" ref="G145" si="47">G146</f>
        <v>14068.8</v>
      </c>
      <c r="H145" s="97">
        <f>H146</f>
        <v>6392.9</v>
      </c>
      <c r="I145" s="9">
        <f t="shared" si="43"/>
        <v>45.440264983509607</v>
      </c>
    </row>
    <row r="146" spans="1:9" ht="31.5" x14ac:dyDescent="0.2">
      <c r="A146" s="87" t="s">
        <v>116</v>
      </c>
      <c r="B146" s="88">
        <v>920</v>
      </c>
      <c r="C146" s="88" t="s">
        <v>12</v>
      </c>
      <c r="D146" s="88" t="s">
        <v>10</v>
      </c>
      <c r="E146" s="88" t="s">
        <v>102</v>
      </c>
      <c r="F146" s="88" t="s">
        <v>42</v>
      </c>
      <c r="G146" s="97">
        <f t="shared" ref="G146:H146" si="48">G147</f>
        <v>14068.8</v>
      </c>
      <c r="H146" s="97">
        <f t="shared" si="48"/>
        <v>6392.9</v>
      </c>
      <c r="I146" s="9">
        <f t="shared" si="43"/>
        <v>45.440264983509607</v>
      </c>
    </row>
    <row r="147" spans="1:9" ht="31.5" x14ac:dyDescent="0.2">
      <c r="A147" s="87" t="s">
        <v>67</v>
      </c>
      <c r="B147" s="88">
        <v>920</v>
      </c>
      <c r="C147" s="88" t="s">
        <v>12</v>
      </c>
      <c r="D147" s="88" t="s">
        <v>10</v>
      </c>
      <c r="E147" s="88" t="s">
        <v>102</v>
      </c>
      <c r="F147" s="88" t="s">
        <v>43</v>
      </c>
      <c r="G147" s="97">
        <f t="shared" ref="G147:H147" si="49">G149+G148</f>
        <v>14068.8</v>
      </c>
      <c r="H147" s="97">
        <f t="shared" si="49"/>
        <v>6392.9</v>
      </c>
      <c r="I147" s="9">
        <f t="shared" si="43"/>
        <v>45.440264983509607</v>
      </c>
    </row>
    <row r="148" spans="1:9" ht="47.25" x14ac:dyDescent="0.2">
      <c r="A148" s="125" t="s">
        <v>68</v>
      </c>
      <c r="B148" s="91">
        <v>920</v>
      </c>
      <c r="C148" s="91" t="s">
        <v>12</v>
      </c>
      <c r="D148" s="91" t="s">
        <v>10</v>
      </c>
      <c r="E148" s="91" t="s">
        <v>102</v>
      </c>
      <c r="F148" s="91" t="s">
        <v>35</v>
      </c>
      <c r="G148" s="100">
        <v>2753.3</v>
      </c>
      <c r="H148" s="100">
        <v>1184.0999999999999</v>
      </c>
      <c r="I148" s="12">
        <f t="shared" si="43"/>
        <v>43.006573929466455</v>
      </c>
    </row>
    <row r="149" spans="1:9" ht="15.75" x14ac:dyDescent="0.2">
      <c r="A149" s="89" t="s">
        <v>121</v>
      </c>
      <c r="B149" s="91">
        <v>920</v>
      </c>
      <c r="C149" s="91" t="s">
        <v>12</v>
      </c>
      <c r="D149" s="91" t="s">
        <v>10</v>
      </c>
      <c r="E149" s="91" t="s">
        <v>102</v>
      </c>
      <c r="F149" s="91" t="s">
        <v>33</v>
      </c>
      <c r="G149" s="100">
        <v>11315.5</v>
      </c>
      <c r="H149" s="100">
        <v>5208.8</v>
      </c>
      <c r="I149" s="12">
        <f t="shared" si="43"/>
        <v>46.032433387830849</v>
      </c>
    </row>
    <row r="150" spans="1:9" ht="47.25" x14ac:dyDescent="0.2">
      <c r="A150" s="126" t="s">
        <v>181</v>
      </c>
      <c r="B150" s="88" t="s">
        <v>22</v>
      </c>
      <c r="C150" s="88" t="s">
        <v>12</v>
      </c>
      <c r="D150" s="88" t="s">
        <v>10</v>
      </c>
      <c r="E150" s="88" t="s">
        <v>182</v>
      </c>
      <c r="F150" s="88"/>
      <c r="G150" s="111">
        <f t="shared" ref="G150:H152" si="50">G151</f>
        <v>6500</v>
      </c>
      <c r="H150" s="111">
        <f t="shared" si="50"/>
        <v>6078.5</v>
      </c>
      <c r="I150" s="9">
        <f t="shared" si="43"/>
        <v>93.515384615384605</v>
      </c>
    </row>
    <row r="151" spans="1:9" ht="31.5" x14ac:dyDescent="0.2">
      <c r="A151" s="126" t="s">
        <v>116</v>
      </c>
      <c r="B151" s="88" t="s">
        <v>22</v>
      </c>
      <c r="C151" s="88" t="s">
        <v>12</v>
      </c>
      <c r="D151" s="88" t="s">
        <v>10</v>
      </c>
      <c r="E151" s="127" t="s">
        <v>182</v>
      </c>
      <c r="F151" s="88" t="s">
        <v>42</v>
      </c>
      <c r="G151" s="111">
        <f t="shared" si="50"/>
        <v>6500</v>
      </c>
      <c r="H151" s="111">
        <f t="shared" si="50"/>
        <v>6078.5</v>
      </c>
      <c r="I151" s="9">
        <f t="shared" si="43"/>
        <v>93.515384615384605</v>
      </c>
    </row>
    <row r="152" spans="1:9" ht="31.5" x14ac:dyDescent="0.2">
      <c r="A152" s="126" t="s">
        <v>67</v>
      </c>
      <c r="B152" s="88" t="s">
        <v>22</v>
      </c>
      <c r="C152" s="88" t="s">
        <v>12</v>
      </c>
      <c r="D152" s="88" t="s">
        <v>10</v>
      </c>
      <c r="E152" s="127" t="s">
        <v>182</v>
      </c>
      <c r="F152" s="88" t="s">
        <v>43</v>
      </c>
      <c r="G152" s="111">
        <f t="shared" si="50"/>
        <v>6500</v>
      </c>
      <c r="H152" s="111">
        <f t="shared" si="50"/>
        <v>6078.5</v>
      </c>
      <c r="I152" s="9">
        <f t="shared" si="43"/>
        <v>93.515384615384605</v>
      </c>
    </row>
    <row r="153" spans="1:9" ht="15.75" x14ac:dyDescent="0.2">
      <c r="A153" s="89" t="s">
        <v>121</v>
      </c>
      <c r="B153" s="91" t="s">
        <v>22</v>
      </c>
      <c r="C153" s="91" t="s">
        <v>12</v>
      </c>
      <c r="D153" s="91" t="s">
        <v>10</v>
      </c>
      <c r="E153" s="90" t="s">
        <v>182</v>
      </c>
      <c r="F153" s="91" t="s">
        <v>33</v>
      </c>
      <c r="G153" s="100">
        <v>6500</v>
      </c>
      <c r="H153" s="100">
        <v>6078.5</v>
      </c>
      <c r="I153" s="12">
        <f t="shared" si="43"/>
        <v>93.515384615384605</v>
      </c>
    </row>
    <row r="154" spans="1:9" ht="15.75" x14ac:dyDescent="0.2">
      <c r="A154" s="103" t="s">
        <v>51</v>
      </c>
      <c r="B154" s="104" t="s">
        <v>22</v>
      </c>
      <c r="C154" s="104" t="s">
        <v>24</v>
      </c>
      <c r="D154" s="104" t="s">
        <v>25</v>
      </c>
      <c r="E154" s="104"/>
      <c r="F154" s="104" t="s">
        <v>7</v>
      </c>
      <c r="G154" s="128">
        <f t="shared" ref="G154" si="51">G155+G161</f>
        <v>1145.3000000000002</v>
      </c>
      <c r="H154" s="128">
        <f t="shared" ref="H154" si="52">H155+H161</f>
        <v>830.8</v>
      </c>
      <c r="I154" s="9">
        <f t="shared" si="43"/>
        <v>72.539945865712028</v>
      </c>
    </row>
    <row r="155" spans="1:9" ht="15.75" x14ac:dyDescent="0.2">
      <c r="A155" s="106" t="s">
        <v>27</v>
      </c>
      <c r="B155" s="88" t="s">
        <v>22</v>
      </c>
      <c r="C155" s="88" t="s">
        <v>24</v>
      </c>
      <c r="D155" s="88" t="s">
        <v>9</v>
      </c>
      <c r="E155" s="88"/>
      <c r="F155" s="88"/>
      <c r="G155" s="97">
        <f t="shared" ref="G155:H159" si="53">G156</f>
        <v>561.20000000000005</v>
      </c>
      <c r="H155" s="97">
        <f t="shared" si="53"/>
        <v>520.79999999999995</v>
      </c>
      <c r="I155" s="9">
        <v>92.8</v>
      </c>
    </row>
    <row r="156" spans="1:9" ht="15.75" x14ac:dyDescent="0.2">
      <c r="A156" s="84" t="s">
        <v>40</v>
      </c>
      <c r="B156" s="88">
        <v>920</v>
      </c>
      <c r="C156" s="88" t="s">
        <v>24</v>
      </c>
      <c r="D156" s="88" t="s">
        <v>9</v>
      </c>
      <c r="E156" s="85" t="s">
        <v>92</v>
      </c>
      <c r="F156" s="88"/>
      <c r="G156" s="97">
        <f t="shared" si="53"/>
        <v>561.20000000000005</v>
      </c>
      <c r="H156" s="97">
        <f t="shared" si="53"/>
        <v>520.79999999999995</v>
      </c>
      <c r="I156" s="9">
        <f t="shared" si="43"/>
        <v>92.801140413399835</v>
      </c>
    </row>
    <row r="157" spans="1:9" ht="31.5" x14ac:dyDescent="0.25">
      <c r="A157" s="129" t="s">
        <v>72</v>
      </c>
      <c r="B157" s="88" t="s">
        <v>22</v>
      </c>
      <c r="C157" s="88" t="s">
        <v>24</v>
      </c>
      <c r="D157" s="88" t="s">
        <v>9</v>
      </c>
      <c r="E157" s="85" t="s">
        <v>103</v>
      </c>
      <c r="F157" s="88"/>
      <c r="G157" s="97">
        <f t="shared" si="53"/>
        <v>561.20000000000005</v>
      </c>
      <c r="H157" s="97">
        <f t="shared" si="53"/>
        <v>520.79999999999995</v>
      </c>
      <c r="I157" s="9">
        <f t="shared" si="43"/>
        <v>92.801140413399835</v>
      </c>
    </row>
    <row r="158" spans="1:9" ht="15.75" x14ac:dyDescent="0.2">
      <c r="A158" s="130" t="s">
        <v>60</v>
      </c>
      <c r="B158" s="88" t="s">
        <v>22</v>
      </c>
      <c r="C158" s="88" t="s">
        <v>24</v>
      </c>
      <c r="D158" s="88" t="s">
        <v>9</v>
      </c>
      <c r="E158" s="85" t="s">
        <v>103</v>
      </c>
      <c r="F158" s="88" t="s">
        <v>59</v>
      </c>
      <c r="G158" s="97">
        <f t="shared" si="53"/>
        <v>561.20000000000005</v>
      </c>
      <c r="H158" s="97">
        <f t="shared" si="53"/>
        <v>520.79999999999995</v>
      </c>
      <c r="I158" s="9">
        <f t="shared" si="43"/>
        <v>92.801140413399835</v>
      </c>
    </row>
    <row r="159" spans="1:9" ht="31.5" x14ac:dyDescent="0.2">
      <c r="A159" s="131" t="s">
        <v>61</v>
      </c>
      <c r="B159" s="88" t="s">
        <v>22</v>
      </c>
      <c r="C159" s="88" t="s">
        <v>24</v>
      </c>
      <c r="D159" s="88" t="s">
        <v>9</v>
      </c>
      <c r="E159" s="85" t="s">
        <v>103</v>
      </c>
      <c r="F159" s="88" t="s">
        <v>62</v>
      </c>
      <c r="G159" s="97">
        <f t="shared" si="53"/>
        <v>561.20000000000005</v>
      </c>
      <c r="H159" s="97">
        <f t="shared" si="53"/>
        <v>520.79999999999995</v>
      </c>
      <c r="I159" s="9">
        <f t="shared" si="43"/>
        <v>92.801140413399835</v>
      </c>
    </row>
    <row r="160" spans="1:9" ht="15.75" x14ac:dyDescent="0.2">
      <c r="A160" s="89" t="s">
        <v>65</v>
      </c>
      <c r="B160" s="91" t="s">
        <v>22</v>
      </c>
      <c r="C160" s="91" t="s">
        <v>24</v>
      </c>
      <c r="D160" s="91" t="s">
        <v>9</v>
      </c>
      <c r="E160" s="91" t="s">
        <v>103</v>
      </c>
      <c r="F160" s="91" t="s">
        <v>36</v>
      </c>
      <c r="G160" s="100">
        <v>561.20000000000005</v>
      </c>
      <c r="H160" s="100">
        <v>520.79999999999995</v>
      </c>
      <c r="I160" s="12">
        <f t="shared" si="43"/>
        <v>92.801140413399835</v>
      </c>
    </row>
    <row r="161" spans="1:9" ht="15.75" x14ac:dyDescent="0.2">
      <c r="A161" s="106" t="s">
        <v>31</v>
      </c>
      <c r="B161" s="88" t="s">
        <v>22</v>
      </c>
      <c r="C161" s="88" t="s">
        <v>24</v>
      </c>
      <c r="D161" s="88" t="s">
        <v>10</v>
      </c>
      <c r="E161" s="88"/>
      <c r="F161" s="88"/>
      <c r="G161" s="111">
        <f t="shared" ref="G161:H161" si="54">G162+G171</f>
        <v>584.1</v>
      </c>
      <c r="H161" s="111">
        <f t="shared" si="54"/>
        <v>310</v>
      </c>
      <c r="I161" s="9">
        <f t="shared" si="43"/>
        <v>53.07310392056155</v>
      </c>
    </row>
    <row r="162" spans="1:9" ht="31.5" x14ac:dyDescent="0.2">
      <c r="A162" s="84" t="s">
        <v>203</v>
      </c>
      <c r="B162" s="88">
        <v>920</v>
      </c>
      <c r="C162" s="88" t="s">
        <v>24</v>
      </c>
      <c r="D162" s="88" t="s">
        <v>10</v>
      </c>
      <c r="E162" s="85" t="s">
        <v>183</v>
      </c>
      <c r="F162" s="88"/>
      <c r="G162" s="111">
        <f t="shared" ref="G162" si="55">G163+G167</f>
        <v>350</v>
      </c>
      <c r="H162" s="111">
        <f t="shared" ref="H162" si="56">H163+H167</f>
        <v>265</v>
      </c>
      <c r="I162" s="9">
        <f t="shared" si="43"/>
        <v>75.714285714285708</v>
      </c>
    </row>
    <row r="163" spans="1:9" ht="47.25" x14ac:dyDescent="0.2">
      <c r="A163" s="84" t="s">
        <v>76</v>
      </c>
      <c r="B163" s="88" t="s">
        <v>22</v>
      </c>
      <c r="C163" s="88" t="s">
        <v>24</v>
      </c>
      <c r="D163" s="88" t="s">
        <v>10</v>
      </c>
      <c r="E163" s="127" t="s">
        <v>184</v>
      </c>
      <c r="F163" s="88"/>
      <c r="G163" s="111">
        <f t="shared" ref="G163:H179" si="57">G164</f>
        <v>300</v>
      </c>
      <c r="H163" s="111">
        <f t="shared" si="57"/>
        <v>249</v>
      </c>
      <c r="I163" s="9">
        <f t="shared" si="43"/>
        <v>83</v>
      </c>
    </row>
    <row r="164" spans="1:9" ht="15.75" x14ac:dyDescent="0.2">
      <c r="A164" s="130" t="s">
        <v>60</v>
      </c>
      <c r="B164" s="88" t="s">
        <v>22</v>
      </c>
      <c r="C164" s="88" t="s">
        <v>24</v>
      </c>
      <c r="D164" s="88" t="s">
        <v>10</v>
      </c>
      <c r="E164" s="127" t="s">
        <v>184</v>
      </c>
      <c r="F164" s="88" t="s">
        <v>59</v>
      </c>
      <c r="G164" s="111">
        <f t="shared" si="57"/>
        <v>300</v>
      </c>
      <c r="H164" s="111">
        <f t="shared" si="57"/>
        <v>249</v>
      </c>
      <c r="I164" s="9">
        <f t="shared" si="43"/>
        <v>83</v>
      </c>
    </row>
    <row r="165" spans="1:9" ht="31.5" x14ac:dyDescent="0.2">
      <c r="A165" s="132" t="s">
        <v>64</v>
      </c>
      <c r="B165" s="88" t="s">
        <v>22</v>
      </c>
      <c r="C165" s="88" t="s">
        <v>24</v>
      </c>
      <c r="D165" s="88" t="s">
        <v>10</v>
      </c>
      <c r="E165" s="127" t="s">
        <v>184</v>
      </c>
      <c r="F165" s="88" t="s">
        <v>63</v>
      </c>
      <c r="G165" s="111">
        <f t="shared" si="57"/>
        <v>300</v>
      </c>
      <c r="H165" s="111">
        <f t="shared" si="57"/>
        <v>249</v>
      </c>
      <c r="I165" s="9">
        <f t="shared" si="43"/>
        <v>83</v>
      </c>
    </row>
    <row r="166" spans="1:9" ht="31.5" x14ac:dyDescent="0.2">
      <c r="A166" s="89" t="s">
        <v>66</v>
      </c>
      <c r="B166" s="91" t="s">
        <v>22</v>
      </c>
      <c r="C166" s="91" t="s">
        <v>24</v>
      </c>
      <c r="D166" s="91" t="s">
        <v>10</v>
      </c>
      <c r="E166" s="90" t="s">
        <v>184</v>
      </c>
      <c r="F166" s="91" t="s">
        <v>38</v>
      </c>
      <c r="G166" s="100">
        <v>300</v>
      </c>
      <c r="H166" s="100">
        <v>249</v>
      </c>
      <c r="I166" s="12">
        <f t="shared" si="43"/>
        <v>83</v>
      </c>
    </row>
    <row r="167" spans="1:9" ht="31.5" x14ac:dyDescent="0.2">
      <c r="A167" s="84" t="s">
        <v>78</v>
      </c>
      <c r="B167" s="88" t="s">
        <v>22</v>
      </c>
      <c r="C167" s="88" t="s">
        <v>24</v>
      </c>
      <c r="D167" s="88" t="s">
        <v>10</v>
      </c>
      <c r="E167" s="127" t="s">
        <v>185</v>
      </c>
      <c r="F167" s="88"/>
      <c r="G167" s="111">
        <f t="shared" ref="G167:H167" si="58">G168</f>
        <v>50</v>
      </c>
      <c r="H167" s="111">
        <f t="shared" si="58"/>
        <v>16</v>
      </c>
      <c r="I167" s="9">
        <f t="shared" si="43"/>
        <v>32</v>
      </c>
    </row>
    <row r="168" spans="1:9" ht="15.75" x14ac:dyDescent="0.2">
      <c r="A168" s="130" t="s">
        <v>60</v>
      </c>
      <c r="B168" s="88" t="s">
        <v>22</v>
      </c>
      <c r="C168" s="88" t="s">
        <v>24</v>
      </c>
      <c r="D168" s="88" t="s">
        <v>10</v>
      </c>
      <c r="E168" s="127" t="s">
        <v>185</v>
      </c>
      <c r="F168" s="88" t="s">
        <v>59</v>
      </c>
      <c r="G168" s="111">
        <f t="shared" si="57"/>
        <v>50</v>
      </c>
      <c r="H168" s="111">
        <f t="shared" si="57"/>
        <v>16</v>
      </c>
      <c r="I168" s="9">
        <f t="shared" si="43"/>
        <v>32</v>
      </c>
    </row>
    <row r="169" spans="1:9" ht="31.5" x14ac:dyDescent="0.2">
      <c r="A169" s="132" t="s">
        <v>64</v>
      </c>
      <c r="B169" s="88" t="s">
        <v>22</v>
      </c>
      <c r="C169" s="88" t="s">
        <v>24</v>
      </c>
      <c r="D169" s="88" t="s">
        <v>10</v>
      </c>
      <c r="E169" s="127" t="s">
        <v>185</v>
      </c>
      <c r="F169" s="88" t="s">
        <v>63</v>
      </c>
      <c r="G169" s="111">
        <f t="shared" si="57"/>
        <v>50</v>
      </c>
      <c r="H169" s="111">
        <f t="shared" si="57"/>
        <v>16</v>
      </c>
      <c r="I169" s="9">
        <f t="shared" si="43"/>
        <v>32</v>
      </c>
    </row>
    <row r="170" spans="1:9" ht="31.5" x14ac:dyDescent="0.2">
      <c r="A170" s="89" t="s">
        <v>66</v>
      </c>
      <c r="B170" s="91" t="s">
        <v>22</v>
      </c>
      <c r="C170" s="91" t="s">
        <v>24</v>
      </c>
      <c r="D170" s="91" t="s">
        <v>10</v>
      </c>
      <c r="E170" s="90" t="s">
        <v>185</v>
      </c>
      <c r="F170" s="91" t="s">
        <v>38</v>
      </c>
      <c r="G170" s="100">
        <v>50</v>
      </c>
      <c r="H170" s="100">
        <v>16</v>
      </c>
      <c r="I170" s="12">
        <f t="shared" si="43"/>
        <v>32</v>
      </c>
    </row>
    <row r="171" spans="1:9" ht="15.75" x14ac:dyDescent="0.2">
      <c r="A171" s="84" t="s">
        <v>40</v>
      </c>
      <c r="B171" s="88">
        <v>920</v>
      </c>
      <c r="C171" s="88" t="s">
        <v>24</v>
      </c>
      <c r="D171" s="88" t="s">
        <v>10</v>
      </c>
      <c r="E171" s="85" t="s">
        <v>92</v>
      </c>
      <c r="F171" s="88"/>
      <c r="G171" s="111">
        <f>G172+G177</f>
        <v>234.1</v>
      </c>
      <c r="H171" s="111">
        <f>H172+H177</f>
        <v>45</v>
      </c>
      <c r="I171" s="9">
        <f t="shared" si="43"/>
        <v>19.222554463904316</v>
      </c>
    </row>
    <row r="172" spans="1:9" ht="31.5" x14ac:dyDescent="0.2">
      <c r="A172" s="133" t="s">
        <v>79</v>
      </c>
      <c r="B172" s="88" t="s">
        <v>22</v>
      </c>
      <c r="C172" s="88" t="s">
        <v>24</v>
      </c>
      <c r="D172" s="88" t="s">
        <v>10</v>
      </c>
      <c r="E172" s="85" t="s">
        <v>104</v>
      </c>
      <c r="F172" s="88"/>
      <c r="G172" s="111">
        <f t="shared" ref="G172:H172" si="59">G173</f>
        <v>224.1</v>
      </c>
      <c r="H172" s="111">
        <f t="shared" si="59"/>
        <v>45</v>
      </c>
      <c r="I172" s="9">
        <f t="shared" si="43"/>
        <v>20.080321285140563</v>
      </c>
    </row>
    <row r="173" spans="1:9" ht="15.75" x14ac:dyDescent="0.2">
      <c r="A173" s="130" t="s">
        <v>60</v>
      </c>
      <c r="B173" s="88" t="s">
        <v>22</v>
      </c>
      <c r="C173" s="88" t="s">
        <v>24</v>
      </c>
      <c r="D173" s="88" t="s">
        <v>10</v>
      </c>
      <c r="E173" s="85" t="s">
        <v>104</v>
      </c>
      <c r="F173" s="88" t="s">
        <v>59</v>
      </c>
      <c r="G173" s="111">
        <f t="shared" ref="G173:H173" si="60">G174</f>
        <v>224.1</v>
      </c>
      <c r="H173" s="111">
        <f t="shared" si="60"/>
        <v>45</v>
      </c>
      <c r="I173" s="9">
        <f t="shared" si="43"/>
        <v>20.080321285140563</v>
      </c>
    </row>
    <row r="174" spans="1:9" ht="31.5" x14ac:dyDescent="0.2">
      <c r="A174" s="132" t="s">
        <v>64</v>
      </c>
      <c r="B174" s="88" t="s">
        <v>22</v>
      </c>
      <c r="C174" s="88" t="s">
        <v>24</v>
      </c>
      <c r="D174" s="88" t="s">
        <v>10</v>
      </c>
      <c r="E174" s="85" t="s">
        <v>104</v>
      </c>
      <c r="F174" s="88" t="s">
        <v>63</v>
      </c>
      <c r="G174" s="111">
        <f>G175+G176</f>
        <v>224.1</v>
      </c>
      <c r="H174" s="111">
        <f>H175</f>
        <v>45</v>
      </c>
      <c r="I174" s="9">
        <f t="shared" si="43"/>
        <v>20.080321285140563</v>
      </c>
    </row>
    <row r="175" spans="1:9" ht="47.25" x14ac:dyDescent="0.2">
      <c r="A175" s="134" t="s">
        <v>141</v>
      </c>
      <c r="B175" s="113" t="s">
        <v>22</v>
      </c>
      <c r="C175" s="113" t="s">
        <v>24</v>
      </c>
      <c r="D175" s="113" t="s">
        <v>10</v>
      </c>
      <c r="E175" s="135" t="s">
        <v>104</v>
      </c>
      <c r="F175" s="113" t="s">
        <v>140</v>
      </c>
      <c r="G175" s="114">
        <v>211.1</v>
      </c>
      <c r="H175" s="114">
        <v>45</v>
      </c>
      <c r="I175" s="12">
        <f t="shared" si="43"/>
        <v>21.316911416390337</v>
      </c>
    </row>
    <row r="176" spans="1:9" ht="31.5" x14ac:dyDescent="0.2">
      <c r="A176" s="89" t="s">
        <v>66</v>
      </c>
      <c r="B176" s="91" t="s">
        <v>22</v>
      </c>
      <c r="C176" s="91" t="s">
        <v>24</v>
      </c>
      <c r="D176" s="91" t="s">
        <v>10</v>
      </c>
      <c r="E176" s="90" t="s">
        <v>104</v>
      </c>
      <c r="F176" s="91" t="s">
        <v>38</v>
      </c>
      <c r="G176" s="100">
        <v>13</v>
      </c>
      <c r="H176" s="114">
        <v>0</v>
      </c>
      <c r="I176" s="12">
        <f t="shared" si="43"/>
        <v>0</v>
      </c>
    </row>
    <row r="177" spans="1:9" ht="47.25" x14ac:dyDescent="0.25">
      <c r="A177" s="129" t="s">
        <v>80</v>
      </c>
      <c r="B177" s="88" t="s">
        <v>22</v>
      </c>
      <c r="C177" s="88" t="s">
        <v>24</v>
      </c>
      <c r="D177" s="88" t="s">
        <v>10</v>
      </c>
      <c r="E177" s="85" t="s">
        <v>105</v>
      </c>
      <c r="F177" s="88"/>
      <c r="G177" s="111">
        <f t="shared" si="57"/>
        <v>10</v>
      </c>
      <c r="H177" s="111">
        <f t="shared" si="57"/>
        <v>0</v>
      </c>
      <c r="I177" s="9">
        <f t="shared" si="43"/>
        <v>0</v>
      </c>
    </row>
    <row r="178" spans="1:9" ht="31.5" x14ac:dyDescent="0.2">
      <c r="A178" s="87" t="s">
        <v>116</v>
      </c>
      <c r="B178" s="88" t="s">
        <v>22</v>
      </c>
      <c r="C178" s="88" t="s">
        <v>24</v>
      </c>
      <c r="D178" s="88" t="s">
        <v>10</v>
      </c>
      <c r="E178" s="85" t="s">
        <v>105</v>
      </c>
      <c r="F178" s="88" t="s">
        <v>42</v>
      </c>
      <c r="G178" s="111">
        <f t="shared" si="57"/>
        <v>10</v>
      </c>
      <c r="H178" s="111">
        <f t="shared" si="57"/>
        <v>0</v>
      </c>
      <c r="I178" s="9">
        <f t="shared" si="43"/>
        <v>0</v>
      </c>
    </row>
    <row r="179" spans="1:9" ht="31.5" x14ac:dyDescent="0.2">
      <c r="A179" s="87" t="s">
        <v>67</v>
      </c>
      <c r="B179" s="88" t="s">
        <v>22</v>
      </c>
      <c r="C179" s="88" t="s">
        <v>24</v>
      </c>
      <c r="D179" s="88" t="s">
        <v>10</v>
      </c>
      <c r="E179" s="85" t="s">
        <v>105</v>
      </c>
      <c r="F179" s="88" t="s">
        <v>43</v>
      </c>
      <c r="G179" s="111">
        <f t="shared" si="57"/>
        <v>10</v>
      </c>
      <c r="H179" s="111">
        <f t="shared" si="57"/>
        <v>0</v>
      </c>
      <c r="I179" s="9">
        <f t="shared" si="43"/>
        <v>0</v>
      </c>
    </row>
    <row r="180" spans="1:9" ht="15.75" x14ac:dyDescent="0.2">
      <c r="A180" s="89" t="s">
        <v>121</v>
      </c>
      <c r="B180" s="91" t="s">
        <v>22</v>
      </c>
      <c r="C180" s="91" t="s">
        <v>24</v>
      </c>
      <c r="D180" s="91" t="s">
        <v>10</v>
      </c>
      <c r="E180" s="90" t="s">
        <v>105</v>
      </c>
      <c r="F180" s="91" t="s">
        <v>33</v>
      </c>
      <c r="G180" s="100">
        <v>10</v>
      </c>
      <c r="H180" s="100">
        <v>0</v>
      </c>
      <c r="I180" s="12">
        <f t="shared" si="43"/>
        <v>0</v>
      </c>
    </row>
    <row r="181" spans="1:9" ht="15.75" x14ac:dyDescent="0.2">
      <c r="A181" s="136" t="s">
        <v>186</v>
      </c>
      <c r="B181" s="104" t="s">
        <v>22</v>
      </c>
      <c r="C181" s="104" t="s">
        <v>187</v>
      </c>
      <c r="D181" s="104" t="s">
        <v>25</v>
      </c>
      <c r="E181" s="137"/>
      <c r="F181" s="104"/>
      <c r="G181" s="128">
        <f t="shared" ref="G181:H186" si="61">G182</f>
        <v>500</v>
      </c>
      <c r="H181" s="128">
        <f t="shared" si="61"/>
        <v>500</v>
      </c>
      <c r="I181" s="9">
        <f t="shared" si="43"/>
        <v>100</v>
      </c>
    </row>
    <row r="182" spans="1:9" ht="15.75" x14ac:dyDescent="0.2">
      <c r="A182" s="126" t="s">
        <v>188</v>
      </c>
      <c r="B182" s="88" t="s">
        <v>22</v>
      </c>
      <c r="C182" s="88" t="s">
        <v>187</v>
      </c>
      <c r="D182" s="88" t="s">
        <v>9</v>
      </c>
      <c r="E182" s="127"/>
      <c r="F182" s="88"/>
      <c r="G182" s="111">
        <f t="shared" si="61"/>
        <v>500</v>
      </c>
      <c r="H182" s="111">
        <f t="shared" si="61"/>
        <v>500</v>
      </c>
      <c r="I182" s="9">
        <f t="shared" si="43"/>
        <v>100</v>
      </c>
    </row>
    <row r="183" spans="1:9" ht="15.75" x14ac:dyDescent="0.2">
      <c r="A183" s="126" t="s">
        <v>40</v>
      </c>
      <c r="B183" s="88" t="s">
        <v>22</v>
      </c>
      <c r="C183" s="88" t="s">
        <v>187</v>
      </c>
      <c r="D183" s="88" t="s">
        <v>9</v>
      </c>
      <c r="E183" s="127" t="s">
        <v>92</v>
      </c>
      <c r="F183" s="88"/>
      <c r="G183" s="111">
        <f t="shared" si="61"/>
        <v>500</v>
      </c>
      <c r="H183" s="111">
        <f t="shared" si="61"/>
        <v>500</v>
      </c>
      <c r="I183" s="9">
        <f t="shared" si="43"/>
        <v>100</v>
      </c>
    </row>
    <row r="184" spans="1:9" ht="47.25" x14ac:dyDescent="0.2">
      <c r="A184" s="126" t="s">
        <v>181</v>
      </c>
      <c r="B184" s="88" t="s">
        <v>22</v>
      </c>
      <c r="C184" s="88" t="s">
        <v>187</v>
      </c>
      <c r="D184" s="88" t="s">
        <v>9</v>
      </c>
      <c r="E184" s="127" t="s">
        <v>182</v>
      </c>
      <c r="F184" s="88"/>
      <c r="G184" s="111">
        <f t="shared" si="61"/>
        <v>500</v>
      </c>
      <c r="H184" s="111">
        <f t="shared" si="61"/>
        <v>500</v>
      </c>
      <c r="I184" s="9">
        <f t="shared" si="43"/>
        <v>100</v>
      </c>
    </row>
    <row r="185" spans="1:9" ht="31.5" x14ac:dyDescent="0.2">
      <c r="A185" s="126" t="s">
        <v>116</v>
      </c>
      <c r="B185" s="88" t="s">
        <v>22</v>
      </c>
      <c r="C185" s="88" t="s">
        <v>187</v>
      </c>
      <c r="D185" s="88" t="s">
        <v>9</v>
      </c>
      <c r="E185" s="127" t="s">
        <v>182</v>
      </c>
      <c r="F185" s="88" t="s">
        <v>42</v>
      </c>
      <c r="G185" s="111">
        <f t="shared" si="61"/>
        <v>500</v>
      </c>
      <c r="H185" s="111">
        <f t="shared" si="61"/>
        <v>500</v>
      </c>
      <c r="I185" s="9">
        <f t="shared" si="43"/>
        <v>100</v>
      </c>
    </row>
    <row r="186" spans="1:9" ht="31.5" x14ac:dyDescent="0.2">
      <c r="A186" s="126" t="s">
        <v>67</v>
      </c>
      <c r="B186" s="88" t="s">
        <v>22</v>
      </c>
      <c r="C186" s="88" t="s">
        <v>187</v>
      </c>
      <c r="D186" s="88" t="s">
        <v>9</v>
      </c>
      <c r="E186" s="127" t="s">
        <v>182</v>
      </c>
      <c r="F186" s="88" t="s">
        <v>43</v>
      </c>
      <c r="G186" s="111">
        <f t="shared" si="61"/>
        <v>500</v>
      </c>
      <c r="H186" s="111">
        <f t="shared" si="61"/>
        <v>500</v>
      </c>
      <c r="I186" s="9">
        <f t="shared" si="43"/>
        <v>100</v>
      </c>
    </row>
    <row r="187" spans="1:9" ht="15.75" x14ac:dyDescent="0.2">
      <c r="A187" s="89" t="s">
        <v>121</v>
      </c>
      <c r="B187" s="91" t="s">
        <v>22</v>
      </c>
      <c r="C187" s="91" t="s">
        <v>187</v>
      </c>
      <c r="D187" s="91" t="s">
        <v>9</v>
      </c>
      <c r="E187" s="90" t="s">
        <v>182</v>
      </c>
      <c r="F187" s="91" t="s">
        <v>33</v>
      </c>
      <c r="G187" s="100">
        <v>500</v>
      </c>
      <c r="H187" s="100">
        <v>500</v>
      </c>
      <c r="I187" s="12">
        <f t="shared" si="43"/>
        <v>100</v>
      </c>
    </row>
    <row r="188" spans="1:9" ht="31.5" x14ac:dyDescent="0.2">
      <c r="A188" s="138" t="s">
        <v>52</v>
      </c>
      <c r="B188" s="139" t="s">
        <v>53</v>
      </c>
      <c r="C188" s="140"/>
      <c r="D188" s="140"/>
      <c r="E188" s="139"/>
      <c r="F188" s="139" t="s">
        <v>7</v>
      </c>
      <c r="G188" s="74">
        <f t="shared" ref="G188:H188" si="62">G189</f>
        <v>50602</v>
      </c>
      <c r="H188" s="74">
        <f t="shared" si="62"/>
        <v>50602</v>
      </c>
      <c r="I188" s="67">
        <f t="shared" si="43"/>
        <v>100</v>
      </c>
    </row>
    <row r="189" spans="1:9" ht="15.75" x14ac:dyDescent="0.2">
      <c r="A189" s="103" t="s">
        <v>54</v>
      </c>
      <c r="B189" s="141">
        <v>956</v>
      </c>
      <c r="C189" s="142">
        <v>8</v>
      </c>
      <c r="D189" s="104" t="s">
        <v>25</v>
      </c>
      <c r="E189" s="143"/>
      <c r="F189" s="141"/>
      <c r="G189" s="71">
        <f>G190+G216</f>
        <v>50602</v>
      </c>
      <c r="H189" s="71">
        <f>H190+H216</f>
        <v>50602</v>
      </c>
      <c r="I189" s="9">
        <f t="shared" si="43"/>
        <v>100</v>
      </c>
    </row>
    <row r="190" spans="1:9" ht="15.75" x14ac:dyDescent="0.2">
      <c r="A190" s="106" t="s">
        <v>21</v>
      </c>
      <c r="B190" s="144">
        <v>956</v>
      </c>
      <c r="C190" s="145">
        <v>8</v>
      </c>
      <c r="D190" s="145">
        <v>1</v>
      </c>
      <c r="E190" s="146"/>
      <c r="F190" s="144"/>
      <c r="G190" s="83">
        <f t="shared" ref="G190:H190" si="63">G191</f>
        <v>37579.1</v>
      </c>
      <c r="H190" s="83">
        <f t="shared" si="63"/>
        <v>37579.1</v>
      </c>
      <c r="I190" s="9">
        <f t="shared" si="43"/>
        <v>100</v>
      </c>
    </row>
    <row r="191" spans="1:9" ht="31.5" x14ac:dyDescent="0.2">
      <c r="A191" s="84" t="s">
        <v>77</v>
      </c>
      <c r="B191" s="85" t="s">
        <v>53</v>
      </c>
      <c r="C191" s="80">
        <v>8</v>
      </c>
      <c r="D191" s="80">
        <v>1</v>
      </c>
      <c r="E191" s="85" t="s">
        <v>106</v>
      </c>
      <c r="F191" s="85"/>
      <c r="G191" s="95">
        <f>G192+G196+G200+G204+G208+G212</f>
        <v>37579.1</v>
      </c>
      <c r="H191" s="95">
        <f>H192+H196+H200+H204+H208+H212</f>
        <v>37579.1</v>
      </c>
      <c r="I191" s="9">
        <f t="shared" si="43"/>
        <v>100</v>
      </c>
    </row>
    <row r="192" spans="1:9" ht="31.5" x14ac:dyDescent="0.2">
      <c r="A192" s="147" t="s">
        <v>74</v>
      </c>
      <c r="B192" s="79" t="s">
        <v>53</v>
      </c>
      <c r="C192" s="80">
        <v>8</v>
      </c>
      <c r="D192" s="80">
        <v>1</v>
      </c>
      <c r="E192" s="79" t="s">
        <v>107</v>
      </c>
      <c r="F192" s="85"/>
      <c r="G192" s="95">
        <f t="shared" ref="G192:H192" si="64">G193</f>
        <v>8538.2000000000007</v>
      </c>
      <c r="H192" s="95">
        <f t="shared" si="64"/>
        <v>8538.2000000000007</v>
      </c>
      <c r="I192" s="9">
        <f t="shared" si="43"/>
        <v>100</v>
      </c>
    </row>
    <row r="193" spans="1:9" ht="31.5" x14ac:dyDescent="0.2">
      <c r="A193" s="123" t="s">
        <v>55</v>
      </c>
      <c r="B193" s="127" t="s">
        <v>53</v>
      </c>
      <c r="C193" s="80">
        <v>8</v>
      </c>
      <c r="D193" s="80">
        <v>1</v>
      </c>
      <c r="E193" s="127" t="s">
        <v>107</v>
      </c>
      <c r="F193" s="85" t="s">
        <v>56</v>
      </c>
      <c r="G193" s="95">
        <f t="shared" ref="G193" si="65">G195</f>
        <v>8538.2000000000007</v>
      </c>
      <c r="H193" s="95">
        <f t="shared" ref="H193" si="66">H195</f>
        <v>8538.2000000000007</v>
      </c>
      <c r="I193" s="9">
        <f t="shared" si="43"/>
        <v>100</v>
      </c>
    </row>
    <row r="194" spans="1:9" ht="15.75" x14ac:dyDescent="0.2">
      <c r="A194" s="123" t="s">
        <v>57</v>
      </c>
      <c r="B194" s="127" t="s">
        <v>53</v>
      </c>
      <c r="C194" s="80">
        <v>8</v>
      </c>
      <c r="D194" s="80">
        <v>1</v>
      </c>
      <c r="E194" s="79" t="s">
        <v>107</v>
      </c>
      <c r="F194" s="85" t="s">
        <v>58</v>
      </c>
      <c r="G194" s="95">
        <f t="shared" ref="G194:H194" si="67">G195</f>
        <v>8538.2000000000007</v>
      </c>
      <c r="H194" s="95">
        <f t="shared" si="67"/>
        <v>8538.2000000000007</v>
      </c>
      <c r="I194" s="9">
        <f t="shared" si="43"/>
        <v>100</v>
      </c>
    </row>
    <row r="195" spans="1:9" ht="63" x14ac:dyDescent="0.2">
      <c r="A195" s="148" t="s">
        <v>69</v>
      </c>
      <c r="B195" s="90" t="s">
        <v>53</v>
      </c>
      <c r="C195" s="149">
        <v>8</v>
      </c>
      <c r="D195" s="149">
        <v>1</v>
      </c>
      <c r="E195" s="149" t="s">
        <v>107</v>
      </c>
      <c r="F195" s="90" t="s">
        <v>37</v>
      </c>
      <c r="G195" s="150">
        <v>8538.2000000000007</v>
      </c>
      <c r="H195" s="150">
        <v>8538.2000000000007</v>
      </c>
      <c r="I195" s="12">
        <f t="shared" si="43"/>
        <v>100</v>
      </c>
    </row>
    <row r="196" spans="1:9" ht="63" x14ac:dyDescent="0.2">
      <c r="A196" s="147" t="s">
        <v>146</v>
      </c>
      <c r="B196" s="79" t="s">
        <v>53</v>
      </c>
      <c r="C196" s="80">
        <v>8</v>
      </c>
      <c r="D196" s="80">
        <v>1</v>
      </c>
      <c r="E196" s="79" t="s">
        <v>147</v>
      </c>
      <c r="F196" s="85"/>
      <c r="G196" s="95">
        <f>G197</f>
        <v>5081.5</v>
      </c>
      <c r="H196" s="95">
        <f t="shared" ref="H196" si="68">H197</f>
        <v>5081.5</v>
      </c>
      <c r="I196" s="9">
        <f t="shared" si="43"/>
        <v>100</v>
      </c>
    </row>
    <row r="197" spans="1:9" ht="31.5" x14ac:dyDescent="0.2">
      <c r="A197" s="123" t="s">
        <v>55</v>
      </c>
      <c r="B197" s="127" t="s">
        <v>53</v>
      </c>
      <c r="C197" s="80">
        <v>8</v>
      </c>
      <c r="D197" s="80">
        <v>1</v>
      </c>
      <c r="E197" s="79" t="s">
        <v>147</v>
      </c>
      <c r="F197" s="85" t="s">
        <v>56</v>
      </c>
      <c r="G197" s="95">
        <f t="shared" ref="G197:H197" si="69">G199</f>
        <v>5081.5</v>
      </c>
      <c r="H197" s="95">
        <f t="shared" si="69"/>
        <v>5081.5</v>
      </c>
      <c r="I197" s="9">
        <f t="shared" si="43"/>
        <v>100</v>
      </c>
    </row>
    <row r="198" spans="1:9" ht="15.75" x14ac:dyDescent="0.2">
      <c r="A198" s="123" t="s">
        <v>57</v>
      </c>
      <c r="B198" s="127" t="s">
        <v>53</v>
      </c>
      <c r="C198" s="80">
        <v>8</v>
      </c>
      <c r="D198" s="80">
        <v>1</v>
      </c>
      <c r="E198" s="79" t="s">
        <v>147</v>
      </c>
      <c r="F198" s="85" t="s">
        <v>58</v>
      </c>
      <c r="G198" s="95">
        <f t="shared" ref="G198:H198" si="70">G199</f>
        <v>5081.5</v>
      </c>
      <c r="H198" s="95">
        <f t="shared" si="70"/>
        <v>5081.5</v>
      </c>
      <c r="I198" s="9">
        <f t="shared" si="43"/>
        <v>100</v>
      </c>
    </row>
    <row r="199" spans="1:9" ht="63" x14ac:dyDescent="0.2">
      <c r="A199" s="148" t="s">
        <v>69</v>
      </c>
      <c r="B199" s="90" t="s">
        <v>53</v>
      </c>
      <c r="C199" s="149">
        <v>8</v>
      </c>
      <c r="D199" s="149">
        <v>1</v>
      </c>
      <c r="E199" s="149" t="s">
        <v>147</v>
      </c>
      <c r="F199" s="90" t="s">
        <v>37</v>
      </c>
      <c r="G199" s="150">
        <v>5081.5</v>
      </c>
      <c r="H199" s="150">
        <v>5081.5</v>
      </c>
      <c r="I199" s="12">
        <f t="shared" si="43"/>
        <v>100</v>
      </c>
    </row>
    <row r="200" spans="1:9" ht="31.5" x14ac:dyDescent="0.2">
      <c r="A200" s="151" t="s">
        <v>142</v>
      </c>
      <c r="B200" s="127" t="s">
        <v>53</v>
      </c>
      <c r="C200" s="80">
        <v>8</v>
      </c>
      <c r="D200" s="80">
        <v>1</v>
      </c>
      <c r="E200" s="79" t="s">
        <v>143</v>
      </c>
      <c r="F200" s="85"/>
      <c r="G200" s="95">
        <f t="shared" ref="G200:H202" si="71">G201</f>
        <v>642.9</v>
      </c>
      <c r="H200" s="95">
        <f t="shared" si="71"/>
        <v>642.9</v>
      </c>
      <c r="I200" s="9">
        <f t="shared" si="43"/>
        <v>100</v>
      </c>
    </row>
    <row r="201" spans="1:9" ht="31.5" x14ac:dyDescent="0.2">
      <c r="A201" s="123" t="s">
        <v>55</v>
      </c>
      <c r="B201" s="127" t="s">
        <v>53</v>
      </c>
      <c r="C201" s="80">
        <v>8</v>
      </c>
      <c r="D201" s="80">
        <v>1</v>
      </c>
      <c r="E201" s="79" t="s">
        <v>143</v>
      </c>
      <c r="F201" s="85" t="s">
        <v>56</v>
      </c>
      <c r="G201" s="95">
        <f t="shared" si="71"/>
        <v>642.9</v>
      </c>
      <c r="H201" s="95">
        <f t="shared" si="71"/>
        <v>642.9</v>
      </c>
      <c r="I201" s="9">
        <f t="shared" si="43"/>
        <v>100</v>
      </c>
    </row>
    <row r="202" spans="1:9" ht="15.75" x14ac:dyDescent="0.2">
      <c r="A202" s="123" t="s">
        <v>57</v>
      </c>
      <c r="B202" s="127" t="s">
        <v>53</v>
      </c>
      <c r="C202" s="80">
        <v>8</v>
      </c>
      <c r="D202" s="80">
        <v>1</v>
      </c>
      <c r="E202" s="79" t="s">
        <v>143</v>
      </c>
      <c r="F202" s="85" t="s">
        <v>58</v>
      </c>
      <c r="G202" s="95">
        <f t="shared" si="71"/>
        <v>642.9</v>
      </c>
      <c r="H202" s="95">
        <f t="shared" si="71"/>
        <v>642.9</v>
      </c>
      <c r="I202" s="9">
        <f t="shared" si="43"/>
        <v>100</v>
      </c>
    </row>
    <row r="203" spans="1:9" ht="15.75" x14ac:dyDescent="0.2">
      <c r="A203" s="148" t="s">
        <v>145</v>
      </c>
      <c r="B203" s="90" t="s">
        <v>53</v>
      </c>
      <c r="C203" s="149">
        <v>8</v>
      </c>
      <c r="D203" s="149">
        <v>1</v>
      </c>
      <c r="E203" s="149" t="s">
        <v>143</v>
      </c>
      <c r="F203" s="90" t="s">
        <v>144</v>
      </c>
      <c r="G203" s="150">
        <v>642.9</v>
      </c>
      <c r="H203" s="150">
        <v>642.9</v>
      </c>
      <c r="I203" s="12">
        <f t="shared" ref="I203:I229" si="72">H203/G203*100</f>
        <v>100</v>
      </c>
    </row>
    <row r="204" spans="1:9" ht="31.5" x14ac:dyDescent="0.2">
      <c r="A204" s="151" t="s">
        <v>75</v>
      </c>
      <c r="B204" s="127" t="s">
        <v>53</v>
      </c>
      <c r="C204" s="80">
        <v>8</v>
      </c>
      <c r="D204" s="80">
        <v>1</v>
      </c>
      <c r="E204" s="127" t="s">
        <v>108</v>
      </c>
      <c r="F204" s="85"/>
      <c r="G204" s="95">
        <f t="shared" ref="G204:H206" si="73">G205</f>
        <v>15293.8</v>
      </c>
      <c r="H204" s="95">
        <f t="shared" si="73"/>
        <v>15293.8</v>
      </c>
      <c r="I204" s="9">
        <f t="shared" si="72"/>
        <v>100</v>
      </c>
    </row>
    <row r="205" spans="1:9" ht="31.5" x14ac:dyDescent="0.2">
      <c r="A205" s="123" t="s">
        <v>55</v>
      </c>
      <c r="B205" s="127" t="s">
        <v>53</v>
      </c>
      <c r="C205" s="80">
        <v>8</v>
      </c>
      <c r="D205" s="80">
        <v>1</v>
      </c>
      <c r="E205" s="127" t="s">
        <v>108</v>
      </c>
      <c r="F205" s="85" t="s">
        <v>56</v>
      </c>
      <c r="G205" s="95">
        <f t="shared" si="73"/>
        <v>15293.8</v>
      </c>
      <c r="H205" s="95">
        <f t="shared" si="73"/>
        <v>15293.8</v>
      </c>
      <c r="I205" s="9">
        <f t="shared" si="72"/>
        <v>100</v>
      </c>
    </row>
    <row r="206" spans="1:9" ht="15.75" x14ac:dyDescent="0.2">
      <c r="A206" s="123" t="s">
        <v>57</v>
      </c>
      <c r="B206" s="127" t="s">
        <v>53</v>
      </c>
      <c r="C206" s="80">
        <v>8</v>
      </c>
      <c r="D206" s="80">
        <v>1</v>
      </c>
      <c r="E206" s="127" t="s">
        <v>108</v>
      </c>
      <c r="F206" s="85" t="s">
        <v>58</v>
      </c>
      <c r="G206" s="95">
        <f t="shared" si="73"/>
        <v>15293.8</v>
      </c>
      <c r="H206" s="95">
        <f t="shared" si="73"/>
        <v>15293.8</v>
      </c>
      <c r="I206" s="9">
        <f t="shared" si="72"/>
        <v>100</v>
      </c>
    </row>
    <row r="207" spans="1:9" ht="63" x14ac:dyDescent="0.2">
      <c r="A207" s="148" t="s">
        <v>69</v>
      </c>
      <c r="B207" s="90" t="s">
        <v>53</v>
      </c>
      <c r="C207" s="149">
        <v>8</v>
      </c>
      <c r="D207" s="149">
        <v>1</v>
      </c>
      <c r="E207" s="152" t="s">
        <v>108</v>
      </c>
      <c r="F207" s="90" t="s">
        <v>37</v>
      </c>
      <c r="G207" s="150">
        <v>15293.8</v>
      </c>
      <c r="H207" s="150">
        <v>15293.8</v>
      </c>
      <c r="I207" s="12">
        <f t="shared" si="72"/>
        <v>100</v>
      </c>
    </row>
    <row r="208" spans="1:9" ht="63" x14ac:dyDescent="0.2">
      <c r="A208" s="147" t="s">
        <v>146</v>
      </c>
      <c r="B208" s="79" t="s">
        <v>53</v>
      </c>
      <c r="C208" s="80">
        <v>8</v>
      </c>
      <c r="D208" s="80">
        <v>1</v>
      </c>
      <c r="E208" s="79" t="s">
        <v>148</v>
      </c>
      <c r="F208" s="85"/>
      <c r="G208" s="95">
        <f>G209</f>
        <v>7093.2</v>
      </c>
      <c r="H208" s="95">
        <f t="shared" ref="H208" si="74">H209</f>
        <v>7093.2</v>
      </c>
      <c r="I208" s="9">
        <f t="shared" si="72"/>
        <v>100</v>
      </c>
    </row>
    <row r="209" spans="1:9" ht="31.5" x14ac:dyDescent="0.2">
      <c r="A209" s="123" t="s">
        <v>55</v>
      </c>
      <c r="B209" s="127" t="s">
        <v>53</v>
      </c>
      <c r="C209" s="80">
        <v>8</v>
      </c>
      <c r="D209" s="80">
        <v>1</v>
      </c>
      <c r="E209" s="79" t="s">
        <v>148</v>
      </c>
      <c r="F209" s="85" t="s">
        <v>56</v>
      </c>
      <c r="G209" s="95">
        <f t="shared" ref="G209:H209" si="75">G211</f>
        <v>7093.2</v>
      </c>
      <c r="H209" s="95">
        <f t="shared" si="75"/>
        <v>7093.2</v>
      </c>
      <c r="I209" s="9">
        <f t="shared" si="72"/>
        <v>100</v>
      </c>
    </row>
    <row r="210" spans="1:9" ht="15.75" x14ac:dyDescent="0.2">
      <c r="A210" s="123" t="s">
        <v>57</v>
      </c>
      <c r="B210" s="127" t="s">
        <v>53</v>
      </c>
      <c r="C210" s="80">
        <v>8</v>
      </c>
      <c r="D210" s="80">
        <v>1</v>
      </c>
      <c r="E210" s="79" t="s">
        <v>148</v>
      </c>
      <c r="F210" s="85" t="s">
        <v>58</v>
      </c>
      <c r="G210" s="95">
        <f t="shared" ref="G210:H210" si="76">G211</f>
        <v>7093.2</v>
      </c>
      <c r="H210" s="95">
        <f t="shared" si="76"/>
        <v>7093.2</v>
      </c>
      <c r="I210" s="9">
        <f t="shared" si="72"/>
        <v>100</v>
      </c>
    </row>
    <row r="211" spans="1:9" ht="63" x14ac:dyDescent="0.2">
      <c r="A211" s="148" t="s">
        <v>69</v>
      </c>
      <c r="B211" s="90" t="s">
        <v>53</v>
      </c>
      <c r="C211" s="149">
        <v>8</v>
      </c>
      <c r="D211" s="149">
        <v>1</v>
      </c>
      <c r="E211" s="149" t="s">
        <v>148</v>
      </c>
      <c r="F211" s="90" t="s">
        <v>37</v>
      </c>
      <c r="G211" s="150">
        <v>7093.2</v>
      </c>
      <c r="H211" s="153">
        <v>7093.2</v>
      </c>
      <c r="I211" s="12">
        <f t="shared" si="72"/>
        <v>100</v>
      </c>
    </row>
    <row r="212" spans="1:9" ht="63" x14ac:dyDescent="0.2">
      <c r="A212" s="154" t="s">
        <v>195</v>
      </c>
      <c r="B212" s="85" t="s">
        <v>53</v>
      </c>
      <c r="C212" s="80">
        <v>8</v>
      </c>
      <c r="D212" s="80">
        <v>1</v>
      </c>
      <c r="E212" s="85" t="s">
        <v>196</v>
      </c>
      <c r="F212" s="85"/>
      <c r="G212" s="95">
        <f>G213</f>
        <v>929.5</v>
      </c>
      <c r="H212" s="95">
        <f t="shared" ref="H212" si="77">H213</f>
        <v>929.5</v>
      </c>
      <c r="I212" s="9">
        <f t="shared" si="72"/>
        <v>100</v>
      </c>
    </row>
    <row r="213" spans="1:9" ht="31.5" x14ac:dyDescent="0.2">
      <c r="A213" s="123" t="s">
        <v>55</v>
      </c>
      <c r="B213" s="127" t="s">
        <v>53</v>
      </c>
      <c r="C213" s="80">
        <v>8</v>
      </c>
      <c r="D213" s="80">
        <v>1</v>
      </c>
      <c r="E213" s="85" t="s">
        <v>196</v>
      </c>
      <c r="F213" s="85" t="s">
        <v>56</v>
      </c>
      <c r="G213" s="95">
        <f>G215</f>
        <v>929.5</v>
      </c>
      <c r="H213" s="95">
        <f t="shared" ref="H213" si="78">H215</f>
        <v>929.5</v>
      </c>
      <c r="I213" s="9">
        <f t="shared" si="72"/>
        <v>100</v>
      </c>
    </row>
    <row r="214" spans="1:9" ht="15.75" x14ac:dyDescent="0.2">
      <c r="A214" s="123" t="s">
        <v>57</v>
      </c>
      <c r="B214" s="127" t="s">
        <v>53</v>
      </c>
      <c r="C214" s="80">
        <v>8</v>
      </c>
      <c r="D214" s="80">
        <v>1</v>
      </c>
      <c r="E214" s="85" t="s">
        <v>196</v>
      </c>
      <c r="F214" s="85" t="s">
        <v>58</v>
      </c>
      <c r="G214" s="95">
        <f>G215</f>
        <v>929.5</v>
      </c>
      <c r="H214" s="95">
        <f t="shared" ref="H214" si="79">H215</f>
        <v>929.5</v>
      </c>
      <c r="I214" s="9">
        <f t="shared" si="72"/>
        <v>100</v>
      </c>
    </row>
    <row r="215" spans="1:9" ht="15.75" x14ac:dyDescent="0.2">
      <c r="A215" s="148" t="s">
        <v>145</v>
      </c>
      <c r="B215" s="90" t="s">
        <v>53</v>
      </c>
      <c r="C215" s="149">
        <v>8</v>
      </c>
      <c r="D215" s="149">
        <v>1</v>
      </c>
      <c r="E215" s="149" t="s">
        <v>196</v>
      </c>
      <c r="F215" s="90" t="s">
        <v>144</v>
      </c>
      <c r="G215" s="150">
        <v>929.5</v>
      </c>
      <c r="H215" s="150">
        <v>929.5</v>
      </c>
      <c r="I215" s="12">
        <f t="shared" si="72"/>
        <v>100</v>
      </c>
    </row>
    <row r="216" spans="1:9" ht="15.75" x14ac:dyDescent="0.2">
      <c r="A216" s="106" t="s">
        <v>85</v>
      </c>
      <c r="B216" s="144">
        <v>956</v>
      </c>
      <c r="C216" s="145">
        <v>8</v>
      </c>
      <c r="D216" s="145">
        <v>2</v>
      </c>
      <c r="E216" s="85"/>
      <c r="F216" s="144"/>
      <c r="G216" s="83">
        <f t="shared" ref="G216:H216" si="80">G217</f>
        <v>13022.9</v>
      </c>
      <c r="H216" s="83">
        <f t="shared" si="80"/>
        <v>13022.9</v>
      </c>
      <c r="I216" s="9">
        <f t="shared" si="72"/>
        <v>100</v>
      </c>
    </row>
    <row r="217" spans="1:9" ht="31.5" x14ac:dyDescent="0.2">
      <c r="A217" s="84" t="s">
        <v>77</v>
      </c>
      <c r="B217" s="85" t="s">
        <v>53</v>
      </c>
      <c r="C217" s="80">
        <v>8</v>
      </c>
      <c r="D217" s="80">
        <v>2</v>
      </c>
      <c r="E217" s="85" t="s">
        <v>106</v>
      </c>
      <c r="F217" s="85"/>
      <c r="G217" s="95">
        <f>G218+G222+G226</f>
        <v>13022.9</v>
      </c>
      <c r="H217" s="95">
        <f>H218+H222+H226</f>
        <v>13022.9</v>
      </c>
      <c r="I217" s="9">
        <f t="shared" si="72"/>
        <v>100</v>
      </c>
    </row>
    <row r="218" spans="1:9" ht="31.5" x14ac:dyDescent="0.2">
      <c r="A218" s="123" t="s">
        <v>75</v>
      </c>
      <c r="B218" s="127" t="s">
        <v>53</v>
      </c>
      <c r="C218" s="145">
        <v>8</v>
      </c>
      <c r="D218" s="145">
        <v>2</v>
      </c>
      <c r="E218" s="127" t="s">
        <v>108</v>
      </c>
      <c r="F218" s="127"/>
      <c r="G218" s="95">
        <f t="shared" ref="G218" si="81">G220</f>
        <v>7740.8</v>
      </c>
      <c r="H218" s="95">
        <f t="shared" ref="H218" si="82">H220</f>
        <v>7740.8</v>
      </c>
      <c r="I218" s="9">
        <f t="shared" si="72"/>
        <v>100</v>
      </c>
    </row>
    <row r="219" spans="1:9" ht="31.5" x14ac:dyDescent="0.2">
      <c r="A219" s="123" t="s">
        <v>55</v>
      </c>
      <c r="B219" s="127" t="s">
        <v>53</v>
      </c>
      <c r="C219" s="145">
        <v>8</v>
      </c>
      <c r="D219" s="145">
        <v>2</v>
      </c>
      <c r="E219" s="127" t="s">
        <v>108</v>
      </c>
      <c r="F219" s="127" t="s">
        <v>56</v>
      </c>
      <c r="G219" s="95">
        <f t="shared" ref="G219:H220" si="83">G220</f>
        <v>7740.8</v>
      </c>
      <c r="H219" s="95">
        <f t="shared" si="83"/>
        <v>7740.8</v>
      </c>
      <c r="I219" s="9">
        <f t="shared" si="72"/>
        <v>100</v>
      </c>
    </row>
    <row r="220" spans="1:9" ht="15.75" x14ac:dyDescent="0.2">
      <c r="A220" s="123" t="s">
        <v>82</v>
      </c>
      <c r="B220" s="127" t="s">
        <v>53</v>
      </c>
      <c r="C220" s="80">
        <v>8</v>
      </c>
      <c r="D220" s="80">
        <v>2</v>
      </c>
      <c r="E220" s="127" t="s">
        <v>108</v>
      </c>
      <c r="F220" s="85" t="s">
        <v>81</v>
      </c>
      <c r="G220" s="95">
        <f t="shared" si="83"/>
        <v>7740.8</v>
      </c>
      <c r="H220" s="95">
        <f t="shared" si="83"/>
        <v>7740.8</v>
      </c>
      <c r="I220" s="9">
        <f t="shared" si="72"/>
        <v>100</v>
      </c>
    </row>
    <row r="221" spans="1:9" ht="63" x14ac:dyDescent="0.2">
      <c r="A221" s="148" t="s">
        <v>84</v>
      </c>
      <c r="B221" s="90" t="s">
        <v>53</v>
      </c>
      <c r="C221" s="149">
        <v>8</v>
      </c>
      <c r="D221" s="149">
        <v>2</v>
      </c>
      <c r="E221" s="90" t="s">
        <v>108</v>
      </c>
      <c r="F221" s="90" t="s">
        <v>83</v>
      </c>
      <c r="G221" s="150">
        <v>7740.8</v>
      </c>
      <c r="H221" s="150">
        <v>7740.8</v>
      </c>
      <c r="I221" s="12">
        <f t="shared" si="72"/>
        <v>100</v>
      </c>
    </row>
    <row r="222" spans="1:9" ht="63" x14ac:dyDescent="0.2">
      <c r="A222" s="147" t="s">
        <v>146</v>
      </c>
      <c r="B222" s="79" t="s">
        <v>53</v>
      </c>
      <c r="C222" s="80">
        <v>8</v>
      </c>
      <c r="D222" s="80">
        <v>2</v>
      </c>
      <c r="E222" s="79" t="s">
        <v>148</v>
      </c>
      <c r="F222" s="85"/>
      <c r="G222" s="95">
        <f>G225</f>
        <v>3811.1</v>
      </c>
      <c r="H222" s="95">
        <f t="shared" ref="H222" si="84">H223</f>
        <v>3811.1</v>
      </c>
      <c r="I222" s="9">
        <f t="shared" si="72"/>
        <v>100</v>
      </c>
    </row>
    <row r="223" spans="1:9" ht="31.5" x14ac:dyDescent="0.2">
      <c r="A223" s="123" t="s">
        <v>55</v>
      </c>
      <c r="B223" s="127" t="s">
        <v>53</v>
      </c>
      <c r="C223" s="80">
        <v>8</v>
      </c>
      <c r="D223" s="80">
        <v>2</v>
      </c>
      <c r="E223" s="79" t="s">
        <v>148</v>
      </c>
      <c r="F223" s="85" t="s">
        <v>56</v>
      </c>
      <c r="G223" s="95">
        <f t="shared" ref="G223:H223" si="85">G225</f>
        <v>3811.1</v>
      </c>
      <c r="H223" s="95">
        <f t="shared" si="85"/>
        <v>3811.1</v>
      </c>
      <c r="I223" s="9">
        <f t="shared" si="72"/>
        <v>100</v>
      </c>
    </row>
    <row r="224" spans="1:9" ht="15.75" x14ac:dyDescent="0.2">
      <c r="A224" s="123" t="s">
        <v>57</v>
      </c>
      <c r="B224" s="127" t="s">
        <v>53</v>
      </c>
      <c r="C224" s="80">
        <v>8</v>
      </c>
      <c r="D224" s="80">
        <v>2</v>
      </c>
      <c r="E224" s="79" t="s">
        <v>148</v>
      </c>
      <c r="F224" s="85" t="s">
        <v>81</v>
      </c>
      <c r="G224" s="95">
        <f t="shared" ref="G224:H224" si="86">G225</f>
        <v>3811.1</v>
      </c>
      <c r="H224" s="95">
        <f t="shared" si="86"/>
        <v>3811.1</v>
      </c>
      <c r="I224" s="9">
        <f t="shared" si="72"/>
        <v>100</v>
      </c>
    </row>
    <row r="225" spans="1:9" ht="63" x14ac:dyDescent="0.2">
      <c r="A225" s="148" t="s">
        <v>69</v>
      </c>
      <c r="B225" s="90" t="s">
        <v>53</v>
      </c>
      <c r="C225" s="149">
        <v>8</v>
      </c>
      <c r="D225" s="149">
        <v>2</v>
      </c>
      <c r="E225" s="149" t="s">
        <v>148</v>
      </c>
      <c r="F225" s="90" t="s">
        <v>83</v>
      </c>
      <c r="G225" s="150">
        <v>3811.1</v>
      </c>
      <c r="H225" s="150">
        <v>3811.1</v>
      </c>
      <c r="I225" s="12">
        <f t="shared" si="72"/>
        <v>100</v>
      </c>
    </row>
    <row r="226" spans="1:9" ht="63" x14ac:dyDescent="0.2">
      <c r="A226" s="154" t="s">
        <v>195</v>
      </c>
      <c r="B226" s="85" t="s">
        <v>53</v>
      </c>
      <c r="C226" s="80">
        <v>8</v>
      </c>
      <c r="D226" s="80">
        <v>2</v>
      </c>
      <c r="E226" s="85" t="s">
        <v>196</v>
      </c>
      <c r="F226" s="85"/>
      <c r="G226" s="95">
        <f>G227</f>
        <v>1471</v>
      </c>
      <c r="H226" s="95">
        <f t="shared" ref="H226" si="87">H227</f>
        <v>1471</v>
      </c>
      <c r="I226" s="9">
        <f t="shared" si="72"/>
        <v>100</v>
      </c>
    </row>
    <row r="227" spans="1:9" ht="31.5" x14ac:dyDescent="0.2">
      <c r="A227" s="123" t="s">
        <v>55</v>
      </c>
      <c r="B227" s="127" t="s">
        <v>53</v>
      </c>
      <c r="C227" s="80">
        <v>8</v>
      </c>
      <c r="D227" s="80">
        <v>2</v>
      </c>
      <c r="E227" s="85" t="s">
        <v>196</v>
      </c>
      <c r="F227" s="85" t="s">
        <v>56</v>
      </c>
      <c r="G227" s="95">
        <f>G229</f>
        <v>1471</v>
      </c>
      <c r="H227" s="95">
        <f t="shared" ref="H227" si="88">H229</f>
        <v>1471</v>
      </c>
      <c r="I227" s="9">
        <f t="shared" si="72"/>
        <v>100</v>
      </c>
    </row>
    <row r="228" spans="1:9" ht="15.75" x14ac:dyDescent="0.2">
      <c r="A228" s="123" t="s">
        <v>82</v>
      </c>
      <c r="B228" s="127" t="s">
        <v>53</v>
      </c>
      <c r="C228" s="80">
        <v>8</v>
      </c>
      <c r="D228" s="80">
        <v>2</v>
      </c>
      <c r="E228" s="85" t="s">
        <v>196</v>
      </c>
      <c r="F228" s="85" t="s">
        <v>81</v>
      </c>
      <c r="G228" s="95">
        <f>G229</f>
        <v>1471</v>
      </c>
      <c r="H228" s="95">
        <f t="shared" ref="H228" si="89">H229</f>
        <v>1471</v>
      </c>
      <c r="I228" s="9">
        <f t="shared" si="72"/>
        <v>100</v>
      </c>
    </row>
    <row r="229" spans="1:9" ht="15.75" x14ac:dyDescent="0.2">
      <c r="A229" s="148" t="s">
        <v>197</v>
      </c>
      <c r="B229" s="90" t="s">
        <v>53</v>
      </c>
      <c r="C229" s="149">
        <v>8</v>
      </c>
      <c r="D229" s="149">
        <v>2</v>
      </c>
      <c r="E229" s="149" t="s">
        <v>196</v>
      </c>
      <c r="F229" s="90" t="s">
        <v>198</v>
      </c>
      <c r="G229" s="150">
        <v>1471</v>
      </c>
      <c r="H229" s="150">
        <v>1471</v>
      </c>
      <c r="I229" s="12">
        <f t="shared" si="72"/>
        <v>100</v>
      </c>
    </row>
  </sheetData>
  <autoFilter ref="A9:F225"/>
  <customSheetViews>
    <customSheetView guid="{D5451C69-6188-4AB8-99E1-04D2A5F2965F}" scale="90" showPageBreaks="1" showGridLines="0" printArea="1" showAutoFilter="1" hiddenRows="1" hiddenColumns="1" view="pageBreakPreview" showRuler="0">
      <pane ySplit="8" topLeftCell="A9" activePane="bottomLeft" state="frozenSplit"/>
      <selection pane="bottomLeft" activeCell="I11" sqref="I11"/>
      <pageMargins left="0.9055118110236221" right="0.39370078740157483" top="0.39370078740157483" bottom="0.35433070866141736" header="0.35433070866141736" footer="0.19685039370078741"/>
      <pageSetup paperSize="9" scale="83" orientation="portrait" r:id="rId1"/>
      <headerFooter alignWithMargins="0">
        <oddFooter>&amp;C&amp;P</oddFooter>
      </headerFooter>
      <autoFilter ref="A11:F233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4AADB0D3-0C2D-48AC-9A3D-C60FF3F8B2AC}" scale="87" showPageBreaks="1" showGridLines="0" printArea="1" showAutoFilter="1" hiddenRows="1" view="pageBreakPreview" showRuler="0" topLeftCell="A160">
      <selection activeCell="J173" sqref="J173"/>
      <pageMargins left="0.31496062992125984" right="0" top="0" bottom="0" header="0" footer="0"/>
      <pageSetup paperSize="9" scale="60" orientation="portrait" r:id="rId16"/>
      <headerFooter alignWithMargins="0">
        <oddFooter>&amp;C&amp;P</oddFooter>
      </headerFooter>
      <autoFilter ref="A11:F233"/>
    </customSheetView>
    <customSheetView guid="{C0DCEFD6-4378-4196-8A52-BBAE8937CBA3}" scale="90" showPageBreaks="1" showGridLines="0" printArea="1" showAutoFilter="1" hiddenRows="1" hiddenColumns="1" view="pageBreakPreview" showRuler="0" topLeftCell="A215">
      <selection activeCell="F220" sqref="F220:I220"/>
      <pageMargins left="0.31496062992125984" right="0" top="0" bottom="0" header="0" footer="0"/>
      <pageSetup paperSize="9" scale="74" orientation="portrait" r:id="rId17"/>
      <headerFooter alignWithMargins="0">
        <oddFooter>&amp;C&amp;P</oddFooter>
      </headerFooter>
      <autoFilter ref="A11:F233"/>
    </customSheetView>
  </customSheetViews>
  <mergeCells count="13">
    <mergeCell ref="G4:I4"/>
    <mergeCell ref="D1:H1"/>
    <mergeCell ref="E2:H2"/>
    <mergeCell ref="B3:H3"/>
    <mergeCell ref="A6:H6"/>
    <mergeCell ref="G8:G9"/>
    <mergeCell ref="H8:H9"/>
    <mergeCell ref="I8:I9"/>
    <mergeCell ref="A8:A9"/>
    <mergeCell ref="B8:B9"/>
    <mergeCell ref="C8:D8"/>
    <mergeCell ref="E8:E9"/>
    <mergeCell ref="F8:F9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79" orientation="portrait" r:id="rId18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topLeftCell="A10" zoomScaleNormal="100" zoomScaleSheetLayoutView="100" workbookViewId="0">
      <selection activeCell="B15" sqref="B15"/>
    </sheetView>
  </sheetViews>
  <sheetFormatPr defaultRowHeight="12.75" x14ac:dyDescent="0.2"/>
  <cols>
    <col min="1" max="1" width="53.28515625" customWidth="1"/>
    <col min="2" max="2" width="10.42578125" customWidth="1"/>
    <col min="3" max="3" width="9.7109375" customWidth="1"/>
    <col min="4" max="4" width="14" hidden="1" customWidth="1"/>
    <col min="5" max="5" width="15.28515625" customWidth="1"/>
    <col min="6" max="6" width="10.28515625" customWidth="1"/>
  </cols>
  <sheetData>
    <row r="1" spans="1:6" ht="12.75" customHeight="1" x14ac:dyDescent="0.2">
      <c r="B1" s="161" t="s">
        <v>150</v>
      </c>
      <c r="C1" s="161"/>
      <c r="D1" s="161"/>
      <c r="E1" s="161"/>
    </row>
    <row r="2" spans="1:6" ht="12.75" customHeight="1" x14ac:dyDescent="0.2">
      <c r="B2" s="162" t="s">
        <v>206</v>
      </c>
      <c r="C2" s="162"/>
      <c r="D2" s="162"/>
      <c r="E2" s="162"/>
    </row>
    <row r="3" spans="1:6" x14ac:dyDescent="0.2">
      <c r="A3" s="17"/>
      <c r="B3" s="162"/>
      <c r="C3" s="162"/>
      <c r="D3" s="162"/>
      <c r="E3" s="162"/>
    </row>
    <row r="4" spans="1:6" x14ac:dyDescent="0.2">
      <c r="A4" s="17"/>
      <c r="B4" s="18"/>
      <c r="C4" s="18"/>
      <c r="D4" s="18"/>
      <c r="E4" s="18"/>
    </row>
    <row r="5" spans="1:6" ht="53.25" customHeight="1" x14ac:dyDescent="0.2">
      <c r="A5" s="163" t="s">
        <v>205</v>
      </c>
      <c r="B5" s="163"/>
      <c r="C5" s="163"/>
      <c r="D5" s="163"/>
      <c r="E5" s="163"/>
    </row>
    <row r="6" spans="1:6" ht="15.75" x14ac:dyDescent="0.2">
      <c r="A6" s="19"/>
      <c r="B6" s="20"/>
      <c r="C6" s="21"/>
      <c r="E6" s="22" t="s">
        <v>151</v>
      </c>
    </row>
    <row r="7" spans="1:6" ht="31.5" x14ac:dyDescent="0.2">
      <c r="A7" s="23" t="s">
        <v>0</v>
      </c>
      <c r="B7" s="24" t="s">
        <v>152</v>
      </c>
      <c r="C7" s="23" t="s">
        <v>153</v>
      </c>
      <c r="D7" s="25" t="s">
        <v>154</v>
      </c>
      <c r="E7" s="25" t="s">
        <v>155</v>
      </c>
    </row>
    <row r="8" spans="1:6" ht="15.75" x14ac:dyDescent="0.25">
      <c r="A8" s="26"/>
      <c r="B8" s="27"/>
      <c r="C8" s="28"/>
      <c r="D8" s="29"/>
      <c r="E8" s="30"/>
    </row>
    <row r="9" spans="1:6" ht="15.75" x14ac:dyDescent="0.2">
      <c r="A9" s="31" t="s">
        <v>156</v>
      </c>
      <c r="B9" s="32"/>
      <c r="C9" s="32"/>
      <c r="D9" s="33">
        <f>D11+D15+D19+D24+D33+D29+D37</f>
        <v>319745.09999999998</v>
      </c>
      <c r="E9" s="33">
        <f>E11+E15+E19+E24+E33+E29+E37</f>
        <v>262818.59999999998</v>
      </c>
      <c r="F9" s="34">
        <f>E9/D9*100</f>
        <v>82.196286979847386</v>
      </c>
    </row>
    <row r="10" spans="1:6" ht="15.75" x14ac:dyDescent="0.2">
      <c r="A10" s="35"/>
      <c r="B10" s="36"/>
      <c r="C10" s="36"/>
      <c r="D10" s="37"/>
      <c r="E10" s="37"/>
      <c r="F10" s="34"/>
    </row>
    <row r="11" spans="1:6" ht="15.75" x14ac:dyDescent="0.25">
      <c r="A11" s="38" t="s">
        <v>8</v>
      </c>
      <c r="B11" s="39">
        <v>1</v>
      </c>
      <c r="C11" s="39"/>
      <c r="D11" s="40">
        <f>D12+D13</f>
        <v>2546.6000000000004</v>
      </c>
      <c r="E11" s="40">
        <f>E12+E13</f>
        <v>2365.3000000000002</v>
      </c>
      <c r="F11" s="34">
        <f t="shared" ref="F11:F34" si="0">E11/D11*100</f>
        <v>92.880703683342489</v>
      </c>
    </row>
    <row r="12" spans="1:6" ht="63" x14ac:dyDescent="0.2">
      <c r="A12" s="41" t="s">
        <v>15</v>
      </c>
      <c r="B12" s="42">
        <v>1</v>
      </c>
      <c r="C12" s="42">
        <v>3</v>
      </c>
      <c r="D12" s="44">
        <f>'приложение 2'!G13</f>
        <v>595.70000000000005</v>
      </c>
      <c r="E12" s="44">
        <f>'приложение 2'!H13</f>
        <v>431.5</v>
      </c>
      <c r="F12" s="34">
        <f t="shared" si="0"/>
        <v>72.435789827094169</v>
      </c>
    </row>
    <row r="13" spans="1:6" ht="15.75" x14ac:dyDescent="0.25">
      <c r="A13" s="45" t="s">
        <v>28</v>
      </c>
      <c r="B13" s="46">
        <v>1</v>
      </c>
      <c r="C13" s="46">
        <v>13</v>
      </c>
      <c r="D13" s="43">
        <f>'приложение 2'!G19</f>
        <v>1950.9</v>
      </c>
      <c r="E13" s="43">
        <f>'приложение 2'!H19</f>
        <v>1933.8</v>
      </c>
      <c r="F13" s="34">
        <f t="shared" si="0"/>
        <v>99.123481470090724</v>
      </c>
    </row>
    <row r="14" spans="1:6" ht="15.75" x14ac:dyDescent="0.2">
      <c r="A14" s="41"/>
      <c r="B14" s="46"/>
      <c r="C14" s="46"/>
      <c r="D14" s="47"/>
      <c r="E14" s="47"/>
      <c r="F14" s="34"/>
    </row>
    <row r="15" spans="1:6" ht="31.5" x14ac:dyDescent="0.25">
      <c r="A15" s="48" t="s">
        <v>157</v>
      </c>
      <c r="B15" s="49">
        <v>3</v>
      </c>
      <c r="C15" s="49"/>
      <c r="D15" s="50">
        <f>D16+D17</f>
        <v>1833.7</v>
      </c>
      <c r="E15" s="50">
        <f>E16+E17</f>
        <v>931.9</v>
      </c>
      <c r="F15" s="34">
        <f t="shared" si="0"/>
        <v>50.820744941920701</v>
      </c>
    </row>
    <row r="16" spans="1:6" ht="47.25" x14ac:dyDescent="0.25">
      <c r="A16" s="68" t="s">
        <v>164</v>
      </c>
      <c r="B16" s="53">
        <v>3</v>
      </c>
      <c r="C16" s="53">
        <v>9</v>
      </c>
      <c r="D16" s="54">
        <f>'приложение 2'!G30</f>
        <v>1450</v>
      </c>
      <c r="E16" s="54">
        <f>'приложение 2'!H30</f>
        <v>822</v>
      </c>
      <c r="F16" s="34"/>
    </row>
    <row r="17" spans="1:6" ht="15.75" x14ac:dyDescent="0.25">
      <c r="A17" s="45" t="s">
        <v>26</v>
      </c>
      <c r="B17" s="46">
        <v>3</v>
      </c>
      <c r="C17" s="46">
        <v>10</v>
      </c>
      <c r="D17" s="43">
        <f>'приложение 2'!G40</f>
        <v>383.7</v>
      </c>
      <c r="E17" s="43">
        <f>'приложение 2'!H40</f>
        <v>109.9</v>
      </c>
      <c r="F17" s="34">
        <f t="shared" si="0"/>
        <v>28.642168360698467</v>
      </c>
    </row>
    <row r="18" spans="1:6" ht="15.75" x14ac:dyDescent="0.25">
      <c r="A18" s="45"/>
      <c r="B18" s="46"/>
      <c r="C18" s="46"/>
      <c r="D18" s="43"/>
      <c r="E18" s="43"/>
      <c r="F18" s="34"/>
    </row>
    <row r="19" spans="1:6" ht="15.75" x14ac:dyDescent="0.25">
      <c r="A19" s="51" t="s">
        <v>158</v>
      </c>
      <c r="B19" s="49">
        <v>4</v>
      </c>
      <c r="C19" s="46"/>
      <c r="D19" s="50">
        <f>SUM(D20:D22)</f>
        <v>85927.4</v>
      </c>
      <c r="E19" s="50">
        <f>SUM(E20:E22)</f>
        <v>57403.7</v>
      </c>
      <c r="F19" s="34">
        <f t="shared" si="0"/>
        <v>66.804884123108579</v>
      </c>
    </row>
    <row r="20" spans="1:6" ht="15.75" x14ac:dyDescent="0.25">
      <c r="A20" s="52" t="s">
        <v>120</v>
      </c>
      <c r="B20" s="53">
        <v>4</v>
      </c>
      <c r="C20" s="46">
        <v>8</v>
      </c>
      <c r="D20" s="54">
        <f>'приложение 2'!G47</f>
        <v>750</v>
      </c>
      <c r="E20" s="54">
        <f>'приложение 2'!H47</f>
        <v>468.2</v>
      </c>
      <c r="F20" s="34"/>
    </row>
    <row r="21" spans="1:6" ht="15.75" x14ac:dyDescent="0.25">
      <c r="A21" s="55" t="s">
        <v>32</v>
      </c>
      <c r="B21" s="46">
        <v>4</v>
      </c>
      <c r="C21" s="46">
        <v>9</v>
      </c>
      <c r="D21" s="43">
        <f>'приложение 2'!G54</f>
        <v>85027.4</v>
      </c>
      <c r="E21" s="43">
        <f>'приложение 2'!H54</f>
        <v>56854.5</v>
      </c>
      <c r="F21" s="34">
        <f t="shared" si="0"/>
        <v>66.866092577216278</v>
      </c>
    </row>
    <row r="22" spans="1:6" ht="21" customHeight="1" x14ac:dyDescent="0.2">
      <c r="A22" s="55" t="s">
        <v>117</v>
      </c>
      <c r="B22" s="46">
        <v>4</v>
      </c>
      <c r="C22" s="46">
        <v>12</v>
      </c>
      <c r="D22" s="69">
        <f>'приложение 2'!G75</f>
        <v>150</v>
      </c>
      <c r="E22" s="69">
        <f>'приложение 2'!H75</f>
        <v>81</v>
      </c>
      <c r="F22" s="34">
        <f t="shared" si="0"/>
        <v>54</v>
      </c>
    </row>
    <row r="23" spans="1:6" ht="15.75" x14ac:dyDescent="0.25">
      <c r="A23" s="41"/>
      <c r="B23" s="46"/>
      <c r="C23" s="46"/>
      <c r="D23" s="43"/>
      <c r="E23" s="43"/>
      <c r="F23" s="34"/>
    </row>
    <row r="24" spans="1:6" ht="15.75" x14ac:dyDescent="0.25">
      <c r="A24" s="38" t="s">
        <v>159</v>
      </c>
      <c r="B24" s="39">
        <v>5</v>
      </c>
      <c r="C24" s="39"/>
      <c r="D24" s="40">
        <f>D26+D27+D25</f>
        <v>177190.09999999998</v>
      </c>
      <c r="E24" s="40">
        <f>E26+E27+E25</f>
        <v>150184.90000000002</v>
      </c>
      <c r="F24" s="34">
        <f t="shared" si="0"/>
        <v>84.759193656981992</v>
      </c>
    </row>
    <row r="25" spans="1:6" ht="21" hidden="1" customHeight="1" x14ac:dyDescent="0.25">
      <c r="A25" s="56" t="s">
        <v>124</v>
      </c>
      <c r="B25" s="53">
        <v>5</v>
      </c>
      <c r="C25" s="53">
        <v>1</v>
      </c>
      <c r="D25" s="54">
        <v>0</v>
      </c>
      <c r="E25" s="54">
        <v>0</v>
      </c>
      <c r="F25" s="62"/>
    </row>
    <row r="26" spans="1:6" ht="15.75" x14ac:dyDescent="0.25">
      <c r="A26" s="57" t="str">
        <f>'[1]Ведомственная Приложение 3'!A57</f>
        <v>Коммунальное хозяйство</v>
      </c>
      <c r="B26" s="53">
        <v>5</v>
      </c>
      <c r="C26" s="53">
        <v>2</v>
      </c>
      <c r="D26" s="54">
        <f>'приложение 2'!G88</f>
        <v>500</v>
      </c>
      <c r="E26" s="54">
        <f>'приложение 2'!H88</f>
        <v>317.5</v>
      </c>
      <c r="F26" s="34">
        <f t="shared" si="0"/>
        <v>63.5</v>
      </c>
    </row>
    <row r="27" spans="1:6" ht="15.75" x14ac:dyDescent="0.25">
      <c r="A27" s="58" t="s">
        <v>16</v>
      </c>
      <c r="B27" s="46">
        <v>5</v>
      </c>
      <c r="C27" s="46">
        <v>3</v>
      </c>
      <c r="D27" s="43">
        <f>'приложение 2'!G97</f>
        <v>176690.09999999998</v>
      </c>
      <c r="E27" s="43">
        <f>'приложение 2'!H97</f>
        <v>149867.40000000002</v>
      </c>
      <c r="F27" s="34">
        <f t="shared" si="0"/>
        <v>84.819353206546396</v>
      </c>
    </row>
    <row r="28" spans="1:6" ht="15.75" x14ac:dyDescent="0.25">
      <c r="A28" s="41"/>
      <c r="B28" s="46"/>
      <c r="C28" s="46"/>
      <c r="D28" s="43"/>
      <c r="E28" s="43"/>
      <c r="F28" s="34"/>
    </row>
    <row r="29" spans="1:6" ht="15.75" x14ac:dyDescent="0.25">
      <c r="A29" s="38" t="s">
        <v>160</v>
      </c>
      <c r="B29" s="49">
        <v>8</v>
      </c>
      <c r="C29" s="49"/>
      <c r="D29" s="50">
        <f>SUM(D30:D32)</f>
        <v>50602</v>
      </c>
      <c r="E29" s="50">
        <f>SUM(E30:E32)</f>
        <v>50602</v>
      </c>
      <c r="F29" s="34">
        <f t="shared" si="0"/>
        <v>100</v>
      </c>
    </row>
    <row r="30" spans="1:6" ht="15.75" x14ac:dyDescent="0.25">
      <c r="A30" s="41" t="s">
        <v>21</v>
      </c>
      <c r="B30" s="46">
        <v>8</v>
      </c>
      <c r="C30" s="46">
        <v>1</v>
      </c>
      <c r="D30" s="43">
        <f>'приложение 2'!G190</f>
        <v>37579.1</v>
      </c>
      <c r="E30" s="43">
        <f>'приложение 2'!H190</f>
        <v>37579.1</v>
      </c>
      <c r="F30" s="34">
        <f t="shared" si="0"/>
        <v>100</v>
      </c>
    </row>
    <row r="31" spans="1:6" ht="15.75" x14ac:dyDescent="0.25">
      <c r="A31" s="41" t="s">
        <v>85</v>
      </c>
      <c r="B31" s="46">
        <v>8</v>
      </c>
      <c r="C31" s="46">
        <v>2</v>
      </c>
      <c r="D31" s="43">
        <f>'приложение 2'!G216</f>
        <v>13022.9</v>
      </c>
      <c r="E31" s="43">
        <f>'приложение 2'!H216</f>
        <v>13022.9</v>
      </c>
      <c r="F31" s="34">
        <f t="shared" si="0"/>
        <v>100</v>
      </c>
    </row>
    <row r="32" spans="1:6" ht="15.75" x14ac:dyDescent="0.25">
      <c r="A32" s="41"/>
      <c r="B32" s="46"/>
      <c r="C32" s="46"/>
      <c r="D32" s="43"/>
      <c r="E32" s="43"/>
      <c r="F32" s="34"/>
    </row>
    <row r="33" spans="1:6" ht="15.75" x14ac:dyDescent="0.25">
      <c r="A33" s="59" t="s">
        <v>161</v>
      </c>
      <c r="B33" s="49">
        <v>10</v>
      </c>
      <c r="C33" s="49"/>
      <c r="D33" s="50">
        <f>D34+D35</f>
        <v>1145.3000000000002</v>
      </c>
      <c r="E33" s="50">
        <f>E34+E35</f>
        <v>830.8</v>
      </c>
      <c r="F33" s="34">
        <f t="shared" si="0"/>
        <v>72.539945865712028</v>
      </c>
    </row>
    <row r="34" spans="1:6" ht="15.75" x14ac:dyDescent="0.25">
      <c r="A34" s="60" t="s">
        <v>27</v>
      </c>
      <c r="B34" s="46">
        <v>10</v>
      </c>
      <c r="C34" s="46">
        <v>1</v>
      </c>
      <c r="D34" s="43">
        <f>'приложение 2'!G155</f>
        <v>561.20000000000005</v>
      </c>
      <c r="E34" s="43">
        <f>'приложение 2'!H155</f>
        <v>520.79999999999995</v>
      </c>
      <c r="F34" s="34">
        <f t="shared" si="0"/>
        <v>92.801140413399835</v>
      </c>
    </row>
    <row r="35" spans="1:6" ht="15.75" x14ac:dyDescent="0.25">
      <c r="A35" s="61" t="s">
        <v>31</v>
      </c>
      <c r="B35" s="46">
        <v>10</v>
      </c>
      <c r="C35" s="46">
        <v>3</v>
      </c>
      <c r="D35" s="43">
        <f>'приложение 2'!G161</f>
        <v>584.1</v>
      </c>
      <c r="E35" s="43">
        <f>'приложение 2'!H161</f>
        <v>310</v>
      </c>
      <c r="F35" s="34"/>
    </row>
    <row r="36" spans="1:6" ht="15.75" x14ac:dyDescent="0.25">
      <c r="A36" s="61"/>
      <c r="B36" s="46"/>
      <c r="C36" s="46"/>
      <c r="D36" s="43"/>
      <c r="E36" s="43"/>
      <c r="F36" s="34"/>
    </row>
    <row r="37" spans="1:6" ht="15.75" x14ac:dyDescent="0.25">
      <c r="A37" s="59" t="s">
        <v>204</v>
      </c>
      <c r="B37" s="49">
        <v>11</v>
      </c>
      <c r="C37" s="49"/>
      <c r="D37" s="50">
        <f>D38</f>
        <v>500</v>
      </c>
      <c r="E37" s="50">
        <f>E38</f>
        <v>500</v>
      </c>
      <c r="F37" s="34"/>
    </row>
    <row r="38" spans="1:6" ht="15.75" x14ac:dyDescent="0.25">
      <c r="A38" s="60" t="s">
        <v>188</v>
      </c>
      <c r="B38" s="46">
        <v>11</v>
      </c>
      <c r="C38" s="46">
        <v>1</v>
      </c>
      <c r="D38" s="43">
        <f>'приложение 2'!G182</f>
        <v>500</v>
      </c>
      <c r="E38" s="43">
        <f>'приложение 2'!H182</f>
        <v>500</v>
      </c>
      <c r="F38" s="34"/>
    </row>
  </sheetData>
  <autoFilter ref="A7:E38"/>
  <mergeCells count="3">
    <mergeCell ref="B1:E1"/>
    <mergeCell ref="B2:E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2021-03-29T12:57:33Z</cp:lastPrinted>
  <dcterms:created xsi:type="dcterms:W3CDTF">2003-12-05T21:14:57Z</dcterms:created>
  <dcterms:modified xsi:type="dcterms:W3CDTF">2021-03-29T12:57:35Z</dcterms:modified>
</cp:coreProperties>
</file>