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4240" windowHeight="1195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Доходы!$7:$7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Доходы!$A$1:$G$26</definedName>
    <definedName name="_xlnm.Print_Area" localSheetId="2">Источники!$A$1:$H$11</definedName>
    <definedName name="_xlnm.Print_Area" localSheetId="1">Расходы!$A$1:$G$57</definedName>
  </definedNames>
  <calcPr calcId="145621"/>
</workbook>
</file>

<file path=xl/calcChain.xml><?xml version="1.0" encoding="utf-8"?>
<calcChain xmlns="http://schemas.openxmlformats.org/spreadsheetml/2006/main">
  <c r="D22" i="2" l="1"/>
  <c r="C22" i="2"/>
  <c r="F51" i="3" l="1"/>
  <c r="G9" i="4" l="1"/>
  <c r="G10" i="4"/>
  <c r="G11" i="4"/>
  <c r="E11" i="4"/>
  <c r="E52" i="3" l="1"/>
  <c r="E51" i="3" l="1"/>
  <c r="G6" i="4" l="1"/>
  <c r="G15" i="3"/>
  <c r="G16" i="3"/>
  <c r="G17" i="3"/>
  <c r="G18" i="3"/>
  <c r="G19" i="3"/>
  <c r="G20" i="3"/>
  <c r="G21" i="3"/>
  <c r="G22" i="3"/>
  <c r="G24" i="3"/>
  <c r="G25" i="3"/>
  <c r="G27" i="3"/>
  <c r="G28" i="3"/>
  <c r="G29" i="3"/>
  <c r="G30" i="3"/>
  <c r="G32" i="3"/>
  <c r="G33" i="3"/>
  <c r="G34" i="3"/>
  <c r="G35" i="3"/>
  <c r="G37" i="3"/>
  <c r="G38" i="3"/>
  <c r="G39" i="3"/>
  <c r="G40" i="3"/>
  <c r="G42" i="3"/>
  <c r="G43" i="3"/>
  <c r="G44" i="3"/>
  <c r="G45" i="3"/>
  <c r="G46" i="3"/>
  <c r="G47" i="3"/>
  <c r="G48" i="3"/>
  <c r="G53" i="3"/>
  <c r="G54" i="3"/>
  <c r="G55" i="3"/>
  <c r="G57" i="3"/>
  <c r="G12" i="3"/>
  <c r="G11" i="3"/>
  <c r="G10" i="3"/>
  <c r="G8" i="3"/>
  <c r="G6" i="3"/>
  <c r="E10" i="4" l="1"/>
  <c r="E9" i="4"/>
  <c r="E8" i="4"/>
  <c r="E6" i="4"/>
  <c r="E57" i="3" l="1"/>
  <c r="E55" i="3"/>
  <c r="E54" i="3"/>
  <c r="E53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5" i="3"/>
  <c r="E24" i="3"/>
  <c r="E22" i="3"/>
  <c r="E21" i="3"/>
  <c r="E18" i="3"/>
  <c r="E17" i="3"/>
  <c r="E16" i="3"/>
  <c r="E15" i="3"/>
  <c r="E14" i="3"/>
  <c r="E12" i="3"/>
  <c r="E11" i="3"/>
  <c r="E10" i="3"/>
  <c r="E8" i="3"/>
  <c r="E6" i="3"/>
  <c r="E8" i="2" l="1"/>
  <c r="G8" i="2"/>
  <c r="G16" i="2"/>
  <c r="G17" i="2"/>
  <c r="G18" i="2"/>
  <c r="G19" i="2"/>
  <c r="G20" i="2"/>
  <c r="G26" i="2"/>
  <c r="G25" i="2"/>
  <c r="G23" i="2"/>
  <c r="G22" i="2"/>
  <c r="G14" i="2"/>
  <c r="G13" i="2"/>
  <c r="G12" i="2"/>
  <c r="G11" i="2"/>
  <c r="G10" i="2"/>
  <c r="E12" i="2" l="1"/>
  <c r="E13" i="2"/>
  <c r="E14" i="2"/>
  <c r="E16" i="2"/>
  <c r="E17" i="2"/>
  <c r="E18" i="2"/>
  <c r="E19" i="2"/>
  <c r="E20" i="2"/>
  <c r="E22" i="2"/>
  <c r="E23" i="2"/>
  <c r="E25" i="2"/>
  <c r="E26" i="2"/>
  <c r="E11" i="2"/>
  <c r="E10" i="2"/>
</calcChain>
</file>

<file path=xl/sharedStrings.xml><?xml version="1.0" encoding="utf-8"?>
<sst xmlns="http://schemas.openxmlformats.org/spreadsheetml/2006/main" count="197" uniqueCount="164">
  <si>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</si>
  <si>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</si>
  <si>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</si>
  <si>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</si>
  <si>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</si>
  <si>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</si>
  <si>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</si>
  <si>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</si>
  <si>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</si>
  <si>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</si>
  <si>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</si>
  <si>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</si>
  <si>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</si>
  <si>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</si>
  <si>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</si>
  <si>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</si>
  <si>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</si>
  <si>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</si>
  <si>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</si>
  <si>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</si>
  <si>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</si>
  <si>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</si>
  <si>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</si>
  <si>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</si>
  <si>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</si>
  <si>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</si>
  <si>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</si>
  <si>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</si>
  <si>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</si>
  <si>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</si>
  <si>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</si>
  <si>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</si>
  <si>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</si>
  <si>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</si>
  <si>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</si>
  <si>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</si>
  <si>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</si>
  <si>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</si>
  <si>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</si>
  <si>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</si>
  <si>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</si>
  <si>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</si>
  <si>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</si>
  <si>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</si>
  <si>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</si>
  <si>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</si>
  <si>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</si>
  <si>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</si>
  <si>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</si>
  <si>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</si>
  <si>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</si>
  <si>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</si>
  <si>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</si>
  <si>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</si>
  <si>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</si>
  <si>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</si>
  <si>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</si>
  <si>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</si>
  <si>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</si>
  <si>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</si>
  <si>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</si>
  <si>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</si>
  <si>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</si>
  <si>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</si>
  <si>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</si>
  <si>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</si>
  <si>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</si>
  <si>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</si>
  <si>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</si>
  <si>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</si>
  <si>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</si>
  <si>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</si>
  <si>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</si>
  <si>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</si>
  <si>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</si>
  <si>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</si>
  <si>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</si>
  <si>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</si>
  <si>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</si>
  <si>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</si>
  <si>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</si>
  <si>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Физическая культура</t>
  </si>
  <si>
    <t xml:space="preserve">  СРЕДСТВА МАССОВОЙ ИНФОРМАЦИИ</t>
  </si>
  <si>
    <t xml:space="preserve">  Периодическая печать и издательства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</si>
  <si>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</si>
  <si>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</si>
  <si>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</si>
  <si>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</si>
  <si>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</si>
  <si>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 xml:space="preserve">  Кредиты кредитных организаций в валюте Российской Федерации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</si>
  <si>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</si>
  <si>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</si>
  <si>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>уменьшение остатков средств, всего</t>
  </si>
  <si>
    <t>Гр.7= гр.4 / гр.6 (%)</t>
  </si>
  <si>
    <t>Аналитические данные об исполнении бюджета МО МР "Печора"</t>
  </si>
  <si>
    <t>единица измерения: руб.</t>
  </si>
  <si>
    <t xml:space="preserve">  НАЦИОНАЛЬНАЯ ОБОРОНА</t>
  </si>
  <si>
    <t xml:space="preserve">  Мобилизационная и вневойсковая подготовка</t>
  </si>
  <si>
    <t xml:space="preserve">  Другие вопросы в области национальной безопасности и правоохранительной деятельности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</si>
  <si>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</si>
  <si>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</si>
  <si>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</si>
  <si>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 xml:space="preserve">Код расхода по бюджетной классификации </t>
  </si>
  <si>
    <t>0100</t>
  </si>
  <si>
    <t>0103</t>
  </si>
  <si>
    <t>0104</t>
  </si>
  <si>
    <t>0106</t>
  </si>
  <si>
    <t>0107</t>
  </si>
  <si>
    <t>0113</t>
  </si>
  <si>
    <t>0200</t>
  </si>
  <si>
    <t>0203</t>
  </si>
  <si>
    <t>0300</t>
  </si>
  <si>
    <t>0309</t>
  </si>
  <si>
    <t>0314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</si>
  <si>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</si>
  <si>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</si>
  <si>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</si>
  <si>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</si>
  <si>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</si>
  <si>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</si>
  <si>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</si>
  <si>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</si>
  <si>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</si>
  <si>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</si>
  <si>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</si>
  <si>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</si>
  <si>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</si>
  <si>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</si>
  <si>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</si>
  <si>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</si>
  <si>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</si>
  <si>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</si>
  <si>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</si>
  <si>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</si>
  <si>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</si>
  <si>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</si>
  <si>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</si>
  <si>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</si>
  <si>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</si>
  <si>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1400</t>
  </si>
  <si>
    <t>1401</t>
  </si>
  <si>
    <t>1402</t>
  </si>
  <si>
    <t>0111</t>
  </si>
  <si>
    <t>0703</t>
  </si>
  <si>
    <t>0802</t>
  </si>
  <si>
    <t>1200</t>
  </si>
  <si>
    <t>1202</t>
  </si>
  <si>
    <t xml:space="preserve"> 0102000000</t>
  </si>
  <si>
    <t xml:space="preserve">0105000000 </t>
  </si>
  <si>
    <r>
      <t xml:space="preserve">Исполнено на </t>
    </r>
    <r>
      <rPr>
        <b/>
        <sz val="10"/>
        <color indexed="8"/>
        <rFont val="Arial"/>
        <family val="2"/>
        <charset val="204"/>
      </rPr>
      <t>01.01.2019 г</t>
    </r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</si>
  <si>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</si>
  <si>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</si>
  <si>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>1300</t>
  </si>
  <si>
    <t>1301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</si>
  <si>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</si>
  <si>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</si>
  <si>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r>
      <t xml:space="preserve">% исполнения на </t>
    </r>
    <r>
      <rPr>
        <b/>
        <sz val="10"/>
        <color indexed="8"/>
        <rFont val="Arial"/>
        <family val="2"/>
        <charset val="204"/>
      </rPr>
      <t>01.01.2020 г</t>
    </r>
  </si>
  <si>
    <r>
      <t xml:space="preserve">Исполнено на </t>
    </r>
    <r>
      <rPr>
        <b/>
        <sz val="10"/>
        <color indexed="8"/>
        <rFont val="Arial"/>
        <family val="2"/>
        <charset val="204"/>
      </rPr>
      <t>01.01.2020 г</t>
    </r>
  </si>
  <si>
    <r>
      <t xml:space="preserve">Утвержденные бюджетные назначения                         </t>
    </r>
    <r>
      <rPr>
        <b/>
        <sz val="10"/>
        <color indexed="8"/>
        <rFont val="Arial"/>
        <family val="2"/>
        <charset val="204"/>
      </rPr>
      <t>на 01.01.2020 г</t>
    </r>
  </si>
  <si>
    <t>за  2019 год в сравнении с 2018 годом</t>
  </si>
  <si>
    <t xml:space="preserve"> 000 2040000000 0000 000</t>
  </si>
  <si>
    <t xml:space="preserve">  БЕЗВОЗМЕЗДНЫЕ ПОСТУПЛЕНИЯ ОТ НЕГОСУДАРСТВЕННЫХ ОРГАНИЗАЦИЙ</t>
  </si>
  <si>
    <t>0410</t>
  </si>
  <si>
    <t xml:space="preserve">  Связь и информатика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</si>
</sst>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37">
    <xf numFmtId="0" fontId="0" fillId="0" borderId="0" xfId="0"/>
    <xf numFmtId="0" fontId="13" fillId="0" borderId="1" xfId="1" applyNumberFormat="1" applyFont="1" applyProtection="1"/>
    <xf numFmtId="0" fontId="14" fillId="0" borderId="1" xfId="6" applyNumberFormat="1" applyFont="1" applyProtection="1"/>
    <xf numFmtId="0" fontId="15" fillId="0" borderId="0" xfId="0" applyFont="1" applyProtection="1">
      <protection locked="0"/>
    </xf>
    <xf numFmtId="49" fontId="14" fillId="0" borderId="1" xfId="23" applyNumberFormat="1" applyFont="1" applyProtection="1"/>
    <xf numFmtId="0" fontId="14" fillId="0" borderId="1" xfId="6" applyNumberFormat="1" applyFont="1" applyBorder="1" applyProtection="1">
      <protection locked="0"/>
    </xf>
    <xf numFmtId="0" fontId="16" fillId="0" borderId="1" xfId="34" applyNumberFormat="1" applyFont="1" applyBorder="1" applyProtection="1"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49" fontId="14" fillId="0" borderId="16" xfId="38" applyNumberFormat="1" applyFo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24" xfId="0" applyFont="1" applyBorder="1" applyAlignment="1">
      <alignment horizontal="center" vertical="center"/>
    </xf>
    <xf numFmtId="10" fontId="13" fillId="5" borderId="16" xfId="0" applyNumberFormat="1" applyFont="1" applyFill="1" applyBorder="1" applyAlignment="1">
      <alignment horizontal="right" vertical="center"/>
    </xf>
    <xf numFmtId="10" fontId="14" fillId="6" borderId="16" xfId="0" applyNumberFormat="1" applyFont="1" applyFill="1" applyBorder="1" applyAlignment="1">
      <alignment horizontal="right" vertical="center"/>
    </xf>
    <xf numFmtId="4" fontId="14" fillId="0" borderId="16" xfId="43" applyNumberFormat="1" applyFont="1" applyAlignment="1" applyProtection="1">
      <alignment horizontal="right" vertical="center"/>
    </xf>
    <xf numFmtId="0" fontId="14" fillId="0" borderId="22" xfId="46" applyNumberFormat="1" applyFont="1" applyAlignment="1" applyProtection="1">
      <alignment horizontal="left" vertical="center" wrapText="1"/>
    </xf>
    <xf numFmtId="49" fontId="14" fillId="0" borderId="24" xfId="48" applyNumberFormat="1" applyFont="1" applyAlignment="1" applyProtection="1">
      <alignment horizontal="center" vertical="center"/>
    </xf>
    <xf numFmtId="0" fontId="14" fillId="0" borderId="20" xfId="51" applyNumberFormat="1" applyFont="1" applyAlignment="1" applyProtection="1">
      <alignment horizontal="left" vertical="center" wrapText="1"/>
    </xf>
    <xf numFmtId="49" fontId="14" fillId="0" borderId="16" xfId="53" applyNumberFormat="1" applyFont="1" applyAlignment="1" applyProtection="1">
      <alignment horizontal="center" vertical="center"/>
    </xf>
    <xf numFmtId="0" fontId="13" fillId="5" borderId="20" xfId="51" applyNumberFormat="1" applyFont="1" applyFill="1" applyAlignment="1" applyProtection="1">
      <alignment horizontal="left" vertical="center" wrapText="1"/>
    </xf>
    <xf numFmtId="49" fontId="13" fillId="5" borderId="16" xfId="53" applyNumberFormat="1" applyFont="1" applyFill="1" applyAlignment="1" applyProtection="1">
      <alignment horizontal="center" vertical="center"/>
    </xf>
    <xf numFmtId="49" fontId="14" fillId="0" borderId="16" xfId="38" applyNumberFormat="1" applyFont="1" applyAlignment="1" applyProtection="1">
      <alignment horizontal="center" vertical="center" wrapText="1"/>
      <protection locked="0"/>
    </xf>
    <xf numFmtId="49" fontId="14" fillId="0" borderId="4" xfId="38" applyNumberFormat="1" applyFont="1" applyBorder="1" applyAlignment="1" applyProtection="1">
      <alignment horizontal="center" vertical="center" wrapText="1"/>
      <protection locked="0"/>
    </xf>
    <xf numFmtId="0" fontId="14" fillId="0" borderId="1" xfId="59" applyNumberFormat="1" applyFont="1" applyProtection="1">
      <alignment horizontal="left" wrapText="1"/>
    </xf>
    <xf numFmtId="49" fontId="14" fillId="0" borderId="1" xfId="60" applyNumberFormat="1" applyFont="1" applyProtection="1">
      <alignment horizontal="center" wrapText="1"/>
    </xf>
    <xf numFmtId="49" fontId="14" fillId="0" borderId="1" xfId="61" applyNumberFormat="1" applyFont="1" applyProtection="1">
      <alignment horizontal="center"/>
    </xf>
    <xf numFmtId="49" fontId="14" fillId="0" borderId="2" xfId="64" applyNumberFormat="1" applyFont="1" applyProtection="1"/>
    <xf numFmtId="0" fontId="14" fillId="0" borderId="2" xfId="65" applyNumberFormat="1" applyFont="1" applyProtection="1"/>
    <xf numFmtId="0" fontId="14" fillId="0" borderId="2" xfId="66" applyNumberFormat="1" applyFont="1" applyProtection="1"/>
    <xf numFmtId="0" fontId="13" fillId="0" borderId="2" xfId="90" applyNumberFormat="1" applyFont="1" applyProtection="1"/>
    <xf numFmtId="49" fontId="14" fillId="0" borderId="16" xfId="38" applyNumberFormat="1" applyFont="1" applyBorder="1" applyAlignment="1" applyProtection="1">
      <alignment horizontal="center" vertical="center" wrapText="1"/>
      <protection locked="0"/>
    </xf>
    <xf numFmtId="0" fontId="13" fillId="0" borderId="1" xfId="89" applyNumberFormat="1" applyFont="1" applyAlignment="1" applyProtection="1"/>
    <xf numFmtId="0" fontId="13" fillId="0" borderId="1" xfId="89" applyFont="1" applyAlignment="1" applyProtection="1">
      <protection locked="0"/>
    </xf>
    <xf numFmtId="49" fontId="14" fillId="0" borderId="5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10" fontId="18" fillId="6" borderId="20" xfId="0" applyNumberFormat="1" applyFont="1" applyFill="1" applyBorder="1" applyAlignment="1">
      <alignment horizontal="right" vertical="center"/>
    </xf>
    <xf numFmtId="10" fontId="17" fillId="5" borderId="20" xfId="0" applyNumberFormat="1" applyFont="1" applyFill="1" applyBorder="1" applyAlignment="1">
      <alignment horizontal="right" vertical="center"/>
    </xf>
    <xf numFmtId="10" fontId="13" fillId="5" borderId="20" xfId="0" applyNumberFormat="1" applyFont="1" applyFill="1" applyBorder="1" applyAlignment="1">
      <alignment horizontal="right" vertical="center"/>
    </xf>
    <xf numFmtId="0" fontId="14" fillId="0" borderId="1" xfId="59" applyNumberFormat="1" applyFont="1" applyAlignment="1" applyProtection="1">
      <alignment horizontal="left" vertical="center" wrapText="1"/>
    </xf>
    <xf numFmtId="49" fontId="14" fillId="0" borderId="1" xfId="61" applyNumberFormat="1" applyFont="1" applyAlignment="1" applyProtection="1">
      <alignment horizontal="center" vertical="center"/>
    </xf>
    <xf numFmtId="0" fontId="14" fillId="0" borderId="1" xfId="6" applyNumberFormat="1" applyFont="1" applyAlignment="1" applyProtection="1">
      <alignment vertical="center"/>
    </xf>
    <xf numFmtId="0" fontId="13" fillId="0" borderId="1" xfId="1" applyNumberFormat="1" applyFont="1" applyAlignment="1" applyProtection="1">
      <alignment vertical="center"/>
    </xf>
    <xf numFmtId="49" fontId="14" fillId="0" borderId="1" xfId="23" applyNumberFormat="1" applyFont="1" applyAlignment="1" applyProtection="1">
      <alignment vertical="center"/>
    </xf>
    <xf numFmtId="0" fontId="14" fillId="0" borderId="2" xfId="63" applyNumberFormat="1" applyFont="1" applyAlignment="1" applyProtection="1">
      <alignment horizontal="left" vertical="center"/>
    </xf>
    <xf numFmtId="49" fontId="14" fillId="0" borderId="2" xfId="64" applyNumberFormat="1" applyFont="1" applyAlignment="1" applyProtection="1">
      <alignment vertical="center"/>
    </xf>
    <xf numFmtId="0" fontId="14" fillId="0" borderId="2" xfId="66" applyNumberFormat="1" applyFont="1" applyAlignment="1" applyProtection="1">
      <alignment vertical="center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3" fillId="0" borderId="35" xfId="80" applyNumberFormat="1" applyFont="1" applyAlignment="1" applyProtection="1">
      <alignment horizontal="left" vertical="center" wrapText="1"/>
    </xf>
    <xf numFmtId="0" fontId="13" fillId="4" borderId="39" xfId="67" applyNumberFormat="1" applyFont="1" applyFill="1" applyBorder="1" applyAlignment="1" applyProtection="1">
      <alignment horizontal="left" vertical="center" wrapText="1"/>
    </xf>
    <xf numFmtId="0" fontId="14" fillId="0" borderId="43" xfId="92" applyNumberFormat="1" applyFont="1" applyBorder="1" applyAlignment="1" applyProtection="1">
      <alignment horizontal="left" vertical="center" wrapText="1"/>
    </xf>
    <xf numFmtId="49" fontId="14" fillId="0" borderId="24" xfId="48" applyNumberFormat="1" applyFont="1" applyBorder="1" applyAlignment="1" applyProtection="1">
      <alignment horizontal="center" vertical="center"/>
    </xf>
    <xf numFmtId="0" fontId="14" fillId="0" borderId="39" xfId="101" applyNumberFormat="1" applyFont="1" applyBorder="1" applyAlignment="1" applyProtection="1">
      <alignment horizontal="left" vertical="center" wrapText="1"/>
    </xf>
    <xf numFmtId="4" fontId="14" fillId="0" borderId="30" xfId="69" applyNumberFormat="1" applyFont="1" applyBorder="1" applyAlignment="1" applyProtection="1">
      <alignment horizontal="right" vertical="center"/>
    </xf>
    <xf numFmtId="0" fontId="14" fillId="0" borderId="39" xfId="96" applyNumberFormat="1" applyFont="1" applyBorder="1" applyAlignment="1" applyProtection="1">
      <alignment horizontal="left" vertical="center" wrapText="1"/>
    </xf>
    <xf numFmtId="49" fontId="14" fillId="0" borderId="57" xfId="53" applyNumberFormat="1" applyFont="1" applyBorder="1" applyAlignment="1" applyProtection="1">
      <alignment horizontal="center" vertical="center"/>
    </xf>
    <xf numFmtId="165" fontId="14" fillId="6" borderId="35" xfId="0" applyNumberFormat="1" applyFont="1" applyFill="1" applyBorder="1" applyAlignment="1">
      <alignment horizontal="right" vertical="center"/>
    </xf>
    <xf numFmtId="0" fontId="14" fillId="0" borderId="58" xfId="74" applyNumberFormat="1" applyFont="1" applyBorder="1" applyAlignment="1" applyProtection="1">
      <alignment horizontal="left" vertical="center" wrapText="1"/>
    </xf>
    <xf numFmtId="165" fontId="14" fillId="6" borderId="59" xfId="0" applyNumberFormat="1" applyFont="1" applyFill="1" applyBorder="1" applyAlignment="1">
      <alignment horizontal="right" vertical="center"/>
    </xf>
    <xf numFmtId="0" fontId="13" fillId="7" borderId="50" xfId="67" applyNumberFormat="1" applyFont="1" applyFill="1" applyBorder="1" applyAlignment="1" applyProtection="1">
      <alignment horizontal="left" vertical="center" wrapText="1"/>
    </xf>
    <xf numFmtId="0" fontId="14" fillId="0" borderId="28" xfId="46" applyNumberFormat="1" applyFont="1" applyBorder="1" applyAlignment="1" applyProtection="1">
      <alignment horizontal="left" vertical="center" wrapText="1"/>
    </xf>
    <xf numFmtId="49" fontId="13" fillId="7" borderId="18" xfId="68" applyNumberFormat="1" applyFont="1" applyFill="1" applyBorder="1" applyAlignment="1" applyProtection="1">
      <alignment horizontal="center" vertical="center" wrapText="1"/>
    </xf>
    <xf numFmtId="10" fontId="13" fillId="7" borderId="19" xfId="0" applyNumberFormat="1" applyFont="1" applyFill="1" applyBorder="1" applyAlignment="1">
      <alignment vertical="center"/>
    </xf>
    <xf numFmtId="49" fontId="14" fillId="0" borderId="27" xfId="53" applyNumberFormat="1" applyFont="1" applyBorder="1" applyAlignment="1" applyProtection="1">
      <alignment horizontal="center" vertical="center"/>
    </xf>
    <xf numFmtId="49" fontId="14" fillId="0" borderId="33" xfId="76" applyNumberFormat="1" applyFont="1" applyBorder="1" applyAlignment="1" applyProtection="1">
      <alignment horizontal="center" vertical="center"/>
    </xf>
    <xf numFmtId="49" fontId="21" fillId="0" borderId="60" xfId="76" applyNumberFormat="1" applyFont="1" applyBorder="1" applyAlignment="1" applyProtection="1">
      <alignment horizontal="center" vertical="center"/>
    </xf>
    <xf numFmtId="49" fontId="14" fillId="0" borderId="54" xfId="76" applyNumberFormat="1" applyFont="1" applyBorder="1" applyAlignment="1" applyProtection="1">
      <alignment horizontal="center" vertical="center"/>
    </xf>
    <xf numFmtId="10" fontId="14" fillId="6" borderId="4" xfId="0" applyNumberFormat="1" applyFont="1" applyFill="1" applyBorder="1" applyAlignment="1">
      <alignment horizontal="right" vertical="center"/>
    </xf>
    <xf numFmtId="165" fontId="14" fillId="6" borderId="62" xfId="0" applyNumberFormat="1" applyFont="1" applyFill="1" applyBorder="1" applyAlignment="1">
      <alignment horizontal="right" vertical="center"/>
    </xf>
    <xf numFmtId="10" fontId="18" fillId="6" borderId="31" xfId="0" applyNumberFormat="1" applyFont="1" applyFill="1" applyBorder="1" applyAlignment="1">
      <alignment horizontal="right" vertical="center"/>
    </xf>
    <xf numFmtId="10" fontId="18" fillId="6" borderId="25" xfId="0" applyNumberFormat="1" applyFont="1" applyFill="1" applyBorder="1" applyAlignment="1">
      <alignment horizontal="right" vertical="center"/>
    </xf>
    <xf numFmtId="10" fontId="17" fillId="4" borderId="38" xfId="0" applyNumberFormat="1" applyFont="1" applyFill="1" applyBorder="1" applyAlignment="1">
      <alignment horizontal="right" vertical="center"/>
    </xf>
    <xf numFmtId="4" fontId="13" fillId="7" borderId="55" xfId="55" applyNumberFormat="1" applyFont="1" applyFill="1" applyBorder="1" applyAlignment="1" applyProtection="1">
      <alignment horizontal="right" vertical="center"/>
    </xf>
    <xf numFmtId="4" fontId="14" fillId="0" borderId="55" xfId="47" applyNumberFormat="1" applyFont="1" applyBorder="1" applyAlignment="1" applyProtection="1">
      <alignment horizontal="center" vertical="center"/>
    </xf>
    <xf numFmtId="4" fontId="13" fillId="5" borderId="55" xfId="55" applyNumberFormat="1" applyFont="1" applyFill="1" applyBorder="1" applyAlignment="1" applyProtection="1">
      <alignment horizontal="right" vertical="center"/>
    </xf>
    <xf numFmtId="4" fontId="14" fillId="0" borderId="55" xfId="55" applyNumberFormat="1" applyFont="1" applyBorder="1" applyAlignment="1" applyProtection="1">
      <alignment horizontal="right" vertical="center"/>
    </xf>
    <xf numFmtId="4" fontId="13" fillId="7" borderId="55" xfId="81" applyNumberFormat="1" applyFont="1" applyFill="1" applyBorder="1" applyAlignment="1" applyProtection="1">
      <alignment horizontal="right" vertical="center"/>
    </xf>
    <xf numFmtId="4" fontId="14" fillId="0" borderId="55" xfId="52" applyNumberFormat="1" applyFont="1" applyBorder="1" applyAlignment="1" applyProtection="1">
      <alignment horizontal="center" vertical="center"/>
    </xf>
    <xf numFmtId="4" fontId="13" fillId="5" borderId="55" xfId="81" applyNumberFormat="1" applyFont="1" applyFill="1" applyBorder="1" applyAlignment="1" applyProtection="1">
      <alignment horizontal="right" vertical="center"/>
    </xf>
    <xf numFmtId="4" fontId="14" fillId="0" borderId="55" xfId="81" applyNumberFormat="1" applyFont="1" applyBorder="1" applyAlignment="1" applyProtection="1">
      <alignment horizontal="right" vertical="center"/>
    </xf>
    <xf numFmtId="0" fontId="14" fillId="0" borderId="1" xfId="17" applyNumberFormat="1" applyFont="1" applyAlignment="1" applyProtection="1">
      <alignment horizontal="left" vertical="center" wrapText="1"/>
    </xf>
    <xf numFmtId="49" fontId="14" fillId="0" borderId="63" xfId="76" applyNumberFormat="1" applyFont="1" applyBorder="1" applyAlignment="1" applyProtection="1">
      <alignment horizontal="center" vertical="center"/>
    </xf>
    <xf numFmtId="4" fontId="13" fillId="5" borderId="51" xfId="81" applyNumberFormat="1" applyFont="1" applyFill="1" applyBorder="1" applyAlignment="1" applyProtection="1">
      <alignment horizontal="right" vertical="center"/>
    </xf>
    <xf numFmtId="49" fontId="14" fillId="0" borderId="36" xfId="82" applyNumberFormat="1" applyFont="1" applyBorder="1" applyAlignment="1" applyProtection="1">
      <alignment horizontal="center" vertical="center" wrapText="1"/>
    </xf>
    <xf numFmtId="4" fontId="14" fillId="6" borderId="64" xfId="188" applyNumberFormat="1" applyFont="1" applyFill="1" applyBorder="1" applyAlignment="1" applyProtection="1">
      <alignment horizontal="right" vertical="center"/>
    </xf>
    <xf numFmtId="10" fontId="14" fillId="6" borderId="37" xfId="0" applyNumberFormat="1" applyFont="1" applyFill="1" applyBorder="1" applyAlignment="1">
      <alignment horizontal="right" vertical="center"/>
    </xf>
    <xf numFmtId="4" fontId="14" fillId="0" borderId="61" xfId="81" applyNumberFormat="1" applyFont="1" applyBorder="1" applyAlignment="1" applyProtection="1">
      <alignment horizontal="right" vertical="center"/>
    </xf>
    <xf numFmtId="0" fontId="13" fillId="5" borderId="58" xfId="74" applyNumberFormat="1" applyFont="1" applyFill="1" applyBorder="1" applyAlignment="1" applyProtection="1">
      <alignment horizontal="left" vertical="center" wrapText="1"/>
    </xf>
    <xf numFmtId="49" fontId="13" fillId="5" borderId="33" xfId="76" applyNumberFormat="1" applyFont="1" applyFill="1" applyBorder="1" applyAlignment="1" applyProtection="1">
      <alignment horizontal="center" vertical="center"/>
    </xf>
    <xf numFmtId="165" fontId="17" fillId="5" borderId="35" xfId="0" applyNumberFormat="1" applyFont="1" applyFill="1" applyBorder="1" applyAlignment="1">
      <alignment horizontal="right" vertical="center"/>
    </xf>
    <xf numFmtId="165" fontId="13" fillId="7" borderId="56" xfId="0" applyNumberFormat="1" applyFont="1" applyFill="1" applyBorder="1" applyAlignment="1">
      <alignment horizontal="right" vertical="center"/>
    </xf>
    <xf numFmtId="165" fontId="13" fillId="5" borderId="35" xfId="0" applyNumberFormat="1" applyFont="1" applyFill="1" applyBorder="1" applyAlignment="1">
      <alignment horizontal="right" vertical="center"/>
    </xf>
    <xf numFmtId="49" fontId="13" fillId="4" borderId="65" xfId="42" applyNumberFormat="1" applyFont="1" applyFill="1" applyBorder="1" applyAlignment="1" applyProtection="1">
      <alignment horizontal="center" vertical="center"/>
    </xf>
    <xf numFmtId="10" fontId="13" fillId="4" borderId="66" xfId="0" applyNumberFormat="1" applyFont="1" applyFill="1" applyBorder="1" applyAlignment="1">
      <alignment vertical="center"/>
    </xf>
    <xf numFmtId="49" fontId="14" fillId="0" borderId="24" xfId="38" applyNumberFormat="1" applyFont="1" applyBorder="1" applyAlignment="1" applyProtection="1">
      <alignment horizontal="center" vertical="center" wrapText="1"/>
      <protection locked="0"/>
    </xf>
    <xf numFmtId="49" fontId="14" fillId="0" borderId="58" xfId="103" applyNumberFormat="1" applyFont="1" applyBorder="1" applyAlignment="1" applyProtection="1">
      <alignment horizontal="center" vertical="center" shrinkToFit="1"/>
    </xf>
    <xf numFmtId="49" fontId="14" fillId="0" borderId="58" xfId="76" applyNumberFormat="1" applyFont="1" applyBorder="1" applyAlignment="1" applyProtection="1">
      <alignment horizontal="center" vertical="center"/>
    </xf>
    <xf numFmtId="10" fontId="14" fillId="6" borderId="67" xfId="0" applyNumberFormat="1" applyFont="1" applyFill="1" applyBorder="1" applyAlignment="1">
      <alignment horizontal="right" vertical="center"/>
    </xf>
    <xf numFmtId="10" fontId="14" fillId="0" borderId="67" xfId="70" applyNumberFormat="1" applyFont="1" applyBorder="1" applyAlignment="1" applyProtection="1">
      <alignment horizontal="right" vertical="center"/>
    </xf>
    <xf numFmtId="4" fontId="14" fillId="0" borderId="68" xfId="76" applyNumberFormat="1" applyFont="1" applyBorder="1" applyAlignment="1" applyProtection="1">
      <alignment horizontal="center" vertical="center"/>
    </xf>
    <xf numFmtId="4" fontId="14" fillId="0" borderId="69" xfId="81" applyNumberFormat="1" applyFont="1" applyBorder="1" applyAlignment="1" applyProtection="1">
      <alignment horizontal="right" vertical="center"/>
    </xf>
    <xf numFmtId="0" fontId="14" fillId="0" borderId="70" xfId="94" applyNumberFormat="1" applyFont="1" applyBorder="1" applyAlignment="1" applyProtection="1">
      <alignment vertical="center"/>
    </xf>
    <xf numFmtId="4" fontId="13" fillId="4" borderId="71" xfId="55" applyNumberFormat="1" applyFont="1" applyFill="1" applyBorder="1" applyAlignment="1" applyProtection="1">
      <alignment horizontal="right" vertical="center"/>
    </xf>
    <xf numFmtId="10" fontId="18" fillId="6" borderId="72" xfId="0" applyNumberFormat="1" applyFont="1" applyFill="1" applyBorder="1" applyAlignment="1">
      <alignment horizontal="right" vertical="center"/>
    </xf>
    <xf numFmtId="165" fontId="18" fillId="6" borderId="35" xfId="0" applyNumberFormat="1" applyFont="1" applyFill="1" applyBorder="1" applyAlignment="1">
      <alignment horizontal="right" vertical="center"/>
    </xf>
    <xf numFmtId="0" fontId="20" fillId="0" borderId="1" xfId="1" applyNumberFormat="1" applyFont="1" applyAlignment="1" applyProtection="1">
      <alignment horizontal="center" wrapText="1"/>
    </xf>
    <xf numFmtId="0" fontId="20" fillId="0" borderId="1" xfId="19" applyNumberFormat="1" applyFont="1" applyAlignment="1" applyProtection="1">
      <alignment horizontal="center"/>
    </xf>
    <xf numFmtId="0" fontId="14" fillId="0" borderId="2" xfId="6" applyNumberFormat="1" applyFont="1" applyBorder="1" applyAlignment="1" applyProtection="1">
      <alignment horizontal="center"/>
    </xf>
    <xf numFmtId="0" fontId="14" fillId="0" borderId="1" xfId="6" applyNumberFormat="1" applyFont="1" applyBorder="1" applyAlignment="1" applyProtection="1">
      <alignment horizontal="center"/>
    </xf>
    <xf numFmtId="49" fontId="14" fillId="6" borderId="55" xfId="41" applyNumberFormat="1" applyFont="1" applyFill="1" applyBorder="1" applyAlignment="1" applyProtection="1">
      <alignment horizontal="center" vertical="center"/>
    </xf>
    <xf numFmtId="49" fontId="14" fillId="6" borderId="55" xfId="47" applyNumberFormat="1" applyFont="1" applyFill="1" applyBorder="1" applyAlignment="1" applyProtection="1">
      <alignment horizontal="center" vertical="center"/>
    </xf>
    <xf numFmtId="4" fontId="14" fillId="6" borderId="55" xfId="185" applyNumberFormat="1" applyFont="1" applyFill="1" applyBorder="1" applyAlignment="1" applyProtection="1">
      <alignment horizontal="right" vertical="center" shrinkToFit="1"/>
    </xf>
    <xf numFmtId="4" fontId="13" fillId="5" borderId="55" xfId="185" applyNumberFormat="1" applyFont="1" applyFill="1" applyBorder="1" applyAlignment="1" applyProtection="1">
      <alignment horizontal="right" vertical="center" shrinkToFit="1"/>
    </xf>
    <xf numFmtId="0" fontId="14" fillId="6" borderId="12" xfId="182" applyNumberFormat="1" applyFont="1" applyFill="1" applyAlignment="1" applyProtection="1">
      <alignment horizontal="left" vertical="center" wrapText="1"/>
    </xf>
    <xf numFmtId="0" fontId="13" fillId="7" borderId="17" xfId="40" applyNumberFormat="1" applyFont="1" applyFill="1" applyAlignment="1" applyProtection="1">
      <alignment horizontal="left" vertical="center" wrapText="1"/>
    </xf>
    <xf numFmtId="49" fontId="13" fillId="7" borderId="19" xfId="42" applyNumberFormat="1" applyFont="1" applyFill="1" applyAlignment="1" applyProtection="1">
      <alignment horizontal="center" vertical="center"/>
    </xf>
    <xf numFmtId="4" fontId="13" fillId="7" borderId="55" xfId="185" applyNumberFormat="1" applyFont="1" applyFill="1" applyBorder="1" applyAlignment="1" applyProtection="1">
      <alignment horizontal="right" vertical="center" shrinkToFit="1"/>
    </xf>
    <xf numFmtId="10" fontId="13" fillId="7" borderId="30" xfId="0" applyNumberFormat="1" applyFont="1" applyFill="1" applyBorder="1" applyAlignment="1">
      <alignment vertical="center"/>
    </xf>
    <xf numFmtId="10" fontId="13" fillId="7" borderId="38" xfId="0" applyNumberFormat="1" applyFont="1" applyFill="1" applyBorder="1" applyAlignment="1">
      <alignment horizontal="right"/>
    </xf>
    <xf numFmtId="4" fontId="13" fillId="7" borderId="55" xfId="79" applyNumberFormat="1" applyFont="1" applyFill="1" applyBorder="1" applyAlignment="1" applyProtection="1">
      <alignment horizontal="right" vertical="center" shrinkToFit="1"/>
    </xf>
    <xf numFmtId="49" fontId="14" fillId="0" borderId="55" xfId="47" applyNumberFormat="1" applyFont="1" applyBorder="1" applyAlignment="1" applyProtection="1">
      <alignment horizontal="center" vertical="center"/>
    </xf>
    <xf numFmtId="4" fontId="13" fillId="5" borderId="55" xfId="79" applyNumberFormat="1" applyFont="1" applyFill="1" applyBorder="1" applyAlignment="1" applyProtection="1">
      <alignment horizontal="right" vertical="center" shrinkToFit="1"/>
    </xf>
    <xf numFmtId="4" fontId="14" fillId="0" borderId="55" xfId="79" applyNumberFormat="1" applyFont="1" applyBorder="1" applyAlignment="1" applyProtection="1">
      <alignment horizontal="right" vertical="center" shrinkToFit="1"/>
    </xf>
    <xf numFmtId="0" fontId="14" fillId="0" borderId="1" xfId="7" applyNumberFormat="1" applyFont="1" applyAlignment="1" applyProtection="1">
      <alignment horizontal="left" vertical="center" wrapText="1"/>
    </xf>
    <xf numFmtId="0" fontId="14" fillId="0" borderId="1" xfId="78" applyNumberFormat="1" applyFont="1" applyBorder="1" applyAlignment="1" applyProtection="1">
      <alignment horizontal="center" vertical="center"/>
    </xf>
    <xf numFmtId="4" fontId="14" fillId="0" borderId="73" xfId="79" applyNumberFormat="1" applyFont="1" applyBorder="1" applyAlignment="1" applyProtection="1">
      <alignment horizontal="right" vertical="center" shrinkToFit="1"/>
    </xf>
    <xf numFmtId="4" fontId="14" fillId="0" borderId="74" xfId="79" applyNumberFormat="1" applyFont="1" applyBorder="1" applyAlignment="1" applyProtection="1">
      <alignment horizontal="right" vertical="center" shrinkToFit="1"/>
    </xf>
    <xf numFmtId="4" fontId="14" fillId="0" borderId="75" xfId="81" applyNumberFormat="1" applyFont="1" applyBorder="1" applyAlignment="1" applyProtection="1">
      <alignment horizontal="right" vertical="center" shrinkToFit="1"/>
    </xf>
    <xf numFmtId="4" fontId="14" fillId="0" borderId="76" xfId="81" applyNumberFormat="1" applyFont="1" applyBorder="1" applyAlignment="1" applyProtection="1">
      <alignment horizontal="right" vertical="center" shrinkToFit="1"/>
    </xf>
    <xf numFmtId="49" fontId="14" fillId="0" borderId="77" xfId="48" applyNumberFormat="1" applyFont="1" applyBorder="1" applyAlignment="1" applyProtection="1">
      <alignment horizontal="center" vertical="center"/>
    </xf>
    <xf numFmtId="0" fontId="14" fillId="0" borderId="77" xfId="94" applyNumberFormat="1" applyFont="1" applyBorder="1" applyAlignment="1" applyProtection="1">
      <alignment vertical="center"/>
    </xf>
    <xf numFmtId="4" fontId="13" fillId="4" borderId="55" xfId="185" applyNumberFormat="1" applyFont="1" applyFill="1" applyBorder="1" applyAlignment="1" applyProtection="1">
      <alignment horizontal="right" vertical="center" shrinkToFit="1"/>
    </xf>
    <xf numFmtId="10" fontId="14" fillId="0" borderId="78" xfId="70" applyNumberFormat="1" applyFont="1" applyBorder="1" applyAlignment="1" applyProtection="1">
      <alignment horizontal="right" vertical="center"/>
    </xf>
    <xf numFmtId="4" fontId="14" fillId="0" borderId="51" xfId="79" applyNumberFormat="1" applyFont="1" applyBorder="1" applyAlignment="1" applyProtection="1">
      <alignment horizontal="right" vertical="center" shrinkToFit="1"/>
    </xf>
    <xf numFmtId="4" fontId="14" fillId="0" borderId="79" xfId="79" applyNumberFormat="1" applyFont="1" applyBorder="1" applyAlignment="1" applyProtection="1">
      <alignment horizontal="right" vertical="center" shrinkToFi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L8" sqref="L8"/>
    </sheetView>
  </sheetViews>
  <sheetFormatPr defaultRowHeight="12.75" x14ac:dyDescent="0.2"/>
  <cols>
    <col min="1" max="1" width="44.85546875" style="3" customWidth="1"/>
    <col min="2" max="2" width="23.28515625" style="3" customWidth="1"/>
    <col min="3" max="3" width="15.28515625" style="3" customWidth="1"/>
    <col min="4" max="4" width="15.5703125" style="3" customWidth="1"/>
    <col min="5" max="5" width="10.85546875" style="3" customWidth="1"/>
    <col min="6" max="6" width="15.85546875" style="3" customWidth="1"/>
    <col min="7" max="16384" width="9.140625" style="3"/>
  </cols>
  <sheetData>
    <row r="1" spans="1:7" ht="12.75" customHeight="1" x14ac:dyDescent="0.2">
      <c r="A1" s="107" t="s">
        <v>94</v>
      </c>
      <c r="B1" s="107"/>
      <c r="C1" s="107"/>
      <c r="D1" s="107"/>
      <c r="E1" s="107"/>
      <c r="F1" s="107"/>
    </row>
    <row r="2" spans="1:7" ht="12.75" customHeight="1" x14ac:dyDescent="0.2">
      <c r="A2" s="107"/>
      <c r="B2" s="107"/>
      <c r="C2" s="107"/>
      <c r="D2" s="107"/>
      <c r="E2" s="107"/>
      <c r="F2" s="107"/>
    </row>
    <row r="3" spans="1:7" ht="15.75" x14ac:dyDescent="0.25">
      <c r="A3" s="108" t="s">
        <v>159</v>
      </c>
      <c r="B3" s="108"/>
      <c r="C3" s="108"/>
      <c r="D3" s="108"/>
      <c r="E3" s="108"/>
      <c r="F3" s="108"/>
    </row>
    <row r="4" spans="1:7" x14ac:dyDescent="0.2">
      <c r="A4" s="6"/>
      <c r="B4" s="6"/>
      <c r="C4" s="5"/>
      <c r="D4" s="5"/>
    </row>
    <row r="5" spans="1:7" x14ac:dyDescent="0.2">
      <c r="A5" s="1" t="s">
        <v>0</v>
      </c>
      <c r="B5" s="4"/>
      <c r="C5" s="109"/>
      <c r="D5" s="109"/>
      <c r="E5" s="110" t="s">
        <v>95</v>
      </c>
      <c r="F5" s="110"/>
      <c r="G5" s="110"/>
    </row>
    <row r="6" spans="1:7" ht="72" customHeight="1" x14ac:dyDescent="0.2">
      <c r="A6" s="7" t="s">
        <v>1</v>
      </c>
      <c r="B6" s="7" t="s">
        <v>2</v>
      </c>
      <c r="C6" s="8" t="s">
        <v>158</v>
      </c>
      <c r="D6" s="34" t="s">
        <v>157</v>
      </c>
      <c r="E6" s="9" t="s">
        <v>156</v>
      </c>
      <c r="F6" s="34" t="s">
        <v>149</v>
      </c>
      <c r="G6" s="35" t="s">
        <v>93</v>
      </c>
    </row>
    <row r="7" spans="1:7" s="11" customFormat="1" ht="13.5" thickBot="1" x14ac:dyDescent="0.3">
      <c r="A7" s="10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6</v>
      </c>
      <c r="G7" s="23" t="s">
        <v>9</v>
      </c>
    </row>
    <row r="8" spans="1:7" x14ac:dyDescent="0.2">
      <c r="A8" s="116" t="s">
        <v>10</v>
      </c>
      <c r="B8" s="117" t="s">
        <v>11</v>
      </c>
      <c r="C8" s="118">
        <v>1834555822.9300001</v>
      </c>
      <c r="D8" s="118">
        <v>1651203763.0799999</v>
      </c>
      <c r="E8" s="119">
        <f>D8/C8</f>
        <v>0.90005642915942152</v>
      </c>
      <c r="F8" s="74">
        <v>2473437554.1700001</v>
      </c>
      <c r="G8" s="120">
        <f>D8/F8</f>
        <v>0.66757446950549215</v>
      </c>
    </row>
    <row r="9" spans="1:7" x14ac:dyDescent="0.2">
      <c r="A9" s="16" t="s">
        <v>12</v>
      </c>
      <c r="B9" s="17"/>
      <c r="C9" s="111"/>
      <c r="D9" s="111"/>
      <c r="E9" s="12"/>
      <c r="F9" s="75"/>
      <c r="G9" s="36"/>
    </row>
    <row r="10" spans="1:7" x14ac:dyDescent="0.2">
      <c r="A10" s="20" t="s">
        <v>13</v>
      </c>
      <c r="B10" s="21" t="s">
        <v>14</v>
      </c>
      <c r="C10" s="114">
        <v>779105600</v>
      </c>
      <c r="D10" s="114">
        <v>733711311.75</v>
      </c>
      <c r="E10" s="13">
        <f>D10/C10</f>
        <v>0.94173538445879479</v>
      </c>
      <c r="F10" s="76">
        <v>720703545.45000005</v>
      </c>
      <c r="G10" s="39">
        <f>D10/F10</f>
        <v>1.0180487058543302</v>
      </c>
    </row>
    <row r="11" spans="1:7" x14ac:dyDescent="0.2">
      <c r="A11" s="18" t="s">
        <v>15</v>
      </c>
      <c r="B11" s="19" t="s">
        <v>16</v>
      </c>
      <c r="C11" s="113">
        <v>617127000</v>
      </c>
      <c r="D11" s="113">
        <v>586833190.45000005</v>
      </c>
      <c r="E11" s="14">
        <f>D11/C11</f>
        <v>0.95091154729901628</v>
      </c>
      <c r="F11" s="77">
        <v>550649898.75999999</v>
      </c>
      <c r="G11" s="37">
        <f>D11/F11</f>
        <v>1.0657101577090646</v>
      </c>
    </row>
    <row r="12" spans="1:7" ht="38.25" x14ac:dyDescent="0.2">
      <c r="A12" s="18" t="s">
        <v>17</v>
      </c>
      <c r="B12" s="19" t="s">
        <v>18</v>
      </c>
      <c r="C12" s="113">
        <v>7276600</v>
      </c>
      <c r="D12" s="113">
        <v>7469501.29</v>
      </c>
      <c r="E12" s="14">
        <f>D12/C12</f>
        <v>1.0265098109006954</v>
      </c>
      <c r="F12" s="77">
        <v>9293010.3000000007</v>
      </c>
      <c r="G12" s="37">
        <f t="shared" ref="G12:G26" si="0">D12/F12</f>
        <v>0.80377628441883886</v>
      </c>
    </row>
    <row r="13" spans="1:7" x14ac:dyDescent="0.2">
      <c r="A13" s="18" t="s">
        <v>19</v>
      </c>
      <c r="B13" s="19" t="s">
        <v>20</v>
      </c>
      <c r="C13" s="113">
        <v>92781000</v>
      </c>
      <c r="D13" s="113">
        <v>83652210.519999996</v>
      </c>
      <c r="E13" s="14">
        <f>D13/C13</f>
        <v>0.9016092790549789</v>
      </c>
      <c r="F13" s="77">
        <v>92741974.840000004</v>
      </c>
      <c r="G13" s="37">
        <f t="shared" si="0"/>
        <v>0.90198866979399761</v>
      </c>
    </row>
    <row r="14" spans="1:7" x14ac:dyDescent="0.2">
      <c r="A14" s="18" t="s">
        <v>21</v>
      </c>
      <c r="B14" s="19" t="s">
        <v>22</v>
      </c>
      <c r="C14" s="113">
        <v>13200000</v>
      </c>
      <c r="D14" s="113">
        <v>12419825.83</v>
      </c>
      <c r="E14" s="14">
        <f>D14/C14</f>
        <v>0.94089589621212122</v>
      </c>
      <c r="F14" s="77">
        <v>9645071.8399999999</v>
      </c>
      <c r="G14" s="37">
        <f t="shared" si="0"/>
        <v>1.2876861920812817</v>
      </c>
    </row>
    <row r="15" spans="1:7" ht="38.25" x14ac:dyDescent="0.2">
      <c r="A15" s="18" t="s">
        <v>23</v>
      </c>
      <c r="B15" s="19" t="s">
        <v>24</v>
      </c>
      <c r="C15" s="113">
        <v>0</v>
      </c>
      <c r="D15" s="113">
        <v>0</v>
      </c>
      <c r="E15" s="14">
        <v>0</v>
      </c>
      <c r="F15" s="15">
        <v>0</v>
      </c>
      <c r="G15" s="37">
        <v>0</v>
      </c>
    </row>
    <row r="16" spans="1:7" ht="38.25" x14ac:dyDescent="0.2">
      <c r="A16" s="18" t="s">
        <v>25</v>
      </c>
      <c r="B16" s="19" t="s">
        <v>26</v>
      </c>
      <c r="C16" s="113">
        <v>25213000</v>
      </c>
      <c r="D16" s="113">
        <v>21589663.629999999</v>
      </c>
      <c r="E16" s="14">
        <f>D16/C16</f>
        <v>0.85629094633720693</v>
      </c>
      <c r="F16" s="77">
        <v>36392996.890000001</v>
      </c>
      <c r="G16" s="37">
        <f t="shared" ref="G16:G20" si="1">D16/F16</f>
        <v>0.59323676187635888</v>
      </c>
    </row>
    <row r="17" spans="1:7" ht="25.5" x14ac:dyDescent="0.2">
      <c r="A17" s="18" t="s">
        <v>27</v>
      </c>
      <c r="B17" s="19" t="s">
        <v>28</v>
      </c>
      <c r="C17" s="113">
        <v>2380000</v>
      </c>
      <c r="D17" s="113">
        <v>1995973.05</v>
      </c>
      <c r="E17" s="14">
        <f>D17/C17</f>
        <v>0.83864413865546217</v>
      </c>
      <c r="F17" s="77">
        <v>1333834.22</v>
      </c>
      <c r="G17" s="37">
        <f t="shared" si="1"/>
        <v>1.496417635768859</v>
      </c>
    </row>
    <row r="18" spans="1:7" ht="38.25" x14ac:dyDescent="0.2">
      <c r="A18" s="18" t="s">
        <v>29</v>
      </c>
      <c r="B18" s="19" t="s">
        <v>30</v>
      </c>
      <c r="C18" s="113">
        <v>1351000</v>
      </c>
      <c r="D18" s="113">
        <v>1404732.62</v>
      </c>
      <c r="E18" s="14">
        <f>D18/C18</f>
        <v>1.0397724796447076</v>
      </c>
      <c r="F18" s="77">
        <v>4787716.07</v>
      </c>
      <c r="G18" s="37">
        <f t="shared" si="1"/>
        <v>0.29340349332787397</v>
      </c>
    </row>
    <row r="19" spans="1:7" ht="25.5" x14ac:dyDescent="0.2">
      <c r="A19" s="18" t="s">
        <v>31</v>
      </c>
      <c r="B19" s="19" t="s">
        <v>32</v>
      </c>
      <c r="C19" s="113">
        <v>8290000</v>
      </c>
      <c r="D19" s="113">
        <v>5945666.8700000001</v>
      </c>
      <c r="E19" s="14">
        <f>D19/C19</f>
        <v>0.71720951387213516</v>
      </c>
      <c r="F19" s="77">
        <v>5633869.0800000001</v>
      </c>
      <c r="G19" s="37">
        <f t="shared" si="1"/>
        <v>1.0553434567918643</v>
      </c>
    </row>
    <row r="20" spans="1:7" x14ac:dyDescent="0.2">
      <c r="A20" s="18" t="s">
        <v>33</v>
      </c>
      <c r="B20" s="19" t="s">
        <v>34</v>
      </c>
      <c r="C20" s="113">
        <v>11487000</v>
      </c>
      <c r="D20" s="113">
        <v>12400479.68</v>
      </c>
      <c r="E20" s="14">
        <f>D20/C20</f>
        <v>1.0795229111169147</v>
      </c>
      <c r="F20" s="77">
        <v>10235508.869999999</v>
      </c>
      <c r="G20" s="37">
        <f t="shared" si="1"/>
        <v>1.2115156986816231</v>
      </c>
    </row>
    <row r="21" spans="1:7" x14ac:dyDescent="0.2">
      <c r="A21" s="18" t="s">
        <v>35</v>
      </c>
      <c r="B21" s="19" t="s">
        <v>36</v>
      </c>
      <c r="C21" s="113">
        <v>0</v>
      </c>
      <c r="D21" s="113">
        <v>67.81</v>
      </c>
      <c r="E21" s="14">
        <v>0</v>
      </c>
      <c r="F21" s="77">
        <v>-10335.42</v>
      </c>
      <c r="G21" s="37">
        <v>0</v>
      </c>
    </row>
    <row r="22" spans="1:7" x14ac:dyDescent="0.2">
      <c r="A22" s="20" t="s">
        <v>37</v>
      </c>
      <c r="B22" s="21" t="s">
        <v>38</v>
      </c>
      <c r="C22" s="76">
        <f>C23+C24+C25+C26</f>
        <v>1055450222.9300001</v>
      </c>
      <c r="D22" s="76">
        <f>D23+D24+D25+D26</f>
        <v>917492451.32999992</v>
      </c>
      <c r="E22" s="13">
        <f>D22/C22</f>
        <v>0.86929012036491859</v>
      </c>
      <c r="F22" s="76">
        <v>1752734008.72</v>
      </c>
      <c r="G22" s="38">
        <f t="shared" si="0"/>
        <v>0.5234635984498488</v>
      </c>
    </row>
    <row r="23" spans="1:7" ht="38.25" x14ac:dyDescent="0.2">
      <c r="A23" s="18" t="s">
        <v>39</v>
      </c>
      <c r="B23" s="19" t="s">
        <v>40</v>
      </c>
      <c r="C23" s="113">
        <v>1191438710.1400001</v>
      </c>
      <c r="D23" s="113">
        <v>1062142568.54</v>
      </c>
      <c r="E23" s="14">
        <f>D23/C23</f>
        <v>0.89147898209148568</v>
      </c>
      <c r="F23" s="77">
        <v>1743702516.6099999</v>
      </c>
      <c r="G23" s="37">
        <f t="shared" si="0"/>
        <v>0.60913060480348036</v>
      </c>
    </row>
    <row r="24" spans="1:7" ht="25.5" x14ac:dyDescent="0.2">
      <c r="A24" s="115" t="s">
        <v>161</v>
      </c>
      <c r="B24" s="112" t="s">
        <v>160</v>
      </c>
      <c r="C24" s="113">
        <v>0</v>
      </c>
      <c r="D24" s="113">
        <v>5000</v>
      </c>
      <c r="E24" s="14">
        <v>0</v>
      </c>
      <c r="F24" s="77">
        <v>0</v>
      </c>
      <c r="G24" s="37">
        <v>0</v>
      </c>
    </row>
    <row r="25" spans="1:7" x14ac:dyDescent="0.2">
      <c r="A25" s="18" t="s">
        <v>41</v>
      </c>
      <c r="B25" s="19" t="s">
        <v>42</v>
      </c>
      <c r="C25" s="113">
        <v>62082</v>
      </c>
      <c r="D25" s="113">
        <v>57082</v>
      </c>
      <c r="E25" s="14">
        <f>D25/C25</f>
        <v>0.91946135755935698</v>
      </c>
      <c r="F25" s="77">
        <v>14051841</v>
      </c>
      <c r="G25" s="37">
        <f t="shared" si="0"/>
        <v>4.0622435167036123E-3</v>
      </c>
    </row>
    <row r="26" spans="1:7" ht="51" x14ac:dyDescent="0.2">
      <c r="A26" s="18" t="s">
        <v>43</v>
      </c>
      <c r="B26" s="19" t="s">
        <v>44</v>
      </c>
      <c r="C26" s="113">
        <v>-136050569.21000001</v>
      </c>
      <c r="D26" s="113">
        <v>-144712199.21000001</v>
      </c>
      <c r="E26" s="14">
        <f>D26/C26</f>
        <v>1.0636647832515158</v>
      </c>
      <c r="F26" s="77">
        <v>-5020348.8899999997</v>
      </c>
      <c r="G26" s="37">
        <f t="shared" si="0"/>
        <v>28.825127970339132</v>
      </c>
    </row>
  </sheetData>
  <mergeCells count="4">
    <mergeCell ref="A1:F2"/>
    <mergeCell ref="A3:F3"/>
    <mergeCell ref="C5:D5"/>
    <mergeCell ref="E5:G5"/>
  </mergeCells>
  <pageMargins left="0.39370078740157483" right="0.39370078740157483" top="0.19685039370078741" bottom="0.19685039370078741" header="0" footer="0"/>
  <pageSetup paperSize="9" scale="67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D64" sqref="D64"/>
    </sheetView>
  </sheetViews>
  <sheetFormatPr defaultRowHeight="12.75" x14ac:dyDescent="0.25"/>
  <cols>
    <col min="1" max="1" width="43.28515625" style="11" customWidth="1"/>
    <col min="2" max="2" width="10.28515625" style="11" customWidth="1"/>
    <col min="3" max="3" width="15.7109375" style="11" customWidth="1"/>
    <col min="4" max="4" width="16.42578125" style="11" customWidth="1"/>
    <col min="5" max="5" width="13.85546875" style="11" customWidth="1"/>
    <col min="6" max="6" width="15.7109375" style="11" customWidth="1"/>
    <col min="7" max="16384" width="9.140625" style="11"/>
  </cols>
  <sheetData>
    <row r="1" spans="1:7" x14ac:dyDescent="0.25">
      <c r="A1" s="40"/>
      <c r="B1" s="41"/>
      <c r="C1" s="41"/>
      <c r="D1" s="42"/>
      <c r="E1" s="42"/>
    </row>
    <row r="2" spans="1:7" x14ac:dyDescent="0.25">
      <c r="A2" s="43" t="s">
        <v>45</v>
      </c>
      <c r="B2" s="43"/>
      <c r="C2" s="44"/>
      <c r="D2" s="42"/>
      <c r="E2" s="42"/>
    </row>
    <row r="3" spans="1:7" x14ac:dyDescent="0.25">
      <c r="A3" s="45"/>
      <c r="B3" s="45"/>
      <c r="C3" s="46"/>
      <c r="D3" s="47"/>
      <c r="E3" s="47"/>
    </row>
    <row r="4" spans="1:7" ht="89.25" x14ac:dyDescent="0.25">
      <c r="A4" s="48" t="s">
        <v>1</v>
      </c>
      <c r="B4" s="49" t="s">
        <v>102</v>
      </c>
      <c r="C4" s="8" t="s">
        <v>158</v>
      </c>
      <c r="D4" s="34" t="s">
        <v>157</v>
      </c>
      <c r="E4" s="9" t="s">
        <v>156</v>
      </c>
      <c r="F4" s="34" t="s">
        <v>149</v>
      </c>
      <c r="G4" s="35" t="s">
        <v>93</v>
      </c>
    </row>
    <row r="5" spans="1:7" ht="13.5" thickBot="1" x14ac:dyDescent="0.3">
      <c r="A5" s="22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23" t="s">
        <v>9</v>
      </c>
    </row>
    <row r="6" spans="1:7" x14ac:dyDescent="0.25">
      <c r="A6" s="61" t="s">
        <v>46</v>
      </c>
      <c r="B6" s="63" t="s">
        <v>11</v>
      </c>
      <c r="C6" s="121">
        <v>2076251822.9300001</v>
      </c>
      <c r="D6" s="121">
        <v>1771438267.52</v>
      </c>
      <c r="E6" s="64">
        <f>D6/C6</f>
        <v>0.85319046945863819</v>
      </c>
      <c r="F6" s="78">
        <v>2339486257.7800002</v>
      </c>
      <c r="G6" s="92">
        <f>D6/F6</f>
        <v>0.75719114041771041</v>
      </c>
    </row>
    <row r="7" spans="1:7" x14ac:dyDescent="0.25">
      <c r="A7" s="62" t="s">
        <v>12</v>
      </c>
      <c r="B7" s="65"/>
      <c r="C7" s="122"/>
      <c r="D7" s="122"/>
      <c r="E7" s="12"/>
      <c r="F7" s="79"/>
      <c r="G7" s="57"/>
    </row>
    <row r="8" spans="1:7" x14ac:dyDescent="0.25">
      <c r="A8" s="89" t="s">
        <v>47</v>
      </c>
      <c r="B8" s="90" t="s">
        <v>103</v>
      </c>
      <c r="C8" s="123">
        <v>229680871.91</v>
      </c>
      <c r="D8" s="123">
        <v>176644138.11000001</v>
      </c>
      <c r="E8" s="13">
        <f>D8/C8</f>
        <v>0.76908510770203653</v>
      </c>
      <c r="F8" s="80">
        <v>188516508.88</v>
      </c>
      <c r="G8" s="91">
        <f>D8/F8</f>
        <v>0.9370221163094139</v>
      </c>
    </row>
    <row r="9" spans="1:7" ht="38.25" x14ac:dyDescent="0.25">
      <c r="A9" s="82" t="s">
        <v>150</v>
      </c>
      <c r="B9" s="66" t="s">
        <v>151</v>
      </c>
      <c r="C9" s="124">
        <v>5573500</v>
      </c>
      <c r="D9" s="124">
        <v>4425668.78</v>
      </c>
      <c r="E9" s="14">
        <v>0</v>
      </c>
      <c r="F9" s="81">
        <v>4075459.66</v>
      </c>
      <c r="G9" s="106">
        <v>0</v>
      </c>
    </row>
    <row r="10" spans="1:7" ht="51" x14ac:dyDescent="0.25">
      <c r="A10" s="59" t="s">
        <v>48</v>
      </c>
      <c r="B10" s="66" t="s">
        <v>104</v>
      </c>
      <c r="C10" s="124">
        <v>517200</v>
      </c>
      <c r="D10" s="124">
        <v>325748.52</v>
      </c>
      <c r="E10" s="14">
        <f t="shared" ref="E10:E15" si="0">D10/C10</f>
        <v>0.62983085846867748</v>
      </c>
      <c r="F10" s="81">
        <v>393220.1</v>
      </c>
      <c r="G10" s="58">
        <f t="shared" ref="G10:G57" si="1">D10/F10</f>
        <v>0.82841268795771128</v>
      </c>
    </row>
    <row r="11" spans="1:7" ht="63.75" x14ac:dyDescent="0.25">
      <c r="A11" s="59" t="s">
        <v>49</v>
      </c>
      <c r="B11" s="66" t="s">
        <v>105</v>
      </c>
      <c r="C11" s="124">
        <v>95801764.810000002</v>
      </c>
      <c r="D11" s="124">
        <v>73638650.409999996</v>
      </c>
      <c r="E11" s="14">
        <f t="shared" si="0"/>
        <v>0.76865651228914966</v>
      </c>
      <c r="F11" s="81">
        <v>85655781.959999993</v>
      </c>
      <c r="G11" s="58">
        <f>D11/F11</f>
        <v>0.85970437400697808</v>
      </c>
    </row>
    <row r="12" spans="1:7" ht="38.25" x14ac:dyDescent="0.25">
      <c r="A12" s="59" t="s">
        <v>50</v>
      </c>
      <c r="B12" s="66" t="s">
        <v>106</v>
      </c>
      <c r="C12" s="124">
        <v>24562310</v>
      </c>
      <c r="D12" s="124">
        <v>18387701.949999999</v>
      </c>
      <c r="E12" s="14">
        <f t="shared" si="0"/>
        <v>0.74861452159833497</v>
      </c>
      <c r="F12" s="81">
        <v>24503347.859999999</v>
      </c>
      <c r="G12" s="58">
        <f t="shared" si="1"/>
        <v>0.7504159045963118</v>
      </c>
    </row>
    <row r="13" spans="1:7" ht="38.25" x14ac:dyDescent="0.25">
      <c r="A13" s="59" t="s">
        <v>50</v>
      </c>
      <c r="B13" s="67" t="s">
        <v>107</v>
      </c>
      <c r="C13" s="124">
        <v>570301.22</v>
      </c>
      <c r="D13" s="124">
        <v>542313.85</v>
      </c>
      <c r="E13" s="14">
        <v>0</v>
      </c>
      <c r="F13" s="81">
        <v>355857.46</v>
      </c>
      <c r="G13" s="58">
        <v>0</v>
      </c>
    </row>
    <row r="14" spans="1:7" x14ac:dyDescent="0.25">
      <c r="A14" s="59" t="s">
        <v>51</v>
      </c>
      <c r="B14" s="66" t="s">
        <v>142</v>
      </c>
      <c r="C14" s="124">
        <v>4776095.18</v>
      </c>
      <c r="D14" s="124">
        <v>0</v>
      </c>
      <c r="E14" s="14">
        <f t="shared" si="0"/>
        <v>0</v>
      </c>
      <c r="F14" s="81">
        <v>0</v>
      </c>
      <c r="G14" s="58">
        <v>0</v>
      </c>
    </row>
    <row r="15" spans="1:7" x14ac:dyDescent="0.25">
      <c r="A15" s="59" t="s">
        <v>52</v>
      </c>
      <c r="B15" s="66" t="s">
        <v>108</v>
      </c>
      <c r="C15" s="124">
        <v>97879700.700000003</v>
      </c>
      <c r="D15" s="124">
        <v>79324054.599999994</v>
      </c>
      <c r="E15" s="14">
        <f t="shared" si="0"/>
        <v>0.81042395954118396</v>
      </c>
      <c r="F15" s="81">
        <v>73532841.840000004</v>
      </c>
      <c r="G15" s="58">
        <f t="shared" si="1"/>
        <v>1.0787568196072319</v>
      </c>
    </row>
    <row r="16" spans="1:7" x14ac:dyDescent="0.25">
      <c r="A16" s="89" t="s">
        <v>96</v>
      </c>
      <c r="B16" s="90" t="s">
        <v>109</v>
      </c>
      <c r="C16" s="123">
        <v>1416900</v>
      </c>
      <c r="D16" s="123">
        <v>1416900</v>
      </c>
      <c r="E16" s="13">
        <f t="shared" ref="E16:E27" si="2">D16/C16</f>
        <v>1</v>
      </c>
      <c r="F16" s="80">
        <v>1363000</v>
      </c>
      <c r="G16" s="93">
        <f t="shared" si="1"/>
        <v>1.039545121056493</v>
      </c>
    </row>
    <row r="17" spans="1:7" x14ac:dyDescent="0.25">
      <c r="A17" s="59" t="s">
        <v>97</v>
      </c>
      <c r="B17" s="66" t="s">
        <v>110</v>
      </c>
      <c r="C17" s="124">
        <v>1416900</v>
      </c>
      <c r="D17" s="124">
        <v>1416900</v>
      </c>
      <c r="E17" s="14">
        <f t="shared" si="2"/>
        <v>1</v>
      </c>
      <c r="F17" s="81">
        <v>1363000</v>
      </c>
      <c r="G17" s="58">
        <f t="shared" si="1"/>
        <v>1.039545121056493</v>
      </c>
    </row>
    <row r="18" spans="1:7" ht="25.5" x14ac:dyDescent="0.25">
      <c r="A18" s="89" t="s">
        <v>53</v>
      </c>
      <c r="B18" s="90" t="s">
        <v>111</v>
      </c>
      <c r="C18" s="123">
        <v>17988705</v>
      </c>
      <c r="D18" s="123">
        <v>13741165.970000001</v>
      </c>
      <c r="E18" s="13">
        <f t="shared" si="2"/>
        <v>0.76387744253963807</v>
      </c>
      <c r="F18" s="84">
        <v>16381493.210000001</v>
      </c>
      <c r="G18" s="93">
        <f t="shared" si="1"/>
        <v>0.83882255383238047</v>
      </c>
    </row>
    <row r="19" spans="1:7" ht="38.25" x14ac:dyDescent="0.25">
      <c r="A19" s="59" t="s">
        <v>54</v>
      </c>
      <c r="B19" s="83" t="s">
        <v>112</v>
      </c>
      <c r="C19" s="124">
        <v>17477005</v>
      </c>
      <c r="D19" s="124">
        <v>13347391.98</v>
      </c>
      <c r="E19" s="81">
        <v>15969519.869999999</v>
      </c>
      <c r="F19" s="81">
        <v>15969519.869999999</v>
      </c>
      <c r="G19" s="58">
        <f t="shared" si="1"/>
        <v>0.83580421256584725</v>
      </c>
    </row>
    <row r="20" spans="1:7" ht="38.25" x14ac:dyDescent="0.25">
      <c r="A20" s="59" t="s">
        <v>98</v>
      </c>
      <c r="B20" s="83" t="s">
        <v>113</v>
      </c>
      <c r="C20" s="124">
        <v>511700</v>
      </c>
      <c r="D20" s="124">
        <v>393773.99</v>
      </c>
      <c r="E20" s="81">
        <v>411973.34</v>
      </c>
      <c r="F20" s="81">
        <v>411973.34</v>
      </c>
      <c r="G20" s="58">
        <f t="shared" si="1"/>
        <v>0.95582396181267448</v>
      </c>
    </row>
    <row r="21" spans="1:7" x14ac:dyDescent="0.25">
      <c r="A21" s="89" t="s">
        <v>55</v>
      </c>
      <c r="B21" s="90" t="s">
        <v>114</v>
      </c>
      <c r="C21" s="123">
        <v>54136544.969999999</v>
      </c>
      <c r="D21" s="123">
        <v>29005960.359999999</v>
      </c>
      <c r="E21" s="13">
        <f t="shared" si="2"/>
        <v>0.5357926032419279</v>
      </c>
      <c r="F21" s="80">
        <v>31630801.530000001</v>
      </c>
      <c r="G21" s="93">
        <f t="shared" si="1"/>
        <v>0.91701629288431119</v>
      </c>
    </row>
    <row r="22" spans="1:7" x14ac:dyDescent="0.25">
      <c r="A22" s="59" t="s">
        <v>56</v>
      </c>
      <c r="B22" s="66" t="s">
        <v>115</v>
      </c>
      <c r="C22" s="124">
        <v>120000</v>
      </c>
      <c r="D22" s="124">
        <v>43000</v>
      </c>
      <c r="E22" s="14">
        <f t="shared" si="2"/>
        <v>0.35833333333333334</v>
      </c>
      <c r="F22" s="81">
        <v>682300</v>
      </c>
      <c r="G22" s="58">
        <f t="shared" si="1"/>
        <v>6.3022131027407294E-2</v>
      </c>
    </row>
    <row r="23" spans="1:7" x14ac:dyDescent="0.25">
      <c r="A23" s="59" t="s">
        <v>57</v>
      </c>
      <c r="B23" s="66" t="s">
        <v>116</v>
      </c>
      <c r="C23" s="124">
        <v>0</v>
      </c>
      <c r="D23" s="124">
        <v>0</v>
      </c>
      <c r="E23" s="14">
        <v>0</v>
      </c>
      <c r="F23" s="55">
        <v>0</v>
      </c>
      <c r="G23" s="58">
        <v>0</v>
      </c>
    </row>
    <row r="24" spans="1:7" x14ac:dyDescent="0.25">
      <c r="A24" s="59" t="s">
        <v>58</v>
      </c>
      <c r="B24" s="66" t="s">
        <v>117</v>
      </c>
      <c r="C24" s="124">
        <v>2688910</v>
      </c>
      <c r="D24" s="124">
        <v>674957.37</v>
      </c>
      <c r="E24" s="14">
        <f t="shared" si="2"/>
        <v>0.25101523293825379</v>
      </c>
      <c r="F24" s="81">
        <v>2481490.16</v>
      </c>
      <c r="G24" s="58">
        <f t="shared" si="1"/>
        <v>0.27199679486135864</v>
      </c>
    </row>
    <row r="25" spans="1:7" x14ac:dyDescent="0.25">
      <c r="A25" s="59" t="s">
        <v>59</v>
      </c>
      <c r="B25" s="66" t="s">
        <v>118</v>
      </c>
      <c r="C25" s="124">
        <v>34339745</v>
      </c>
      <c r="D25" s="124">
        <v>14403650.109999999</v>
      </c>
      <c r="E25" s="14">
        <f t="shared" si="2"/>
        <v>0.4194454591902182</v>
      </c>
      <c r="F25" s="81">
        <v>19167446.16</v>
      </c>
      <c r="G25" s="58">
        <f t="shared" si="1"/>
        <v>0.75146422688582104</v>
      </c>
    </row>
    <row r="26" spans="1:7" x14ac:dyDescent="0.25">
      <c r="A26" s="125" t="s">
        <v>163</v>
      </c>
      <c r="B26" s="66" t="s">
        <v>162</v>
      </c>
      <c r="C26" s="124">
        <v>406742.41</v>
      </c>
      <c r="D26" s="124">
        <v>0</v>
      </c>
      <c r="E26" s="14"/>
      <c r="F26" s="81"/>
      <c r="G26" s="58"/>
    </row>
    <row r="27" spans="1:7" ht="25.5" x14ac:dyDescent="0.25">
      <c r="A27" s="59" t="s">
        <v>60</v>
      </c>
      <c r="B27" s="66" t="s">
        <v>119</v>
      </c>
      <c r="C27" s="124">
        <v>16581147.560000001</v>
      </c>
      <c r="D27" s="124">
        <v>13884352.880000001</v>
      </c>
      <c r="E27" s="14">
        <f t="shared" si="2"/>
        <v>0.83735777814886059</v>
      </c>
      <c r="F27" s="81">
        <v>9299565.2100000009</v>
      </c>
      <c r="G27" s="58">
        <f t="shared" si="1"/>
        <v>1.4930109705634291</v>
      </c>
    </row>
    <row r="28" spans="1:7" x14ac:dyDescent="0.25">
      <c r="A28" s="89" t="s">
        <v>61</v>
      </c>
      <c r="B28" s="90" t="s">
        <v>120</v>
      </c>
      <c r="C28" s="123">
        <v>156819740.93000001</v>
      </c>
      <c r="D28" s="123">
        <v>99245670.549999997</v>
      </c>
      <c r="E28" s="13">
        <f t="shared" ref="E28:E35" si="3">D28/C28</f>
        <v>0.63286465059459907</v>
      </c>
      <c r="F28" s="80">
        <v>557517596.37</v>
      </c>
      <c r="G28" s="93">
        <f t="shared" si="1"/>
        <v>0.17801352136002357</v>
      </c>
    </row>
    <row r="29" spans="1:7" x14ac:dyDescent="0.25">
      <c r="A29" s="59" t="s">
        <v>62</v>
      </c>
      <c r="B29" s="66" t="s">
        <v>121</v>
      </c>
      <c r="C29" s="124">
        <v>125727878.93000001</v>
      </c>
      <c r="D29" s="124">
        <v>77412182.560000002</v>
      </c>
      <c r="E29" s="14">
        <f t="shared" si="3"/>
        <v>0.61571214927677143</v>
      </c>
      <c r="F29" s="81">
        <v>533770474.88999999</v>
      </c>
      <c r="G29" s="58">
        <f t="shared" si="1"/>
        <v>0.14502897069372972</v>
      </c>
    </row>
    <row r="30" spans="1:7" x14ac:dyDescent="0.25">
      <c r="A30" s="59" t="s">
        <v>63</v>
      </c>
      <c r="B30" s="66" t="s">
        <v>122</v>
      </c>
      <c r="C30" s="124">
        <v>16661008</v>
      </c>
      <c r="D30" s="124">
        <v>10443668.939999999</v>
      </c>
      <c r="E30" s="14">
        <f t="shared" si="3"/>
        <v>0.62683295872614664</v>
      </c>
      <c r="F30" s="81">
        <v>13211907.720000001</v>
      </c>
      <c r="G30" s="58">
        <f t="shared" si="1"/>
        <v>0.79047395435486734</v>
      </c>
    </row>
    <row r="31" spans="1:7" x14ac:dyDescent="0.25">
      <c r="A31" s="59" t="s">
        <v>64</v>
      </c>
      <c r="B31" s="66" t="s">
        <v>123</v>
      </c>
      <c r="C31" s="124">
        <v>4504254</v>
      </c>
      <c r="D31" s="124">
        <v>2974025.73</v>
      </c>
      <c r="E31" s="14">
        <f t="shared" si="3"/>
        <v>0.66027043101920979</v>
      </c>
      <c r="F31" s="81">
        <v>208639.64</v>
      </c>
      <c r="G31" s="58">
        <v>0</v>
      </c>
    </row>
    <row r="32" spans="1:7" ht="25.5" x14ac:dyDescent="0.25">
      <c r="A32" s="59" t="s">
        <v>65</v>
      </c>
      <c r="B32" s="66" t="s">
        <v>124</v>
      </c>
      <c r="C32" s="124">
        <v>9926600</v>
      </c>
      <c r="D32" s="124">
        <v>8415793.3200000003</v>
      </c>
      <c r="E32" s="14">
        <f t="shared" si="3"/>
        <v>0.84780220014909435</v>
      </c>
      <c r="F32" s="81">
        <v>10326574.119999999</v>
      </c>
      <c r="G32" s="58">
        <f t="shared" si="1"/>
        <v>0.81496469421554885</v>
      </c>
    </row>
    <row r="33" spans="1:7" x14ac:dyDescent="0.25">
      <c r="A33" s="89" t="s">
        <v>66</v>
      </c>
      <c r="B33" s="90" t="s">
        <v>125</v>
      </c>
      <c r="C33" s="123">
        <v>1317491058.1099999</v>
      </c>
      <c r="D33" s="123">
        <v>1195737463.0699999</v>
      </c>
      <c r="E33" s="13">
        <f t="shared" si="3"/>
        <v>0.90758677693444012</v>
      </c>
      <c r="F33" s="80">
        <v>1246477071.72</v>
      </c>
      <c r="G33" s="93">
        <f t="shared" si="1"/>
        <v>0.95929358846530155</v>
      </c>
    </row>
    <row r="34" spans="1:7" x14ac:dyDescent="0.25">
      <c r="A34" s="59" t="s">
        <v>67</v>
      </c>
      <c r="B34" s="66" t="s">
        <v>126</v>
      </c>
      <c r="C34" s="124">
        <v>495806042.52999997</v>
      </c>
      <c r="D34" s="124">
        <v>454195242.99000001</v>
      </c>
      <c r="E34" s="14">
        <f t="shared" si="3"/>
        <v>0.91607444046533137</v>
      </c>
      <c r="F34" s="81">
        <v>465939687.88999999</v>
      </c>
      <c r="G34" s="58">
        <f t="shared" si="1"/>
        <v>0.97479406625955278</v>
      </c>
    </row>
    <row r="35" spans="1:7" x14ac:dyDescent="0.25">
      <c r="A35" s="59" t="s">
        <v>68</v>
      </c>
      <c r="B35" s="66" t="s">
        <v>127</v>
      </c>
      <c r="C35" s="124">
        <v>676202200.95000005</v>
      </c>
      <c r="D35" s="124">
        <v>620899557.72000003</v>
      </c>
      <c r="E35" s="14">
        <f t="shared" si="3"/>
        <v>0.91821581894837812</v>
      </c>
      <c r="F35" s="81">
        <v>653334048.35000002</v>
      </c>
      <c r="G35" s="58">
        <f t="shared" si="1"/>
        <v>0.95035542581637444</v>
      </c>
    </row>
    <row r="36" spans="1:7" x14ac:dyDescent="0.25">
      <c r="A36" s="59" t="s">
        <v>69</v>
      </c>
      <c r="B36" s="66" t="s">
        <v>143</v>
      </c>
      <c r="C36" s="124">
        <v>71468055.680000007</v>
      </c>
      <c r="D36" s="124">
        <v>61164219.25</v>
      </c>
      <c r="E36" s="14">
        <f t="shared" ref="E36:E42" si="4">D36/C36</f>
        <v>0.85582598642202201</v>
      </c>
      <c r="F36" s="81">
        <v>61171983.880000003</v>
      </c>
      <c r="G36" s="58">
        <v>0</v>
      </c>
    </row>
    <row r="37" spans="1:7" x14ac:dyDescent="0.25">
      <c r="A37" s="59" t="s">
        <v>70</v>
      </c>
      <c r="B37" s="66" t="s">
        <v>128</v>
      </c>
      <c r="C37" s="124">
        <v>6113900</v>
      </c>
      <c r="D37" s="124">
        <v>5552328.6799999997</v>
      </c>
      <c r="E37" s="14">
        <f t="shared" si="4"/>
        <v>0.90814842898967918</v>
      </c>
      <c r="F37" s="81">
        <v>5969369.6299999999</v>
      </c>
      <c r="G37" s="58">
        <f t="shared" si="1"/>
        <v>0.93013651761417226</v>
      </c>
    </row>
    <row r="38" spans="1:7" x14ac:dyDescent="0.25">
      <c r="A38" s="59" t="s">
        <v>71</v>
      </c>
      <c r="B38" s="66" t="s">
        <v>129</v>
      </c>
      <c r="C38" s="124">
        <v>67900858.950000003</v>
      </c>
      <c r="D38" s="124">
        <v>53926114.43</v>
      </c>
      <c r="E38" s="14">
        <f t="shared" si="4"/>
        <v>0.79418898764902879</v>
      </c>
      <c r="F38" s="81">
        <v>60061981.969999999</v>
      </c>
      <c r="G38" s="58">
        <f t="shared" si="1"/>
        <v>0.89784107452423456</v>
      </c>
    </row>
    <row r="39" spans="1:7" x14ac:dyDescent="0.25">
      <c r="A39" s="89" t="s">
        <v>72</v>
      </c>
      <c r="B39" s="90" t="s">
        <v>130</v>
      </c>
      <c r="C39" s="123">
        <v>128975533.28</v>
      </c>
      <c r="D39" s="123">
        <v>105560040.14</v>
      </c>
      <c r="E39" s="13">
        <f t="shared" si="4"/>
        <v>0.81845011573500503</v>
      </c>
      <c r="F39" s="80">
        <v>149057263.00999999</v>
      </c>
      <c r="G39" s="93">
        <f t="shared" si="1"/>
        <v>0.70818447896039904</v>
      </c>
    </row>
    <row r="40" spans="1:7" x14ac:dyDescent="0.25">
      <c r="A40" s="59" t="s">
        <v>73</v>
      </c>
      <c r="B40" s="66" t="s">
        <v>131</v>
      </c>
      <c r="C40" s="124">
        <v>106396097.28</v>
      </c>
      <c r="D40" s="124">
        <v>88011565.239999995</v>
      </c>
      <c r="E40" s="14">
        <f t="shared" si="4"/>
        <v>0.82720670673081287</v>
      </c>
      <c r="F40" s="81">
        <v>104406462</v>
      </c>
      <c r="G40" s="58">
        <f t="shared" si="1"/>
        <v>0.84297047858972551</v>
      </c>
    </row>
    <row r="41" spans="1:7" x14ac:dyDescent="0.25">
      <c r="A41" s="59" t="s">
        <v>74</v>
      </c>
      <c r="B41" s="66" t="s">
        <v>144</v>
      </c>
      <c r="C41" s="124">
        <v>3882900</v>
      </c>
      <c r="D41" s="124">
        <v>2077000</v>
      </c>
      <c r="E41" s="14">
        <f t="shared" si="4"/>
        <v>0.53490947487702489</v>
      </c>
      <c r="F41" s="81">
        <v>3900000</v>
      </c>
      <c r="G41" s="58">
        <v>0</v>
      </c>
    </row>
    <row r="42" spans="1:7" ht="25.5" x14ac:dyDescent="0.25">
      <c r="A42" s="59" t="s">
        <v>75</v>
      </c>
      <c r="B42" s="66" t="s">
        <v>132</v>
      </c>
      <c r="C42" s="124">
        <v>18696536</v>
      </c>
      <c r="D42" s="124">
        <v>15471474.9</v>
      </c>
      <c r="E42" s="14">
        <f t="shared" si="4"/>
        <v>0.82750488646666953</v>
      </c>
      <c r="F42" s="81">
        <v>40750801.009999998</v>
      </c>
      <c r="G42" s="58">
        <f t="shared" si="1"/>
        <v>0.37966063283525137</v>
      </c>
    </row>
    <row r="43" spans="1:7" x14ac:dyDescent="0.25">
      <c r="A43" s="89" t="s">
        <v>76</v>
      </c>
      <c r="B43" s="90" t="s">
        <v>133</v>
      </c>
      <c r="C43" s="123">
        <v>60289595.399999999</v>
      </c>
      <c r="D43" s="123">
        <v>51244912.229999997</v>
      </c>
      <c r="E43" s="13">
        <f t="shared" ref="E43:E54" si="5">D43/C43</f>
        <v>0.84997936857940826</v>
      </c>
      <c r="F43" s="80">
        <v>49074487.079999998</v>
      </c>
      <c r="G43" s="93">
        <f t="shared" si="1"/>
        <v>1.0442271591440544</v>
      </c>
    </row>
    <row r="44" spans="1:7" x14ac:dyDescent="0.25">
      <c r="A44" s="59" t="s">
        <v>77</v>
      </c>
      <c r="B44" s="66" t="s">
        <v>134</v>
      </c>
      <c r="C44" s="124">
        <v>9025800</v>
      </c>
      <c r="D44" s="124">
        <v>7453948.2599999998</v>
      </c>
      <c r="E44" s="14">
        <f t="shared" si="5"/>
        <v>0.82584903942032839</v>
      </c>
      <c r="F44" s="81">
        <v>7850300</v>
      </c>
      <c r="G44" s="58">
        <f t="shared" si="1"/>
        <v>0.94951126198998759</v>
      </c>
    </row>
    <row r="45" spans="1:7" x14ac:dyDescent="0.25">
      <c r="A45" s="59" t="s">
        <v>78</v>
      </c>
      <c r="B45" s="66" t="s">
        <v>135</v>
      </c>
      <c r="C45" s="124">
        <v>9825265</v>
      </c>
      <c r="D45" s="124">
        <v>7426567.7999999998</v>
      </c>
      <c r="E45" s="14">
        <f t="shared" si="5"/>
        <v>0.75586437617713109</v>
      </c>
      <c r="F45" s="81">
        <v>11157951.6</v>
      </c>
      <c r="G45" s="58">
        <f t="shared" si="1"/>
        <v>0.66558523161186678</v>
      </c>
    </row>
    <row r="46" spans="1:7" x14ac:dyDescent="0.25">
      <c r="A46" s="59" t="s">
        <v>79</v>
      </c>
      <c r="B46" s="66" t="s">
        <v>136</v>
      </c>
      <c r="C46" s="124">
        <v>41438530.399999999</v>
      </c>
      <c r="D46" s="124">
        <v>36364396.170000002</v>
      </c>
      <c r="E46" s="14">
        <f t="shared" si="5"/>
        <v>0.87755033344522282</v>
      </c>
      <c r="F46" s="81">
        <v>30066235.48</v>
      </c>
      <c r="G46" s="58">
        <f t="shared" si="1"/>
        <v>1.2094761977830422</v>
      </c>
    </row>
    <row r="47" spans="1:7" x14ac:dyDescent="0.25">
      <c r="A47" s="89" t="s">
        <v>80</v>
      </c>
      <c r="B47" s="90" t="s">
        <v>137</v>
      </c>
      <c r="C47" s="123">
        <v>66363173.329999998</v>
      </c>
      <c r="D47" s="123">
        <v>63340042.100000001</v>
      </c>
      <c r="E47" s="13">
        <f t="shared" si="5"/>
        <v>0.95444564992443837</v>
      </c>
      <c r="F47" s="80">
        <v>63635516.119999997</v>
      </c>
      <c r="G47" s="93">
        <f t="shared" si="1"/>
        <v>0.9953567749895702</v>
      </c>
    </row>
    <row r="48" spans="1:7" x14ac:dyDescent="0.25">
      <c r="A48" s="59" t="s">
        <v>81</v>
      </c>
      <c r="B48" s="66" t="s">
        <v>138</v>
      </c>
      <c r="C48" s="124">
        <v>66363173.329999998</v>
      </c>
      <c r="D48" s="124">
        <v>63340042.100000001</v>
      </c>
      <c r="E48" s="14">
        <f t="shared" si="5"/>
        <v>0.95444564992443837</v>
      </c>
      <c r="F48" s="81">
        <v>63635516.119999997</v>
      </c>
      <c r="G48" s="58">
        <f t="shared" si="1"/>
        <v>0.9953567749895702</v>
      </c>
    </row>
    <row r="49" spans="1:7" x14ac:dyDescent="0.25">
      <c r="A49" s="89" t="s">
        <v>82</v>
      </c>
      <c r="B49" s="90" t="s">
        <v>145</v>
      </c>
      <c r="C49" s="123">
        <v>9463500</v>
      </c>
      <c r="D49" s="123">
        <v>9051058.3599999994</v>
      </c>
      <c r="E49" s="13">
        <f t="shared" si="5"/>
        <v>0.95641764252126582</v>
      </c>
      <c r="F49" s="80">
        <v>700019.86</v>
      </c>
      <c r="G49" s="93">
        <v>0</v>
      </c>
    </row>
    <row r="50" spans="1:7" x14ac:dyDescent="0.25">
      <c r="A50" s="59" t="s">
        <v>83</v>
      </c>
      <c r="B50" s="66" t="s">
        <v>146</v>
      </c>
      <c r="C50" s="124">
        <v>9463500</v>
      </c>
      <c r="D50" s="124">
        <v>9051058.3599999994</v>
      </c>
      <c r="E50" s="14">
        <f t="shared" si="5"/>
        <v>0.95641764252126582</v>
      </c>
      <c r="F50" s="81">
        <v>700019.86</v>
      </c>
      <c r="G50" s="58">
        <v>0</v>
      </c>
    </row>
    <row r="51" spans="1:7" ht="25.5" x14ac:dyDescent="0.25">
      <c r="A51" s="89" t="s">
        <v>154</v>
      </c>
      <c r="B51" s="90" t="s">
        <v>152</v>
      </c>
      <c r="C51" s="123">
        <v>7041400</v>
      </c>
      <c r="D51" s="123">
        <v>1844649.97</v>
      </c>
      <c r="E51" s="13">
        <f t="shared" ref="E51:E52" si="6">D51/C51</f>
        <v>0.26197204675206637</v>
      </c>
      <c r="F51" s="80">
        <f>F52</f>
        <v>0</v>
      </c>
      <c r="G51" s="93">
        <v>0</v>
      </c>
    </row>
    <row r="52" spans="1:7" ht="25.5" x14ac:dyDescent="0.25">
      <c r="A52" s="59" t="s">
        <v>155</v>
      </c>
      <c r="B52" s="66" t="s">
        <v>153</v>
      </c>
      <c r="C52" s="124">
        <v>7041400</v>
      </c>
      <c r="D52" s="124">
        <v>1844649.97</v>
      </c>
      <c r="E52" s="14">
        <f t="shared" si="6"/>
        <v>0.26197204675206637</v>
      </c>
      <c r="F52" s="81">
        <v>0</v>
      </c>
      <c r="G52" s="58">
        <v>0</v>
      </c>
    </row>
    <row r="53" spans="1:7" ht="51" x14ac:dyDescent="0.25">
      <c r="A53" s="89" t="s">
        <v>99</v>
      </c>
      <c r="B53" s="90" t="s">
        <v>139</v>
      </c>
      <c r="C53" s="123">
        <v>26584800</v>
      </c>
      <c r="D53" s="123">
        <v>24606266.66</v>
      </c>
      <c r="E53" s="13">
        <f t="shared" si="5"/>
        <v>0.92557651966537269</v>
      </c>
      <c r="F53" s="80">
        <v>35132500</v>
      </c>
      <c r="G53" s="93">
        <f t="shared" si="1"/>
        <v>0.70038473379349608</v>
      </c>
    </row>
    <row r="54" spans="1:7" ht="38.25" x14ac:dyDescent="0.25">
      <c r="A54" s="59" t="s">
        <v>100</v>
      </c>
      <c r="B54" s="66" t="s">
        <v>140</v>
      </c>
      <c r="C54" s="124">
        <v>4978700</v>
      </c>
      <c r="D54" s="124">
        <v>4695366.66</v>
      </c>
      <c r="E54" s="14">
        <f t="shared" si="5"/>
        <v>0.94309089923072287</v>
      </c>
      <c r="F54" s="81">
        <v>5100300</v>
      </c>
      <c r="G54" s="58">
        <f t="shared" si="1"/>
        <v>0.92060597611905182</v>
      </c>
    </row>
    <row r="55" spans="1:7" ht="13.5" thickBot="1" x14ac:dyDescent="0.3">
      <c r="A55" s="59" t="s">
        <v>101</v>
      </c>
      <c r="B55" s="68" t="s">
        <v>141</v>
      </c>
      <c r="C55" s="127">
        <v>21606100</v>
      </c>
      <c r="D55" s="128">
        <v>19910900</v>
      </c>
      <c r="E55" s="69">
        <f t="shared" ref="E55" si="7">D55/C55</f>
        <v>0.92154067601279266</v>
      </c>
      <c r="F55" s="88">
        <v>30032200</v>
      </c>
      <c r="G55" s="70">
        <f t="shared" si="1"/>
        <v>0.6629850626993693</v>
      </c>
    </row>
    <row r="56" spans="1:7" ht="15.75" customHeight="1" thickBot="1" x14ac:dyDescent="0.3">
      <c r="A56" s="126"/>
      <c r="B56" s="126"/>
      <c r="C56" s="126"/>
      <c r="D56" s="126"/>
      <c r="E56" s="126"/>
      <c r="F56" s="126"/>
      <c r="G56" s="126"/>
    </row>
    <row r="57" spans="1:7" ht="26.25" thickBot="1" x14ac:dyDescent="0.3">
      <c r="A57" s="50" t="s">
        <v>84</v>
      </c>
      <c r="B57" s="85" t="s">
        <v>11</v>
      </c>
      <c r="C57" s="129">
        <v>-245237000</v>
      </c>
      <c r="D57" s="130">
        <v>-120234504.44</v>
      </c>
      <c r="E57" s="87">
        <f t="shared" ref="E57" si="8">D57/C57</f>
        <v>0.49027880964128578</v>
      </c>
      <c r="F57" s="86">
        <v>133951296.39</v>
      </c>
      <c r="G57" s="60">
        <f t="shared" si="1"/>
        <v>-0.89759866220283913</v>
      </c>
    </row>
  </sheetData>
  <mergeCells count="1">
    <mergeCell ref="A56:G56"/>
  </mergeCells>
  <pageMargins left="0.59055118110236227" right="0.39370078740157483" top="0.19685039370078741" bottom="0.19685039370078741" header="0" footer="0"/>
  <pageSetup paperSize="9" scale="74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H8" sqref="H8"/>
    </sheetView>
  </sheetViews>
  <sheetFormatPr defaultRowHeight="12.75" x14ac:dyDescent="0.2"/>
  <cols>
    <col min="1" max="1" width="40.85546875" style="3" customWidth="1"/>
    <col min="2" max="2" width="13.42578125" style="3" customWidth="1"/>
    <col min="3" max="3" width="16.140625" style="3" customWidth="1"/>
    <col min="4" max="4" width="15.7109375" style="3" customWidth="1"/>
    <col min="5" max="5" width="9.28515625" style="3" customWidth="1"/>
    <col min="6" max="6" width="18" style="3" customWidth="1"/>
    <col min="7" max="7" width="11.7109375" style="3" customWidth="1"/>
    <col min="8" max="16384" width="9.140625" style="3"/>
  </cols>
  <sheetData>
    <row r="1" spans="1:7" ht="10.5" customHeight="1" x14ac:dyDescent="0.2">
      <c r="A1" s="24"/>
      <c r="B1" s="25"/>
      <c r="C1" s="26"/>
      <c r="D1" s="26"/>
      <c r="E1" s="2"/>
      <c r="F1" s="2"/>
    </row>
    <row r="2" spans="1:7" ht="14.1" customHeight="1" x14ac:dyDescent="0.2">
      <c r="A2" s="32" t="s">
        <v>85</v>
      </c>
      <c r="B2" s="33"/>
      <c r="C2" s="4"/>
      <c r="D2" s="4"/>
      <c r="E2" s="2"/>
      <c r="F2" s="2"/>
    </row>
    <row r="3" spans="1:7" ht="14.1" customHeight="1" x14ac:dyDescent="0.2">
      <c r="A3" s="30"/>
      <c r="B3" s="28"/>
      <c r="C3" s="27"/>
      <c r="D3" s="27"/>
      <c r="E3" s="29"/>
      <c r="F3" s="2"/>
    </row>
    <row r="4" spans="1:7" ht="63.75" x14ac:dyDescent="0.2">
      <c r="A4" s="7" t="s">
        <v>1</v>
      </c>
      <c r="B4" s="7" t="s">
        <v>86</v>
      </c>
      <c r="C4" s="8" t="s">
        <v>158</v>
      </c>
      <c r="D4" s="34" t="s">
        <v>157</v>
      </c>
      <c r="E4" s="9" t="s">
        <v>156</v>
      </c>
      <c r="F4" s="34" t="s">
        <v>149</v>
      </c>
      <c r="G4" s="35" t="s">
        <v>93</v>
      </c>
    </row>
    <row r="5" spans="1:7" ht="11.45" customHeight="1" thickBot="1" x14ac:dyDescent="0.25">
      <c r="A5" s="31" t="s">
        <v>3</v>
      </c>
      <c r="B5" s="22" t="s">
        <v>4</v>
      </c>
      <c r="C5" s="96" t="s">
        <v>5</v>
      </c>
      <c r="D5" s="96" t="s">
        <v>6</v>
      </c>
      <c r="E5" s="23" t="s">
        <v>7</v>
      </c>
      <c r="F5" s="96" t="s">
        <v>8</v>
      </c>
      <c r="G5" s="23" t="s">
        <v>9</v>
      </c>
    </row>
    <row r="6" spans="1:7" ht="38.25" customHeight="1" x14ac:dyDescent="0.2">
      <c r="A6" s="51" t="s">
        <v>87</v>
      </c>
      <c r="B6" s="94" t="s">
        <v>11</v>
      </c>
      <c r="C6" s="133">
        <v>245237000</v>
      </c>
      <c r="D6" s="133">
        <v>120234504.44</v>
      </c>
      <c r="E6" s="95">
        <f>D6/C6</f>
        <v>0.49027880964128578</v>
      </c>
      <c r="F6" s="104">
        <v>-133951296.39</v>
      </c>
      <c r="G6" s="73">
        <f>D6/F6</f>
        <v>-0.89759866220283913</v>
      </c>
    </row>
    <row r="7" spans="1:7" ht="19.5" customHeight="1" x14ac:dyDescent="0.2">
      <c r="A7" s="52" t="s">
        <v>88</v>
      </c>
      <c r="B7" s="53"/>
      <c r="C7" s="131"/>
      <c r="D7" s="132"/>
      <c r="E7" s="12"/>
      <c r="F7" s="103"/>
      <c r="G7" s="72"/>
    </row>
    <row r="8" spans="1:7" ht="24" customHeight="1" x14ac:dyDescent="0.2">
      <c r="A8" s="54" t="s">
        <v>89</v>
      </c>
      <c r="B8" s="97" t="s">
        <v>147</v>
      </c>
      <c r="C8" s="124">
        <v>49860000</v>
      </c>
      <c r="D8" s="124">
        <v>0</v>
      </c>
      <c r="E8" s="99">
        <f t="shared" ref="E8" si="0">D8/C8</f>
        <v>0</v>
      </c>
      <c r="F8" s="102">
        <v>20000000</v>
      </c>
      <c r="G8" s="71">
        <v>0</v>
      </c>
    </row>
    <row r="9" spans="1:7" ht="24" customHeight="1" x14ac:dyDescent="0.2">
      <c r="A9" s="54" t="s">
        <v>90</v>
      </c>
      <c r="B9" s="97" t="s">
        <v>148</v>
      </c>
      <c r="C9" s="135">
        <v>195377000</v>
      </c>
      <c r="D9" s="135">
        <v>120234504.44</v>
      </c>
      <c r="E9" s="100">
        <f t="shared" ref="E9:E11" si="1">D9/C9</f>
        <v>0.61539743388423407</v>
      </c>
      <c r="F9" s="81">
        <v>-153951296.38999999</v>
      </c>
      <c r="G9" s="71">
        <f t="shared" ref="G9:G11" si="2">F9/D9</f>
        <v>-1.2804252581822342</v>
      </c>
    </row>
    <row r="10" spans="1:7" ht="24.75" customHeight="1" x14ac:dyDescent="0.2">
      <c r="A10" s="56" t="s">
        <v>91</v>
      </c>
      <c r="B10" s="98" t="s">
        <v>11</v>
      </c>
      <c r="C10" s="124">
        <v>-1884415822.9300001</v>
      </c>
      <c r="D10" s="124">
        <v>-1851116772.2</v>
      </c>
      <c r="E10" s="100">
        <f t="shared" si="1"/>
        <v>0.98232924478514261</v>
      </c>
      <c r="F10" s="81">
        <v>-2550615731.7800002</v>
      </c>
      <c r="G10" s="71">
        <f t="shared" si="2"/>
        <v>1.3778794347742123</v>
      </c>
    </row>
    <row r="11" spans="1:7" ht="24.75" customHeight="1" thickBot="1" x14ac:dyDescent="0.25">
      <c r="A11" s="56" t="s">
        <v>92</v>
      </c>
      <c r="B11" s="101" t="s">
        <v>11</v>
      </c>
      <c r="C11" s="136">
        <v>2079792822.9300001</v>
      </c>
      <c r="D11" s="136">
        <v>1971351276.6400001</v>
      </c>
      <c r="E11" s="134">
        <f t="shared" si="1"/>
        <v>0.94785944778036679</v>
      </c>
      <c r="F11" s="88">
        <v>2396664435.3899999</v>
      </c>
      <c r="G11" s="105">
        <f t="shared" si="2"/>
        <v>1.2157470176877405</v>
      </c>
    </row>
  </sheetData>
  <pageMargins left="0.39370078740157483" right="0.39370078740157483" top="0.19685039370078741" bottom="0.19685039370078741" header="0" footer="0"/>
  <pageSetup paperSize="9" scale="76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C3C3898-6E6E-43FC-97F7-93A6AB1D0A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Администратор</cp:lastModifiedBy>
  <cp:lastPrinted>2018-01-29T11:45:55Z</cp:lastPrinted>
  <dcterms:created xsi:type="dcterms:W3CDTF">2018-01-29T08:08:04Z</dcterms:created>
  <dcterms:modified xsi:type="dcterms:W3CDTF">2020-02-14T08:59:25Z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C:\Users\Администратор\AppData\Local\Кейсистемс\Свод-СМАРТ\ReportManager\0503317G_20160101.xlsx</vt:lpwstr>
  </property>
  <property fmtid="{D5CDD505-2E9C-101B-9397-08002B2CF9AE}" pid="3" name="Report Name">
    <vt:lpwstr>C__Users_Администратор_AppData_Local_Кейсистемс_Свод-СМАРТ_ReportManager_0503317G_20160101.xlsx</vt:lpwstr>
  </property>
</Properties>
</file>