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0" windowWidth="14220" windowHeight="12525"/>
  </bookViews>
  <sheets>
    <sheet name="2019-2021 год" sheetId="1" r:id="rId1"/>
  </sheets>
  <definedNames>
    <definedName name="_xlnm._FilterDatabase" localSheetId="0" hidden="1">'2019-2021 год'!$A$11:$F$221</definedName>
    <definedName name="Z_03D0DDB9_3E2B_445E_B26D_09285D63C497_.wvu.FilterData" localSheetId="0" hidden="1">'2019-2021 год'!$A$11:$F$167</definedName>
    <definedName name="Z_0C05F25E_D6C8_460E_B21F_18CDF652E72B_.wvu.FilterData" localSheetId="0" hidden="1">'2019-2021 год'!$A$11:$F$179</definedName>
    <definedName name="Z_136A7CB4_B73A_487D_8A9F_6650DBF728F6_.wvu.FilterData" localSheetId="0" hidden="1">'2019-2021 год'!$A$11:$F$179</definedName>
    <definedName name="Z_15A2C592_34B0_4F20_BD5A_8DDC1F2A5659_.wvu.FilterData" localSheetId="0" hidden="1">'2019-2021 год'!$A$11:$F$185</definedName>
    <definedName name="Z_1759D1BA_64F0_4A30_BA82_FD9C1B0ED331_.wvu.FilterData" localSheetId="0" hidden="1">'2019-2021 год'!$A$11:$F$221</definedName>
    <definedName name="Z_184D3176_FFF6_4E91_A7DC_D63418B7D0F5_.wvu.FilterData" localSheetId="0" hidden="1">'2019-2021 год'!$A$11:$F$167</definedName>
    <definedName name="Z_20900463_01EE_4499_A830_2048CE8173F7_.wvu.FilterData" localSheetId="0" hidden="1">'2019-2021 год'!$A$11:$F$185</definedName>
    <definedName name="Z_2547B61A_57D8_45C6_87E4_2B595BD241A2_.wvu.FilterData" localSheetId="0" hidden="1">'2019-2021 год'!$A$11:$F$167</definedName>
    <definedName name="Z_2547B61A_57D8_45C6_87E4_2B595BD241A2_.wvu.PrintArea" localSheetId="0" hidden="1">'2019-2021 год'!$A$5:$G$167</definedName>
    <definedName name="Z_2547B61A_57D8_45C6_87E4_2B595BD241A2_.wvu.PrintTitles" localSheetId="0" hidden="1">'2019-2021 год'!$12:$13</definedName>
    <definedName name="Z_265E4B74_F87F_4C11_8F36_BD3184BC15DF_.wvu.FilterData" localSheetId="0" hidden="1">'2019-2021 год'!$A$11:$F$185</definedName>
    <definedName name="Z_265E4B74_F87F_4C11_8F36_BD3184BC15DF_.wvu.PrintArea" localSheetId="0" hidden="1">'2019-2021 год'!$A$3:$G$179</definedName>
    <definedName name="Z_2CBFA120_4352_4C39_9099_3E3743A1946B_.wvu.FilterData" localSheetId="0" hidden="1">'2019-2021 год'!$A$11:$F$179</definedName>
    <definedName name="Z_2CC5DC23_D108_4C62_8D9C_2D339D918FB9_.wvu.FilterData" localSheetId="0" hidden="1">'2019-2021 год'!$A$11:$F$167</definedName>
    <definedName name="Z_2E862F6B_6B0A_40BB_944E_0C7992DC3BBB_.wvu.FilterData" localSheetId="0" hidden="1">'2019-2021 год'!$A$11:$F$167</definedName>
    <definedName name="Z_2FF96413_1F0E_42A6_B647_AF4DC456B835_.wvu.FilterData" localSheetId="0" hidden="1">'2019-2021 год'!$A$11:$F$181</definedName>
    <definedName name="Z_428C4879_5105_4D8B_A2F2_FB13B3A9E1E2_.wvu.FilterData" localSheetId="0" hidden="1">'2019-2021 год'!$A$11:$F$185</definedName>
    <definedName name="Z_456FAF35_0ED7_4429_80D9_B602421A25A1_.wvu.FilterData" localSheetId="0" hidden="1">'2019-2021 год'!$A$11:$F$185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год'!$A$11:$F$167</definedName>
    <definedName name="Z_4CB2AD8A_1395_4EEB_B6E5_ACA1429CF0DB_.wvu.PrintArea" localSheetId="0" hidden="1">'2019-2021 год'!$A$8:$F$167</definedName>
    <definedName name="Z_4CB2AD8A_1395_4EEB_B6E5_ACA1429CF0DB_.wvu.PrintTitles" localSheetId="0" hidden="1">'2019-2021 год'!$12:$13</definedName>
    <definedName name="Z_4DCFC8D2_CFB0_4FE4_8B3E_32DB381AAC5C_.wvu.FilterData" localSheetId="0" hidden="1">'2019-2021 год'!$A$11:$F$185</definedName>
    <definedName name="Z_52080DA5_BFF1_49FC_B2E6_D15443E59FD0_.wvu.FilterData" localSheetId="0" hidden="1">'2019-2021 год'!$A$11:$F$185</definedName>
    <definedName name="Z_520AE0A3_E84A_4478_9916_18C8E98881C1_.wvu.FilterData" localSheetId="0" hidden="1">'2019-2021 год'!$A$11:$F$221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год'!$A$11:$F$167</definedName>
    <definedName name="Z_5271CAE7_4D6C_40AB_9A03_5EFB6EFB80FA_.wvu.PrintArea" localSheetId="0" hidden="1">'2019-2021 год'!$A$4:$G$167</definedName>
    <definedName name="Z_58AA27DC_B6C6_486F_BBC3_7C0EC56685DB_.wvu.FilterData" localSheetId="0" hidden="1">'2019-2021 год'!$A$11:$F$185</definedName>
    <definedName name="Z_599A55F8_3816_4A95_B2A0_7EE8B30830DF_.wvu.FilterData" localSheetId="0" hidden="1">'2019-2021 год'!$A$11:$F$167</definedName>
    <definedName name="Z_599A55F8_3816_4A95_B2A0_7EE8B30830DF_.wvu.PrintArea" localSheetId="0" hidden="1">'2019-2021 год'!$A$5:$G$167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год'!$A$11:$F$167</definedName>
    <definedName name="Z_62BA1D30_83D4_405C_B38E_4A6036DCDF7D_.wvu.PrintArea" localSheetId="0" hidden="1">'2019-2021 год'!$A$4:$G$167</definedName>
    <definedName name="Z_744304CE_D860_483B_A3C0_8F6DF7B3BDDF_.wvu.FilterData" localSheetId="0" hidden="1">'2019-2021 год'!$A$11:$F$221</definedName>
    <definedName name="Z_79F59BD1_17D2_45CE_ABAE_358CD088226E_.wvu.FilterData" localSheetId="0" hidden="1">'2019-2021 год'!$A$11:$F$179</definedName>
    <definedName name="Z_7C0ABF66_8B0F_48ED_A269_F91E2B0FF96C_.wvu.FilterData" localSheetId="0" hidden="1">'2019-2021 год'!$A$11:$F$167</definedName>
    <definedName name="Z_8A4D0045_C517_4374_8A07_4E827A562FC4_.wvu.FilterData" localSheetId="0" hidden="1">'2019-2021 год'!$A$11:$F$185</definedName>
    <definedName name="Z_8AA41EB0_2CC0_4F86_8798_B03A7CC4D0C2_.wvu.FilterData" localSheetId="0" hidden="1">'2019-2021 год'!$A$11:$F$185</definedName>
    <definedName name="Z_8E0CAC60_CC3F_47CB_9EF3_039342AC9535_.wvu.FilterData" localSheetId="0" hidden="1">'2019-2021 год'!$A$11:$F$185</definedName>
    <definedName name="Z_8E0CAC60_CC3F_47CB_9EF3_039342AC9535_.wvu.PrintTitles" localSheetId="0" hidden="1">'2019-2021 год'!$12:$13</definedName>
    <definedName name="Z_949DCF8A_4B6C_48DC_A0AF_1508759F4E2C_.wvu.FilterData" localSheetId="0" hidden="1">'2019-2021 год'!$A$11:$F$167</definedName>
    <definedName name="Z_99CB43C4_3C23_47ED_A6D6_4D344F3B3A62_.wvu.FilterData" localSheetId="0" hidden="1">'2019-2021 год'!$A$11:$F$221</definedName>
    <definedName name="Z_9AE4E90B_95AD_4E92_80AE_724EF4B3642C_.wvu.FilterData" localSheetId="0" hidden="1">'2019-2021 год'!$A$11:$F$185</definedName>
    <definedName name="Z_9AE4E90B_95AD_4E92_80AE_724EF4B3642C_.wvu.PrintArea" localSheetId="0" hidden="1">'2019-2021 год'!$A$3:$G$185</definedName>
    <definedName name="Z_9AE4E90B_95AD_4E92_80AE_724EF4B3642C_.wvu.PrintTitles" localSheetId="0" hidden="1">'2019-2021 год'!$12:$13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год'!$A$11:$F$179</definedName>
    <definedName name="Z_A79CDC70_8466_49CB_8C49_C52C08F5C2C3_.wvu.FilterData" localSheetId="0" hidden="1">'2019-2021 год'!$A$11:$F$167</definedName>
    <definedName name="Z_A79CDC70_8466_49CB_8C49_C52C08F5C2C3_.wvu.PrintArea" localSheetId="0" hidden="1">'2019-2021 год'!$A$5:$G$167</definedName>
    <definedName name="Z_A79CDC70_8466_49CB_8C49_C52C08F5C2C3_.wvu.PrintTitles" localSheetId="0" hidden="1">'2019-2021 год'!$12:$13</definedName>
    <definedName name="Z_B2AEA316_3CC7_4A5F_84DC_5C75A986883C_.wvu.FilterData" localSheetId="0" hidden="1">'2019-2021 год'!$A$11:$F$179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год'!$A$11:$F$167</definedName>
    <definedName name="Z_B3397BCA_1277_4868_806F_2E68EFD73FCF_.wvu.PrintArea" localSheetId="0" hidden="1">'2019-2021 год'!$A$8:$F$167</definedName>
    <definedName name="Z_B3397BCA_1277_4868_806F_2E68EFD73FCF_.wvu.PrintTitles" localSheetId="0" hidden="1">'2019-2021 год'!$12:$13</definedName>
    <definedName name="Z_B3463B94_A148_4CED_9456_BF3639DD779F_.wvu.FilterData" localSheetId="0" hidden="1">'2019-2021 год'!$A$11:$F$185</definedName>
    <definedName name="Z_B3ADB1FC_7237_4F79_A98A_9A3A728E8FB8_.wvu.FilterData" localSheetId="0" hidden="1">'2019-2021 год'!$A$11:$F$167</definedName>
    <definedName name="Z_C0DCEFD6_4378_4196_8A52_BBAE8937CBA3_.wvu.Cols" localSheetId="0" hidden="1">'2019-2021 год'!$G:$H</definedName>
    <definedName name="Z_C0DCEFD6_4378_4196_8A52_BBAE8937CBA3_.wvu.FilterData" localSheetId="0" hidden="1">'2019-2021 год'!$A$11:$F$221</definedName>
    <definedName name="Z_C0DCEFD6_4378_4196_8A52_BBAE8937CBA3_.wvu.PrintArea" localSheetId="0" hidden="1">'2019-2021 год'!$A$1:$K$221</definedName>
    <definedName name="Z_C0DCEFD6_4378_4196_8A52_BBAE8937CBA3_.wvu.PrintTitles" localSheetId="0" hidden="1">'2019-2021 год'!$10:$11</definedName>
    <definedName name="Z_C0DCEFD6_4378_4196_8A52_BBAE8937CBA3_.wvu.Rows" localSheetId="0" hidden="1">'2019-2021 год'!$189:$189</definedName>
    <definedName name="Z_CBBD36BD_B8D3_405D_A6D4_79D054A9E80B_.wvu.FilterData" localSheetId="0" hidden="1">'2019-2021 год'!$A$11:$F$179</definedName>
    <definedName name="Z_CFCD11A5_5DDB_474D_9D2B_79AC7ABEC29D_.wvu.FilterData" localSheetId="0" hidden="1">'2019-2021 год'!$A$11:$F$179</definedName>
    <definedName name="Z_D3920F0E_0D86_45C2_9089_8822EBD327FB_.wvu.FilterData" localSheetId="0" hidden="1">'2019-2021 год'!$A$11:$F$221</definedName>
    <definedName name="Z_D5451C69_6188_4AB8_99E1_04D2A5F2965F_.wvu.FilterData" localSheetId="0" hidden="1">'2019-2021 год'!$A$11:$F$185</definedName>
    <definedName name="Z_D5451C69_6188_4AB8_99E1_04D2A5F2965F_.wvu.PrintArea" localSheetId="0" hidden="1">'2019-2021 год'!$A$3:$G$185</definedName>
    <definedName name="Z_DCD62DCA_C2E6_4944_BF05_06393683843D_.wvu.FilterData" localSheetId="0" hidden="1">'2019-2021 год'!$A$11:$F$181</definedName>
    <definedName name="Z_E021FB0C_A711_4509_BC26_BEE4D6D0121D_.wvu.FilterData" localSheetId="0" hidden="1">'2019-2021 год'!$A$11:$F$181</definedName>
    <definedName name="Z_E021FB0C_A711_4509_BC26_BEE4D6D0121D_.wvu.PrintArea" localSheetId="0" hidden="1">'2019-2021 год'!$A$4:$G$181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год'!$A$11:$F$167</definedName>
    <definedName name="Z_E73FB2C8_8889_4BC1_B42C_BB4285892FAC_.wvu.PrintArea" localSheetId="0" hidden="1">'2019-2021 год'!$A$8:$F$167</definedName>
    <definedName name="Z_E73FB2C8_8889_4BC1_B42C_BB4285892FAC_.wvu.PrintTitles" localSheetId="0" hidden="1">'2019-2021 год'!$12:$13</definedName>
    <definedName name="Z_E7A61A23_F5BB_4765_9BEB_425D1A63ECC6_.wvu.FilterData" localSheetId="0" hidden="1">'2019-2021 год'!$A$11:$F$179</definedName>
    <definedName name="Z_E942A1EB_DA9A_49D4_890A_1E490C17C671_.wvu.FilterData" localSheetId="0" hidden="1">'2019-2021 год'!$A$11:$F$179</definedName>
    <definedName name="Z_F0654BDF_4068_4EF6_85C0_9A711782EA10_.wvu.FilterData" localSheetId="0" hidden="1">'2019-2021 год'!$A$11:$F$185</definedName>
    <definedName name="Z_F30358E0_6540_4232_9B00_91022CE5977B_.wvu.FilterData" localSheetId="0" hidden="1">'2019-2021 год'!$A$11:$F$221</definedName>
    <definedName name="Z_F883476E_04A9_4D11_A9FF_4F72BAC798EA_.wvu.FilterData" localSheetId="0" hidden="1">'2019-2021 год'!$A$11:$F$179</definedName>
    <definedName name="_xlnm.Print_Titles" localSheetId="0">'2019-2021 год'!$10:$11</definedName>
    <definedName name="_xlnm.Print_Area" localSheetId="0">'2019-2021 год'!$A$1:$K$221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5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129" i="1" l="1"/>
  <c r="I129" i="1"/>
  <c r="J129" i="1"/>
  <c r="K129" i="1"/>
  <c r="G129" i="1"/>
  <c r="H34" i="1" l="1"/>
  <c r="I211" i="1"/>
  <c r="I210" i="1" s="1"/>
  <c r="I209" i="1" s="1"/>
  <c r="I208" i="1" s="1"/>
  <c r="K210" i="1"/>
  <c r="K209" i="1" s="1"/>
  <c r="K208" i="1" s="1"/>
  <c r="J210" i="1"/>
  <c r="J209" i="1" s="1"/>
  <c r="J208" i="1" s="1"/>
  <c r="H210" i="1"/>
  <c r="H209" i="1" s="1"/>
  <c r="H208" i="1" s="1"/>
  <c r="H143" i="1" l="1"/>
  <c r="J143" i="1"/>
  <c r="K143" i="1"/>
  <c r="G143" i="1"/>
  <c r="H148" i="1" l="1"/>
  <c r="H142" i="1" l="1"/>
  <c r="H85" i="1" l="1"/>
  <c r="H84" i="1" s="1"/>
  <c r="H83" i="1" s="1"/>
  <c r="J85" i="1"/>
  <c r="J84" i="1" s="1"/>
  <c r="J83" i="1" s="1"/>
  <c r="K85" i="1"/>
  <c r="K84" i="1" s="1"/>
  <c r="K83" i="1" s="1"/>
  <c r="I86" i="1"/>
  <c r="I85" i="1" s="1"/>
  <c r="I84" i="1" s="1"/>
  <c r="I83" i="1" s="1"/>
  <c r="G85" i="1"/>
  <c r="G84" i="1" s="1"/>
  <c r="G83" i="1" s="1"/>
  <c r="K36" i="1" l="1"/>
  <c r="J36" i="1"/>
  <c r="H36" i="1"/>
  <c r="G36" i="1"/>
  <c r="I37" i="1"/>
  <c r="I36" i="1" s="1"/>
  <c r="J187" i="1" l="1"/>
  <c r="K187" i="1"/>
  <c r="G187" i="1"/>
  <c r="H187" i="1"/>
  <c r="H166" i="1" l="1"/>
  <c r="I115" i="1" l="1"/>
  <c r="H113" i="1"/>
  <c r="J113" i="1"/>
  <c r="K113" i="1"/>
  <c r="G113" i="1"/>
  <c r="H186" i="1"/>
  <c r="H185" i="1" s="1"/>
  <c r="J186" i="1"/>
  <c r="J185" i="1" s="1"/>
  <c r="K186" i="1"/>
  <c r="K185" i="1" s="1"/>
  <c r="I188" i="1"/>
  <c r="G186" i="1"/>
  <c r="G185" i="1" s="1"/>
  <c r="H23" i="1"/>
  <c r="H22" i="1" s="1"/>
  <c r="J23" i="1"/>
  <c r="J22" i="1" s="1"/>
  <c r="K23" i="1"/>
  <c r="K22" i="1" s="1"/>
  <c r="I24" i="1"/>
  <c r="I23" i="1" s="1"/>
  <c r="I22" i="1" s="1"/>
  <c r="G23" i="1"/>
  <c r="G22" i="1" s="1"/>
  <c r="I74" i="1"/>
  <c r="I73" i="1" s="1"/>
  <c r="I72" i="1" s="1"/>
  <c r="I71" i="1" s="1"/>
  <c r="I70" i="1" s="1"/>
  <c r="J73" i="1"/>
  <c r="J72" i="1" s="1"/>
  <c r="J71" i="1" s="1"/>
  <c r="J70" i="1" s="1"/>
  <c r="K73" i="1"/>
  <c r="K72" i="1" s="1"/>
  <c r="K71" i="1" s="1"/>
  <c r="K70" i="1" s="1"/>
  <c r="H73" i="1"/>
  <c r="H72" i="1" s="1"/>
  <c r="H71" i="1" s="1"/>
  <c r="H70" i="1" s="1"/>
  <c r="G73" i="1"/>
  <c r="G72" i="1" s="1"/>
  <c r="G71" i="1" s="1"/>
  <c r="G70" i="1" s="1"/>
  <c r="G33" i="1" l="1"/>
  <c r="G32" i="1" s="1"/>
  <c r="H97" i="1" l="1"/>
  <c r="K97" i="1"/>
  <c r="J97" i="1"/>
  <c r="G97" i="1"/>
  <c r="H122" i="1" l="1"/>
  <c r="H121" i="1" s="1"/>
  <c r="H120" i="1" s="1"/>
  <c r="J122" i="1"/>
  <c r="J121" i="1" s="1"/>
  <c r="J120" i="1" s="1"/>
  <c r="K122" i="1"/>
  <c r="K121" i="1" s="1"/>
  <c r="K120" i="1" s="1"/>
  <c r="G122" i="1"/>
  <c r="G121" i="1" s="1"/>
  <c r="G120" i="1" s="1"/>
  <c r="I123" i="1"/>
  <c r="I122" i="1" s="1"/>
  <c r="I121" i="1" s="1"/>
  <c r="I120" i="1" s="1"/>
  <c r="I119" i="1" l="1"/>
  <c r="I118" i="1" s="1"/>
  <c r="I117" i="1" s="1"/>
  <c r="I116" i="1" s="1"/>
  <c r="J96" i="1"/>
  <c r="J95" i="1" s="1"/>
  <c r="J94" i="1" s="1"/>
  <c r="K96" i="1"/>
  <c r="K95" i="1" s="1"/>
  <c r="K94" i="1" s="1"/>
  <c r="G96" i="1"/>
  <c r="G95" i="1" s="1"/>
  <c r="G94" i="1" s="1"/>
  <c r="H96" i="1"/>
  <c r="H95" i="1" s="1"/>
  <c r="H94" i="1" s="1"/>
  <c r="H112" i="1"/>
  <c r="H111" i="1" s="1"/>
  <c r="J118" i="1"/>
  <c r="J117" i="1" s="1"/>
  <c r="J116" i="1" s="1"/>
  <c r="K118" i="1"/>
  <c r="K117" i="1" s="1"/>
  <c r="K116" i="1" s="1"/>
  <c r="G118" i="1"/>
  <c r="G117" i="1" s="1"/>
  <c r="G116" i="1" s="1"/>
  <c r="G164" i="1"/>
  <c r="G163" i="1" s="1"/>
  <c r="G162" i="1" s="1"/>
  <c r="J164" i="1"/>
  <c r="K164" i="1"/>
  <c r="J112" i="1"/>
  <c r="J111" i="1" s="1"/>
  <c r="K112" i="1"/>
  <c r="K111" i="1" s="1"/>
  <c r="G112" i="1"/>
  <c r="G111" i="1" s="1"/>
  <c r="I127" i="1"/>
  <c r="I126" i="1" s="1"/>
  <c r="I125" i="1" s="1"/>
  <c r="I124" i="1" s="1"/>
  <c r="H126" i="1"/>
  <c r="H125" i="1" s="1"/>
  <c r="H124" i="1" s="1"/>
  <c r="J126" i="1"/>
  <c r="J125" i="1" s="1"/>
  <c r="J124" i="1" s="1"/>
  <c r="K126" i="1"/>
  <c r="K125" i="1" s="1"/>
  <c r="K124" i="1" s="1"/>
  <c r="G126" i="1"/>
  <c r="G125" i="1" s="1"/>
  <c r="G124" i="1" s="1"/>
  <c r="H60" i="1"/>
  <c r="H59" i="1" s="1"/>
  <c r="H58" i="1" s="1"/>
  <c r="J60" i="1"/>
  <c r="J59" i="1" s="1"/>
  <c r="J58" i="1" s="1"/>
  <c r="K60" i="1"/>
  <c r="K59" i="1" s="1"/>
  <c r="K58" i="1" s="1"/>
  <c r="I61" i="1"/>
  <c r="I60" i="1" s="1"/>
  <c r="I59" i="1" s="1"/>
  <c r="I58" i="1" s="1"/>
  <c r="G60" i="1"/>
  <c r="G59" i="1" s="1"/>
  <c r="G58" i="1" s="1"/>
  <c r="H29" i="1"/>
  <c r="H28" i="1" s="1"/>
  <c r="H27" i="1" s="1"/>
  <c r="J29" i="1"/>
  <c r="J28" i="1" s="1"/>
  <c r="J27" i="1" s="1"/>
  <c r="K29" i="1"/>
  <c r="K28" i="1" s="1"/>
  <c r="K27" i="1" s="1"/>
  <c r="G29" i="1"/>
  <c r="G28" i="1" s="1"/>
  <c r="G27" i="1" s="1"/>
  <c r="G110" i="1" l="1"/>
  <c r="J110" i="1"/>
  <c r="K110" i="1"/>
  <c r="H118" i="1"/>
  <c r="H117" i="1" s="1"/>
  <c r="H116" i="1" s="1"/>
  <c r="H110" i="1" s="1"/>
  <c r="H164" i="1"/>
  <c r="I30" i="1"/>
  <c r="I29" i="1" s="1"/>
  <c r="I28" i="1" s="1"/>
  <c r="I27" i="1" s="1"/>
  <c r="I165" i="1"/>
  <c r="I98" i="1"/>
  <c r="I114" i="1"/>
  <c r="K33" i="1"/>
  <c r="K32" i="1" s="1"/>
  <c r="J33" i="1"/>
  <c r="J32" i="1" s="1"/>
  <c r="I113" i="1" l="1"/>
  <c r="I112" i="1" s="1"/>
  <c r="I111" i="1" s="1"/>
  <c r="I110" i="1" s="1"/>
  <c r="I97" i="1"/>
  <c r="I96" i="1" s="1"/>
  <c r="I95" i="1" s="1"/>
  <c r="I94" i="1" s="1"/>
  <c r="H33" i="1" l="1"/>
  <c r="H32" i="1" s="1"/>
  <c r="I34" i="1"/>
  <c r="I33" i="1" s="1"/>
  <c r="I32" i="1" s="1"/>
  <c r="I90" i="1" l="1"/>
  <c r="I89" i="1" s="1"/>
  <c r="I88" i="1" s="1"/>
  <c r="I87" i="1" s="1"/>
  <c r="I82" i="1" s="1"/>
  <c r="K89" i="1"/>
  <c r="K88" i="1" s="1"/>
  <c r="K87" i="1" s="1"/>
  <c r="K82" i="1" s="1"/>
  <c r="J89" i="1"/>
  <c r="J88" i="1" s="1"/>
  <c r="J87" i="1" s="1"/>
  <c r="J82" i="1" s="1"/>
  <c r="H89" i="1"/>
  <c r="H88" i="1" s="1"/>
  <c r="H87" i="1" s="1"/>
  <c r="H82" i="1" s="1"/>
  <c r="G89" i="1"/>
  <c r="G88" i="1" s="1"/>
  <c r="G87" i="1" s="1"/>
  <c r="G82" i="1" s="1"/>
  <c r="G142" i="1" l="1"/>
  <c r="G141" i="1" s="1"/>
  <c r="K142" i="1"/>
  <c r="K141" i="1" s="1"/>
  <c r="J142" i="1"/>
  <c r="J141" i="1" s="1"/>
  <c r="H141" i="1"/>
  <c r="I144" i="1"/>
  <c r="I143" i="1" s="1"/>
  <c r="I142" i="1" l="1"/>
  <c r="I141" i="1" s="1"/>
  <c r="H93" i="1"/>
  <c r="H92" i="1" s="1"/>
  <c r="I221" i="1"/>
  <c r="I220" i="1" s="1"/>
  <c r="I218" i="1" s="1"/>
  <c r="I217" i="1" s="1"/>
  <c r="I216" i="1" s="1"/>
  <c r="I215" i="1"/>
  <c r="I214" i="1" s="1"/>
  <c r="I213" i="1" s="1"/>
  <c r="I212" i="1" s="1"/>
  <c r="I207" i="1"/>
  <c r="I206" i="1" s="1"/>
  <c r="I199" i="1"/>
  <c r="I198" i="1" s="1"/>
  <c r="I197" i="1" s="1"/>
  <c r="I196" i="1" s="1"/>
  <c r="I195" i="1" s="1"/>
  <c r="I194" i="1" s="1"/>
  <c r="I193" i="1"/>
  <c r="I192" i="1" s="1"/>
  <c r="I191" i="1" s="1"/>
  <c r="I190" i="1" s="1"/>
  <c r="I189" i="1"/>
  <c r="I187" i="1" s="1"/>
  <c r="I186" i="1" s="1"/>
  <c r="I185" i="1" s="1"/>
  <c r="I183" i="1"/>
  <c r="I182" i="1" s="1"/>
  <c r="I181" i="1" s="1"/>
  <c r="I180" i="1" s="1"/>
  <c r="I179" i="1"/>
  <c r="I178" i="1" s="1"/>
  <c r="I177" i="1" s="1"/>
  <c r="I176" i="1" s="1"/>
  <c r="I173" i="1"/>
  <c r="I172" i="1" s="1"/>
  <c r="I171" i="1" s="1"/>
  <c r="I170" i="1" s="1"/>
  <c r="I169" i="1" s="1"/>
  <c r="I168" i="1" s="1"/>
  <c r="I161" i="1"/>
  <c r="I160" i="1" s="1"/>
  <c r="I159" i="1" s="1"/>
  <c r="I157" i="1"/>
  <c r="I156" i="1" s="1"/>
  <c r="I155" i="1" s="1"/>
  <c r="I154" i="1" s="1"/>
  <c r="I153" i="1"/>
  <c r="I152" i="1"/>
  <c r="I139" i="1"/>
  <c r="I138" i="1" s="1"/>
  <c r="I137" i="1" s="1"/>
  <c r="I136" i="1" s="1"/>
  <c r="I135" i="1" s="1"/>
  <c r="I134" i="1" s="1"/>
  <c r="I133" i="1"/>
  <c r="I132" i="1" s="1"/>
  <c r="I131" i="1" s="1"/>
  <c r="I130" i="1" s="1"/>
  <c r="I107" i="1"/>
  <c r="I106" i="1" s="1"/>
  <c r="I105" i="1" s="1"/>
  <c r="I104" i="1"/>
  <c r="I103" i="1" s="1"/>
  <c r="I102" i="1" s="1"/>
  <c r="I81" i="1"/>
  <c r="I80" i="1" s="1"/>
  <c r="I79" i="1" s="1"/>
  <c r="I78" i="1" s="1"/>
  <c r="I77" i="1" s="1"/>
  <c r="I76" i="1" s="1"/>
  <c r="I75" i="1" s="1"/>
  <c r="I69" i="1"/>
  <c r="I68" i="1" s="1"/>
  <c r="I67" i="1" s="1"/>
  <c r="I66" i="1" s="1"/>
  <c r="I54" i="1"/>
  <c r="I53" i="1" s="1"/>
  <c r="I52" i="1" s="1"/>
  <c r="I51" i="1" s="1"/>
  <c r="I50" i="1" s="1"/>
  <c r="I49" i="1" s="1"/>
  <c r="I48" i="1" s="1"/>
  <c r="I46" i="1"/>
  <c r="I45" i="1" s="1"/>
  <c r="I44" i="1" s="1"/>
  <c r="I43" i="1" s="1"/>
  <c r="I42" i="1" s="1"/>
  <c r="I41" i="1" s="1"/>
  <c r="I40" i="1" s="1"/>
  <c r="I39" i="1"/>
  <c r="I38" i="1" s="1"/>
  <c r="I20" i="1"/>
  <c r="I19" i="1" s="1"/>
  <c r="I18" i="1" s="1"/>
  <c r="I17" i="1" s="1"/>
  <c r="H220" i="1"/>
  <c r="H218" i="1" s="1"/>
  <c r="H217" i="1" s="1"/>
  <c r="H216" i="1" s="1"/>
  <c r="H214" i="1"/>
  <c r="H213" i="1" s="1"/>
  <c r="H212" i="1" s="1"/>
  <c r="H205" i="1"/>
  <c r="H204" i="1" s="1"/>
  <c r="H206" i="1"/>
  <c r="H198" i="1"/>
  <c r="H197" i="1" s="1"/>
  <c r="H196" i="1" s="1"/>
  <c r="H195" i="1" s="1"/>
  <c r="H194" i="1" s="1"/>
  <c r="H192" i="1"/>
  <c r="H191" i="1" s="1"/>
  <c r="H190" i="1" s="1"/>
  <c r="H182" i="1"/>
  <c r="H181" i="1" s="1"/>
  <c r="H180" i="1" s="1"/>
  <c r="H178" i="1"/>
  <c r="H177" i="1" s="1"/>
  <c r="H176" i="1" s="1"/>
  <c r="H172" i="1"/>
  <c r="H171" i="1" s="1"/>
  <c r="H170" i="1" s="1"/>
  <c r="H169" i="1" s="1"/>
  <c r="H168" i="1" s="1"/>
  <c r="H163" i="1"/>
  <c r="H162" i="1" s="1"/>
  <c r="L162" i="1" s="1"/>
  <c r="H158" i="1"/>
  <c r="H160" i="1"/>
  <c r="H159" i="1" s="1"/>
  <c r="H156" i="1"/>
  <c r="H155" i="1" s="1"/>
  <c r="H154" i="1" s="1"/>
  <c r="H151" i="1"/>
  <c r="H150" i="1" s="1"/>
  <c r="H149" i="1" s="1"/>
  <c r="H147" i="1"/>
  <c r="H146" i="1" s="1"/>
  <c r="H145" i="1" s="1"/>
  <c r="H138" i="1"/>
  <c r="H137" i="1" s="1"/>
  <c r="H136" i="1" s="1"/>
  <c r="H135" i="1" s="1"/>
  <c r="H134" i="1" s="1"/>
  <c r="H132" i="1"/>
  <c r="H131" i="1" s="1"/>
  <c r="H130" i="1" s="1"/>
  <c r="H128" i="1" s="1"/>
  <c r="H106" i="1"/>
  <c r="H105" i="1" s="1"/>
  <c r="H103" i="1"/>
  <c r="H102" i="1" s="1"/>
  <c r="H80" i="1"/>
  <c r="H79" i="1" s="1"/>
  <c r="H78" i="1" s="1"/>
  <c r="H77" i="1" s="1"/>
  <c r="H76" i="1" s="1"/>
  <c r="H75" i="1" s="1"/>
  <c r="H68" i="1"/>
  <c r="H67" i="1" s="1"/>
  <c r="H66" i="1" s="1"/>
  <c r="H64" i="1"/>
  <c r="H63" i="1" s="1"/>
  <c r="H62" i="1" s="1"/>
  <c r="H53" i="1"/>
  <c r="H52" i="1" s="1"/>
  <c r="H51" i="1" s="1"/>
  <c r="H50" i="1" s="1"/>
  <c r="H49" i="1" s="1"/>
  <c r="H48" i="1" s="1"/>
  <c r="H45" i="1"/>
  <c r="H44" i="1" s="1"/>
  <c r="H43" i="1" s="1"/>
  <c r="H42" i="1" s="1"/>
  <c r="H41" i="1" s="1"/>
  <c r="H40" i="1" s="1"/>
  <c r="H38" i="1"/>
  <c r="H35" i="1" s="1"/>
  <c r="H19" i="1"/>
  <c r="H18" i="1" s="1"/>
  <c r="H17" i="1" s="1"/>
  <c r="H203" i="1" l="1"/>
  <c r="H202" i="1" s="1"/>
  <c r="H201" i="1" s="1"/>
  <c r="H57" i="1"/>
  <c r="H140" i="1"/>
  <c r="I35" i="1"/>
  <c r="I31" i="1" s="1"/>
  <c r="I21" i="1"/>
  <c r="H21" i="1"/>
  <c r="H109" i="1"/>
  <c r="I16" i="1"/>
  <c r="I15" i="1" s="1"/>
  <c r="H16" i="1"/>
  <c r="H15" i="1" s="1"/>
  <c r="H31" i="1"/>
  <c r="H26" i="1" s="1"/>
  <c r="H25" i="1" s="1"/>
  <c r="I109" i="1"/>
  <c r="H56" i="1"/>
  <c r="H55" i="1" s="1"/>
  <c r="I128" i="1"/>
  <c r="I93" i="1"/>
  <c r="I92" i="1" s="1"/>
  <c r="I151" i="1"/>
  <c r="I150" i="1" s="1"/>
  <c r="I149" i="1" s="1"/>
  <c r="I158" i="1"/>
  <c r="I205" i="1"/>
  <c r="I204" i="1" s="1"/>
  <c r="I203" i="1" s="1"/>
  <c r="I202" i="1" s="1"/>
  <c r="I201" i="1" s="1"/>
  <c r="I219" i="1"/>
  <c r="H219" i="1"/>
  <c r="I184" i="1"/>
  <c r="H184" i="1"/>
  <c r="I175" i="1"/>
  <c r="H175" i="1"/>
  <c r="I101" i="1"/>
  <c r="I100" i="1" s="1"/>
  <c r="I99" i="1" s="1"/>
  <c r="H101" i="1"/>
  <c r="H100" i="1" s="1"/>
  <c r="H99" i="1" s="1"/>
  <c r="I166" i="1"/>
  <c r="I164" i="1" s="1"/>
  <c r="H200" i="1" l="1"/>
  <c r="I200" i="1"/>
  <c r="H108" i="1"/>
  <c r="H91" i="1" s="1"/>
  <c r="H47" i="1"/>
  <c r="H14" i="1"/>
  <c r="I26" i="1"/>
  <c r="I25" i="1" s="1"/>
  <c r="I14" i="1" s="1"/>
  <c r="H174" i="1"/>
  <c r="H167" i="1" s="1"/>
  <c r="I163" i="1"/>
  <c r="I162" i="1" s="1"/>
  <c r="I174" i="1"/>
  <c r="I167" i="1" s="1"/>
  <c r="H13" i="1" l="1"/>
  <c r="H12" i="1" s="1"/>
  <c r="I148" i="1"/>
  <c r="I147" i="1" s="1"/>
  <c r="I146" i="1" s="1"/>
  <c r="I145" i="1" s="1"/>
  <c r="J68" i="1"/>
  <c r="J67" i="1" s="1"/>
  <c r="J66" i="1" s="1"/>
  <c r="K68" i="1"/>
  <c r="K67" i="1" s="1"/>
  <c r="K66" i="1" s="1"/>
  <c r="G68" i="1"/>
  <c r="G67" i="1" s="1"/>
  <c r="G66" i="1" s="1"/>
  <c r="I140" i="1" l="1"/>
  <c r="K65" i="1"/>
  <c r="J65" i="1"/>
  <c r="I65" i="1"/>
  <c r="I64" i="1" s="1"/>
  <c r="I63" i="1" s="1"/>
  <c r="I62" i="1" s="1"/>
  <c r="I57" i="1" l="1"/>
  <c r="I56" i="1" s="1"/>
  <c r="I55" i="1" s="1"/>
  <c r="I108" i="1"/>
  <c r="I91" i="1" s="1"/>
  <c r="J80" i="1"/>
  <c r="J79" i="1" s="1"/>
  <c r="J78" i="1" s="1"/>
  <c r="J77" i="1" s="1"/>
  <c r="K80" i="1"/>
  <c r="K79" i="1" s="1"/>
  <c r="K78" i="1" s="1"/>
  <c r="K77" i="1" s="1"/>
  <c r="G80" i="1"/>
  <c r="G79" i="1" s="1"/>
  <c r="G78" i="1" s="1"/>
  <c r="G77" i="1" s="1"/>
  <c r="I47" i="1" l="1"/>
  <c r="I13" i="1" s="1"/>
  <c r="I12" i="1" s="1"/>
  <c r="K21" i="1" l="1"/>
  <c r="G21" i="1" l="1"/>
  <c r="J21" i="1"/>
  <c r="K220" i="1"/>
  <c r="K218" i="1" s="1"/>
  <c r="J220" i="1"/>
  <c r="J218" i="1" s="1"/>
  <c r="J217" i="1" s="1"/>
  <c r="G220" i="1"/>
  <c r="G219" i="1" s="1"/>
  <c r="K214" i="1"/>
  <c r="K213" i="1" s="1"/>
  <c r="K212" i="1" s="1"/>
  <c r="J214" i="1"/>
  <c r="J213" i="1" s="1"/>
  <c r="J212" i="1" s="1"/>
  <c r="G214" i="1"/>
  <c r="G213" i="1" s="1"/>
  <c r="G212" i="1" s="1"/>
  <c r="K206" i="1"/>
  <c r="J206" i="1"/>
  <c r="G206" i="1"/>
  <c r="K205" i="1"/>
  <c r="K204" i="1" s="1"/>
  <c r="K203" i="1" s="1"/>
  <c r="K202" i="1" s="1"/>
  <c r="J205" i="1"/>
  <c r="J204" i="1" s="1"/>
  <c r="J203" i="1" s="1"/>
  <c r="J202" i="1" s="1"/>
  <c r="G205" i="1"/>
  <c r="G204" i="1" s="1"/>
  <c r="G203" i="1" s="1"/>
  <c r="G202" i="1" s="1"/>
  <c r="J219" i="1" l="1"/>
  <c r="K217" i="1"/>
  <c r="K216" i="1" s="1"/>
  <c r="K201" i="1" s="1"/>
  <c r="G218" i="1"/>
  <c r="J216" i="1"/>
  <c r="J201" i="1" s="1"/>
  <c r="K219" i="1"/>
  <c r="G217" i="1" l="1"/>
  <c r="G216" i="1" s="1"/>
  <c r="G201" i="1" s="1"/>
  <c r="K198" i="1"/>
  <c r="K197" i="1" s="1"/>
  <c r="K196" i="1" s="1"/>
  <c r="K195" i="1" s="1"/>
  <c r="K194" i="1" s="1"/>
  <c r="J198" i="1"/>
  <c r="J197" i="1" s="1"/>
  <c r="J196" i="1" s="1"/>
  <c r="J195" i="1" s="1"/>
  <c r="J194" i="1" s="1"/>
  <c r="G198" i="1"/>
  <c r="G197" i="1" s="1"/>
  <c r="G196" i="1" s="1"/>
  <c r="G195" i="1" s="1"/>
  <c r="G194" i="1" s="1"/>
  <c r="K192" i="1"/>
  <c r="K191" i="1" s="1"/>
  <c r="K190" i="1" s="1"/>
  <c r="J192" i="1"/>
  <c r="J191" i="1" s="1"/>
  <c r="J190" i="1" s="1"/>
  <c r="G192" i="1"/>
  <c r="G191" i="1" s="1"/>
  <c r="G190" i="1" s="1"/>
  <c r="K182" i="1"/>
  <c r="K181" i="1" s="1"/>
  <c r="K180" i="1" s="1"/>
  <c r="J182" i="1"/>
  <c r="J181" i="1" s="1"/>
  <c r="J180" i="1" s="1"/>
  <c r="G182" i="1"/>
  <c r="G181" i="1" s="1"/>
  <c r="G180" i="1" s="1"/>
  <c r="K178" i="1"/>
  <c r="K177" i="1" s="1"/>
  <c r="K176" i="1" s="1"/>
  <c r="J178" i="1"/>
  <c r="J177" i="1" s="1"/>
  <c r="J176" i="1" s="1"/>
  <c r="G178" i="1"/>
  <c r="G177" i="1" s="1"/>
  <c r="G176" i="1" s="1"/>
  <c r="K172" i="1"/>
  <c r="K171" i="1" s="1"/>
  <c r="K170" i="1" s="1"/>
  <c r="K169" i="1" s="1"/>
  <c r="K168" i="1" s="1"/>
  <c r="J172" i="1"/>
  <c r="J171" i="1" s="1"/>
  <c r="J170" i="1" s="1"/>
  <c r="J169" i="1" s="1"/>
  <c r="J168" i="1" s="1"/>
  <c r="G172" i="1"/>
  <c r="G171" i="1" s="1"/>
  <c r="G170" i="1" s="1"/>
  <c r="G169" i="1" s="1"/>
  <c r="G168" i="1" s="1"/>
  <c r="K163" i="1"/>
  <c r="J163" i="1"/>
  <c r="K162" i="1"/>
  <c r="J162" i="1"/>
  <c r="K160" i="1"/>
  <c r="K159" i="1" s="1"/>
  <c r="J160" i="1"/>
  <c r="J159" i="1" s="1"/>
  <c r="G160" i="1"/>
  <c r="G159" i="1" s="1"/>
  <c r="K158" i="1"/>
  <c r="J158" i="1"/>
  <c r="G158" i="1"/>
  <c r="K156" i="1"/>
  <c r="K155" i="1" s="1"/>
  <c r="K154" i="1" s="1"/>
  <c r="J156" i="1"/>
  <c r="J155" i="1" s="1"/>
  <c r="J154" i="1" s="1"/>
  <c r="G156" i="1"/>
  <c r="G155" i="1" s="1"/>
  <c r="G154" i="1" s="1"/>
  <c r="K151" i="1"/>
  <c r="K150" i="1" s="1"/>
  <c r="K149" i="1" s="1"/>
  <c r="J151" i="1"/>
  <c r="J150" i="1" s="1"/>
  <c r="J149" i="1" s="1"/>
  <c r="G151" i="1"/>
  <c r="G150" i="1" s="1"/>
  <c r="G149" i="1" s="1"/>
  <c r="K147" i="1"/>
  <c r="K146" i="1" s="1"/>
  <c r="K145" i="1" s="1"/>
  <c r="J147" i="1"/>
  <c r="J146" i="1" s="1"/>
  <c r="J145" i="1" s="1"/>
  <c r="G147" i="1"/>
  <c r="G146" i="1" s="1"/>
  <c r="G145" i="1" s="1"/>
  <c r="K138" i="1"/>
  <c r="K137" i="1" s="1"/>
  <c r="K136" i="1" s="1"/>
  <c r="K135" i="1" s="1"/>
  <c r="K134" i="1" s="1"/>
  <c r="J138" i="1"/>
  <c r="J137" i="1" s="1"/>
  <c r="J136" i="1" s="1"/>
  <c r="J135" i="1" s="1"/>
  <c r="J134" i="1" s="1"/>
  <c r="G138" i="1"/>
  <c r="G137" i="1" s="1"/>
  <c r="G136" i="1" s="1"/>
  <c r="G135" i="1" s="1"/>
  <c r="G134" i="1" s="1"/>
  <c r="K132" i="1"/>
  <c r="K131" i="1" s="1"/>
  <c r="K130" i="1" s="1"/>
  <c r="J132" i="1"/>
  <c r="J131" i="1" s="1"/>
  <c r="J130" i="1" s="1"/>
  <c r="G132" i="1"/>
  <c r="G131" i="1" s="1"/>
  <c r="G130" i="1" s="1"/>
  <c r="G128" i="1" s="1"/>
  <c r="K106" i="1"/>
  <c r="K105" i="1" s="1"/>
  <c r="J106" i="1"/>
  <c r="J105" i="1" s="1"/>
  <c r="G106" i="1"/>
  <c r="G105" i="1" s="1"/>
  <c r="K103" i="1"/>
  <c r="K102" i="1" s="1"/>
  <c r="J103" i="1"/>
  <c r="J102" i="1" s="1"/>
  <c r="G103" i="1"/>
  <c r="G102" i="1" s="1"/>
  <c r="K64" i="1"/>
  <c r="K63" i="1" s="1"/>
  <c r="K62" i="1" s="1"/>
  <c r="K57" i="1" s="1"/>
  <c r="J64" i="1"/>
  <c r="J63" i="1" s="1"/>
  <c r="J62" i="1" s="1"/>
  <c r="J57" i="1" s="1"/>
  <c r="G64" i="1"/>
  <c r="G63" i="1" s="1"/>
  <c r="G62" i="1" s="1"/>
  <c r="G57" i="1" s="1"/>
  <c r="K53" i="1"/>
  <c r="K52" i="1" s="1"/>
  <c r="K51" i="1" s="1"/>
  <c r="K50" i="1" s="1"/>
  <c r="K49" i="1" s="1"/>
  <c r="K48" i="1" s="1"/>
  <c r="J53" i="1"/>
  <c r="J52" i="1" s="1"/>
  <c r="J51" i="1" s="1"/>
  <c r="J50" i="1" s="1"/>
  <c r="J49" i="1" s="1"/>
  <c r="J48" i="1" s="1"/>
  <c r="G53" i="1"/>
  <c r="G52" i="1" s="1"/>
  <c r="G51" i="1" s="1"/>
  <c r="G50" i="1" s="1"/>
  <c r="G49" i="1" s="1"/>
  <c r="G48" i="1" s="1"/>
  <c r="K45" i="1"/>
  <c r="K44" i="1" s="1"/>
  <c r="K43" i="1" s="1"/>
  <c r="K42" i="1" s="1"/>
  <c r="K41" i="1" s="1"/>
  <c r="K40" i="1" s="1"/>
  <c r="J45" i="1"/>
  <c r="J44" i="1" s="1"/>
  <c r="J43" i="1" s="1"/>
  <c r="J42" i="1" s="1"/>
  <c r="J41" i="1" s="1"/>
  <c r="J40" i="1" s="1"/>
  <c r="G45" i="1"/>
  <c r="G44" i="1" s="1"/>
  <c r="G43" i="1" s="1"/>
  <c r="G42" i="1" s="1"/>
  <c r="G41" i="1" s="1"/>
  <c r="G40" i="1" s="1"/>
  <c r="K38" i="1"/>
  <c r="K35" i="1" s="1"/>
  <c r="J38" i="1"/>
  <c r="J35" i="1" s="1"/>
  <c r="G38" i="1"/>
  <c r="G35" i="1" s="1"/>
  <c r="K200" i="1"/>
  <c r="J200" i="1"/>
  <c r="K19" i="1"/>
  <c r="K18" i="1" s="1"/>
  <c r="K17" i="1" s="1"/>
  <c r="J19" i="1"/>
  <c r="J18" i="1" s="1"/>
  <c r="J17" i="1" s="1"/>
  <c r="G19" i="1"/>
  <c r="G18" i="1" s="1"/>
  <c r="G17" i="1" s="1"/>
  <c r="G16" i="1" l="1"/>
  <c r="G15" i="1" s="1"/>
  <c r="K16" i="1"/>
  <c r="K15" i="1" s="1"/>
  <c r="G31" i="1"/>
  <c r="G26" i="1" s="1"/>
  <c r="K31" i="1"/>
  <c r="K26" i="1" s="1"/>
  <c r="J16" i="1"/>
  <c r="J15" i="1" s="1"/>
  <c r="J31" i="1"/>
  <c r="J26" i="1" s="1"/>
  <c r="J56" i="1"/>
  <c r="J55" i="1" s="1"/>
  <c r="G56" i="1"/>
  <c r="G55" i="1" s="1"/>
  <c r="K56" i="1"/>
  <c r="K55" i="1" s="1"/>
  <c r="K93" i="1"/>
  <c r="K92" i="1" s="1"/>
  <c r="J93" i="1"/>
  <c r="J92" i="1" s="1"/>
  <c r="J140" i="1"/>
  <c r="G140" i="1"/>
  <c r="K140" i="1"/>
  <c r="G93" i="1"/>
  <c r="G92" i="1" s="1"/>
  <c r="G200" i="1"/>
  <c r="K76" i="1"/>
  <c r="K75" i="1" s="1"/>
  <c r="J101" i="1"/>
  <c r="J100" i="1" s="1"/>
  <c r="J99" i="1" s="1"/>
  <c r="G175" i="1"/>
  <c r="K184" i="1"/>
  <c r="J184" i="1"/>
  <c r="K175" i="1"/>
  <c r="J175" i="1"/>
  <c r="K101" i="1"/>
  <c r="K100" i="1" s="1"/>
  <c r="K99" i="1" s="1"/>
  <c r="G101" i="1"/>
  <c r="G100" i="1" s="1"/>
  <c r="G99" i="1" s="1"/>
  <c r="G184" i="1"/>
  <c r="G76" i="1"/>
  <c r="G75" i="1" s="1"/>
  <c r="J76" i="1"/>
  <c r="J75" i="1" s="1"/>
  <c r="K128" i="1"/>
  <c r="J128" i="1"/>
  <c r="G109" i="1" l="1"/>
  <c r="G108" i="1" s="1"/>
  <c r="J109" i="1"/>
  <c r="K109" i="1"/>
  <c r="K108" i="1" s="1"/>
  <c r="G47" i="1"/>
  <c r="J25" i="1"/>
  <c r="J14" i="1" s="1"/>
  <c r="G25" i="1"/>
  <c r="G14" i="1" s="1"/>
  <c r="K25" i="1"/>
  <c r="K14" i="1" s="1"/>
  <c r="K47" i="1"/>
  <c r="G174" i="1"/>
  <c r="G167" i="1" s="1"/>
  <c r="K174" i="1"/>
  <c r="K167" i="1" s="1"/>
  <c r="J174" i="1"/>
  <c r="J167" i="1" s="1"/>
  <c r="J47" i="1"/>
  <c r="J108" i="1" l="1"/>
  <c r="J91" i="1" s="1"/>
  <c r="J13" i="1" s="1"/>
  <c r="J12" i="1" s="1"/>
  <c r="G91" i="1" l="1"/>
  <c r="G13" i="1" s="1"/>
  <c r="G12" i="1" s="1"/>
  <c r="M12" i="1" s="1"/>
  <c r="K91" i="1"/>
  <c r="K13" i="1" s="1"/>
  <c r="K12" i="1" s="1"/>
</calcChain>
</file>

<file path=xl/sharedStrings.xml><?xml version="1.0" encoding="utf-8"?>
<sst xmlns="http://schemas.openxmlformats.org/spreadsheetml/2006/main" count="1048" uniqueCount="195">
  <si>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</si>
  <si>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</si>
  <si>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</si>
  <si>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</si>
  <si>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</si>
  <si>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</si>
  <si>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</si>
  <si>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</si>
  <si>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</si>
  <si>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</si>
  <si>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</si>
  <si>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</si>
  <si>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</si>
  <si>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</si>
  <si>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</si>
  <si>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</si>
  <si>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</si>
  <si>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</si>
  <si>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</si>
  <si>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</si>
  <si>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</si>
  <si>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</si>
  <si>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</si>
  <si>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</si>
  <si>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</si>
  <si>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</si>
  <si>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</si>
  <si>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</si>
  <si>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</si>
  <si>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</si>
  <si>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</si>
  <si>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</si>
  <si>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</si>
  <si>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</si>
  <si>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</si>
  <si>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</si>
  <si>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</si>
  <si>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</si>
  <si>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</si>
  <si>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</si>
  <si>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</si>
  <si>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</si>
  <si>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</si>
  <si>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</si>
  <si>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</si>
  <si>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</si>
  <si>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</si>
  <si>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</si>
  <si>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</si>
  <si>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</si>
  <si>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</si>
  <si>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</si>
  <si>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</si>
  <si>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</si>
  <si>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</si>
  <si>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</si>
  <si>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</si>
  <si>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</si>
  <si>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</si>
  <si>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</si>
  <si>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</si>
  <si>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</si>
  <si>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</si>
  <si>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</si>
  <si>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</si>
  <si>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</si>
  <si>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</si>
  <si>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</si>
  <si>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</si>
  <si>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</si>
  <si>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</si>
  <si>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</si>
  <si>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</si>
  <si>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</si>
  <si>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</si>
  <si>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</si>
  <si>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</si>
  <si>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</si>
  <si>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</si>
  <si>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</si>
  <si>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</si>
  <si>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</si>
  <si>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</si>
  <si>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</si>
  <si>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</si>
  <si>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</si>
  <si>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</si>
  <si>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</si>
  <si>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</si>
  <si>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</si>
  <si>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</si>
  <si>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</si>
  <si>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</si>
  <si>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</si>
  <si>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</si>
  <si>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</si>
  <si>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</si>
  <si>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</si>
  <si>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</si>
  <si>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</si>
  <si>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</si>
  <si>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</si>
  <si>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</si>
  <si>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</si>
  <si>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</si>
  <si>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</si>
  <si>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</si>
  <si>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</si>
  <si>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</si>
  <si>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</si>
  <si>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</si>
  <si>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</si>
  <si>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</si>
  <si>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</si>
  <si>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</si>
  <si>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</si>
  <si>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</si>
  <si>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</si>
  <si>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</si>
  <si>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</si>
  <si>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</si>
  <si>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</si>
  <si>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</si>
  <si>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</si>
  <si>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</si>
  <si>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</si>
  <si>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</si>
  <si>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</si>
  <si>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</si>
  <si>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</si>
  <si>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</si>
  <si>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</si>
  <si>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</si>
  <si>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</si>
  <si>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</si>
  <si>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</si>
  <si>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</si>
  <si>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</si>
  <si>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</si>
  <si>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</si>
  <si>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</si>
  <si>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</si>
  <si>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</si>
  <si>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</si>
  <si>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</si>
  <si>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</si>
  <si>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</si>
  <si>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</si>
  <si>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</si>
  <si>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</si>
  <si>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</si>
  <si>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</si>
  <si>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</si>
  <si>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</si>
  <si>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</si>
  <si>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</si>
  <si>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</si>
  <si>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</si>
  <si>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</si>
  <si>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</si>
  <si>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 xml:space="preserve">  к решению Совета городского поселения "Печора" </t>
  </si>
  <si>
    <t>03 3 18 00000</t>
  </si>
  <si>
    <t xml:space="preserve">Реализация народных проектов в сфере дорожной деятельности, прошедших отбор в рамках проекта "Народный бюджет" </t>
  </si>
  <si>
    <t>от 21 декабря 2018 года № 4-16/75</t>
  </si>
  <si>
    <t>Изменения</t>
  </si>
  <si>
    <t>99 0 00 25010</t>
  </si>
  <si>
    <t>Оказание муниципальных услуг (выполнение работ) производственно-техническим комплексом</t>
  </si>
  <si>
    <t>Разработка проекта планировки и проекта межевания территории</t>
  </si>
  <si>
    <t>99 0 00 25550</t>
  </si>
  <si>
    <t xml:space="preserve">Руководство и управление в сфере установленных функций органов местного самоуправления </t>
  </si>
  <si>
    <t>99 0 00 02040</t>
  </si>
  <si>
    <t>03 3 13 00000</t>
  </si>
  <si>
    <t>02 1 22 S2480</t>
  </si>
  <si>
    <t>02 1 F2 55550</t>
  </si>
  <si>
    <t>02 1 14 S2810</t>
  </si>
  <si>
    <t>Реализация народных проектов в сфере благоустройства, прошедших отбор в рамках проекта "Народный бюджет"</t>
  </si>
  <si>
    <t>02 1 22 00000</t>
  </si>
  <si>
    <t>Приложение 2</t>
  </si>
  <si>
    <t>Реализация мероприятий по благоустройству улично-дорожной сети.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</si>
  <si>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</si>
  <si>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02 1 12 00000</t>
  </si>
  <si>
    <t>880</t>
  </si>
  <si>
    <t>321</t>
  </si>
  <si>
    <t>Пособия, компенсации и иные социальные выплаты гражданам, кроме публичных нормативных обязательств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</si>
  <si>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</si>
  <si>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</si>
  <si>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</si>
  <si>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</si>
  <si>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99 0 00 24100</t>
  </si>
  <si>
    <t>Обеспечение мероприятий по землеустройству и землепользованию</t>
  </si>
  <si>
    <t>Укрепление материально-технической базы муниципальных учреждений</t>
  </si>
  <si>
    <t>05 0 12 00000</t>
  </si>
  <si>
    <t>612</t>
  </si>
  <si>
    <t>Субсидии бюджетным учреждениям на иные цели</t>
  </si>
  <si>
    <t>от 17 сентября 2019 года № 4-21/95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</si>
</sst>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7" fontId="6" fillId="0" borderId="1" xfId="0" applyNumberFormat="1" applyFont="1" applyBorder="1" applyAlignment="1">
      <alignment horizontal="center" vertical="center" wrapText="1"/>
    </xf>
    <xf numFmtId="43" fontId="7" fillId="6" borderId="1" xfId="0" applyNumberFormat="1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7" fillId="9" borderId="1" xfId="0" applyFont="1" applyFill="1" applyBorder="1" applyAlignment="1">
      <alignment horizontal="justify" vertical="top" wrapText="1"/>
    </xf>
    <xf numFmtId="0" fontId="3" fillId="0" borderId="0" xfId="0" applyFont="1" applyFill="1"/>
    <xf numFmtId="49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top" wrapText="1"/>
    </xf>
    <xf numFmtId="0" fontId="11" fillId="9" borderId="1" xfId="0" applyFont="1" applyFill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1E5A76-B7FC-46E1-BC44-643E1B618663}" diskRevisions="1" revisionId="89" version="5">
  <header guid="{4DA669E0-A3A8-4221-A85A-ACC810357051}" dateTime="2019-09-19T09:57:15" maxSheetId="2" userName="Администратор" r:id="rId1">
    <sheetIdMap count="1">
      <sheetId val="1"/>
    </sheetIdMap>
  </header>
  <header guid="{B58FEA86-FA2C-42EA-B1D5-3C47A9670136}" dateTime="2019-09-19T11:56:15" maxSheetId="2" userName="Администратор" r:id="rId2" minRId="1" maxRId="29">
    <sheetIdMap count="1">
      <sheetId val="1"/>
    </sheetIdMap>
  </header>
  <header guid="{5D3D82EC-2B3F-4F86-A176-E4F726036FA1}" dateTime="2019-09-19T12:10:19" maxSheetId="2" userName="Администратор" r:id="rId3" minRId="35" maxRId="47">
    <sheetIdMap count="1">
      <sheetId val="1"/>
    </sheetIdMap>
  </header>
  <header guid="{DA2466E5-30EA-480E-83A7-232E175042C9}" dateTime="2019-09-19T12:13:31" maxSheetId="2" userName="Администратор" r:id="rId4">
    <sheetIdMap count="1">
      <sheetId val="1"/>
    </sheetIdMap>
  </header>
  <header guid="{A71E5A76-B7FC-46E1-BC44-643E1B618663}" dateTime="2019-09-19T12:39:32" maxSheetId="2" userName="Администратор" r:id="rId5" minRId="58" maxRId="8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26:XFD26" action="deleteRow">
    <undo index="0" exp="ref" v="1" dr="K26" r="K25" sId="1"/>
    <undo index="0" exp="ref" v="1" dr="J26" r="J25" sId="1"/>
    <undo index="0" exp="ref" v="1" dr="I26" r="I25" sId="1"/>
    <undo index="0" exp="ref" v="1" dr="H26" r="H25" sId="1"/>
    <undo index="0" exp="ref" v="1" dr="G26" r="G25" sId="1"/>
    <undo index="4" exp="area" ref3D="1" dr="$A$152:$XFD$155" dn="Z_C0DCEFD6_4378_4196_8A52_BBAE8937CBA3_.wvu.Rows" sId="1"/>
    <undo index="2" exp="area" ref3D="1" dr="$A$129:$XFD$132" dn="Z_C0DCEFD6_4378_4196_8A52_BBAE8937CBA3_.wvu.Rows" sId="1"/>
    <undo index="1" exp="area" ref3D="1" dr="$A$109:$XFD$112" dn="Z_C0DCEFD6_4378_4196_8A52_BBAE8937CBA3_.wvu.Rows" sId="1"/>
    <undo index="0" exp="area" ref3D="1" dr="$G$1:$H$1048576" dn="Z_C0DCEFD6_4378_4196_8A52_BBAE8937CBA3_.wvu.Cols" sId="1"/>
    <rfmt sheetId="1" xfDxf="1" sqref="A26:XFD26" start="0" length="0">
      <dxf>
        <font>
          <name val="Times New Roman"/>
          <scheme val="none"/>
        </font>
      </dxf>
    </rfmt>
    <rcc rId="0" sId="1" dxf="1">
      <nc r="A26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6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6" t="inlineStr">
        <is>
          <t>01</t>
        </is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6" t="inlineStr">
        <is>
          <t>07</t>
        </is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6" t="inlineStr">
        <is>
          <t>99 0 00 02090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6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6">
        <f>G27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6">
        <f>H27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6">
        <f>I27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6">
        <f>J27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6">
        <f>K27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2" sId="1" ref="A26:XFD26" action="deleteRow">
    <undo index="4" exp="area" ref3D="1" dr="$A$151:$XFD$154" dn="Z_C0DCEFD6_4378_4196_8A52_BBAE8937CBA3_.wvu.Rows" sId="1"/>
    <undo index="2" exp="area" ref3D="1" dr="$A$128:$XFD$131" dn="Z_C0DCEFD6_4378_4196_8A52_BBAE8937CBA3_.wvu.Rows" sId="1"/>
    <undo index="1" exp="area" ref3D="1" dr="$A$108:$XFD$111" dn="Z_C0DCEFD6_4378_4196_8A52_BBAE8937CBA3_.wvu.Rows" sId="1"/>
    <undo index="0" exp="area" ref3D="1" dr="$G$1:$H$1048576" dn="Z_C0DCEFD6_4378_4196_8A52_BBAE8937CBA3_.wvu.Cols" sId="1"/>
    <rfmt sheetId="1" xfDxf="1" sqref="A26:XFD26" start="0" length="0">
      <dxf>
        <font>
          <name val="Times New Roman"/>
          <scheme val="none"/>
        </font>
      </dxf>
    </rfmt>
    <rcc rId="0" sId="1" dxf="1">
      <nc r="A26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6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6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6">
        <v>7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6" t="inlineStr">
        <is>
          <t>99 0 00 02090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6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6">
        <f>G27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6">
        <f>H27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6">
        <f>I27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6">
        <f>J27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6">
        <f>K27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3" sId="1" ref="A26:XFD26" action="deleteRow">
    <undo index="4" exp="area" ref3D="1" dr="$A$150:$XFD$153" dn="Z_C0DCEFD6_4378_4196_8A52_BBAE8937CBA3_.wvu.Rows" sId="1"/>
    <undo index="2" exp="area" ref3D="1" dr="$A$127:$XFD$130" dn="Z_C0DCEFD6_4378_4196_8A52_BBAE8937CBA3_.wvu.Rows" sId="1"/>
    <undo index="1" exp="area" ref3D="1" dr="$A$107:$XFD$110" dn="Z_C0DCEFD6_4378_4196_8A52_BBAE8937CBA3_.wvu.Rows" sId="1"/>
    <undo index="0" exp="area" ref3D="1" dr="$G$1:$H$1048576" dn="Z_C0DCEFD6_4378_4196_8A52_BBAE8937CBA3_.wvu.Cols" sId="1"/>
    <rfmt sheetId="1" xfDxf="1" sqref="A26:XFD26" start="0" length="0">
      <dxf>
        <font>
          <name val="Times New Roman"/>
          <scheme val="none"/>
        </font>
      </dxf>
    </rfmt>
    <rcc rId="0" sId="1" dxf="1">
      <nc r="A26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6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6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6" t="inlineStr">
        <is>
          <t>07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6" t="inlineStr">
        <is>
          <t>99 0 00 02090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6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6">
        <v>1570.1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6">
        <v>-1570.1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6">
        <f>G26+H26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6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6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4" sId="1">
    <oc r="G25">
      <f>#REF!+G26</f>
    </oc>
    <nc r="G25">
      <f>G26</f>
    </nc>
  </rcc>
  <rcc rId="5" sId="1">
    <oc r="H25">
      <f>#REF!+H26</f>
    </oc>
    <nc r="H25">
      <f>H26</f>
    </nc>
  </rcc>
  <rcc rId="6" sId="1">
    <oc r="I25">
      <f>#REF!+I26</f>
    </oc>
    <nc r="I25">
      <f>I26</f>
    </nc>
  </rcc>
  <rcc rId="7" sId="1">
    <oc r="J25">
      <f>#REF!+J26</f>
    </oc>
    <nc r="J25">
      <f>J26</f>
    </nc>
  </rcc>
  <rcc rId="8" sId="1">
    <oc r="K25">
      <f>#REF!+K26</f>
    </oc>
    <nc r="K25">
      <f>K26</f>
    </nc>
  </rcc>
  <rrc rId="9" sId="1" ref="A69:XFD69" action="deleteRow">
    <undo index="1" exp="ref" v="1" dr="K69" r="K60" sId="1"/>
    <undo index="1" exp="ref" v="1" dr="J69" r="J60" sId="1"/>
    <undo index="1" exp="ref" v="1" dr="I69" r="I60" sId="1"/>
    <undo index="1" exp="ref" v="1" dr="H69" r="H60" sId="1"/>
    <undo index="1" exp="ref" v="1" dr="G69" r="G60" sId="1"/>
    <undo index="4" exp="area" ref3D="1" dr="$A$149:$XFD$152" dn="Z_C0DCEFD6_4378_4196_8A52_BBAE8937CBA3_.wvu.Rows" sId="1"/>
    <undo index="2" exp="area" ref3D="1" dr="$A$126:$XFD$129" dn="Z_C0DCEFD6_4378_4196_8A52_BBAE8937CBA3_.wvu.Rows" sId="1"/>
    <undo index="1" exp="area" ref3D="1" dr="$A$106:$XFD$109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Реконструкция, капитальный ремонт и ремонт автомобильных дорого общего пользования местного значения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6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J70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69">
        <f>K70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" sId="1" ref="A69:XFD69" action="deleteRow">
    <undo index="4" exp="area" ref3D="1" dr="$A$148:$XFD$151" dn="Z_C0DCEFD6_4378_4196_8A52_BBAE8937CBA3_.wvu.Rows" sId="1"/>
    <undo index="2" exp="area" ref3D="1" dr="$A$125:$XFD$128" dn="Z_C0DCEFD6_4378_4196_8A52_BBAE8937CBA3_.wvu.Rows" sId="1"/>
    <undo index="1" exp="area" ref3D="1" dr="$A$105:$XFD$108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none">
            <bgColor indexed="65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J70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69">
        <f>K70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1" sId="1" ref="A69:XFD69" action="deleteRow">
    <undo index="4" exp="area" ref3D="1" dr="$A$147:$XFD$150" dn="Z_C0DCEFD6_4378_4196_8A52_BBAE8937CBA3_.wvu.Rows" sId="1"/>
    <undo index="2" exp="area" ref3D="1" dr="$A$124:$XFD$127" dn="Z_C0DCEFD6_4378_4196_8A52_BBAE8937CBA3_.wvu.Rows" sId="1"/>
    <undo index="1" exp="area" ref3D="1" dr="$A$104:$XFD$107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J70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69">
        <f>K70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" sId="1" ref="A69:XFD69" action="deleteRow">
    <undo index="4" exp="area" ref3D="1" dr="$A$146:$XFD$149" dn="Z_C0DCEFD6_4378_4196_8A52_BBAE8937CBA3_.wvu.Rows" sId="1"/>
    <undo index="2" exp="area" ref3D="1" dr="$A$123:$XFD$126" dn="Z_C0DCEFD6_4378_4196_8A52_BBAE8937CBA3_.wvu.Rows" sId="1"/>
    <undo index="1" exp="area" ref3D="1" dr="$A$103:$XFD$106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03 3 14 00000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69">
        <v>500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69">
        <v>-500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G69+H69</f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69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69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3" sId="1" ref="A69:XFD69" action="deleteRow">
    <undo index="3" exp="ref" v="1" dr="K69" r="K60" sId="1"/>
    <undo index="3" exp="ref" v="1" dr="J69" r="J60" sId="1"/>
    <undo index="3" exp="ref" v="1" dr="I69" r="I60" sId="1"/>
    <undo index="3" exp="ref" v="1" dr="H69" r="H60" sId="1"/>
    <undo index="3" exp="ref" v="1" dr="G69" r="G60" sId="1"/>
    <undo index="4" exp="area" ref3D="1" dr="$A$145:$XFD$148" dn="Z_C0DCEFD6_4378_4196_8A52_BBAE8937CBA3_.wvu.Rows" sId="1"/>
    <undo index="2" exp="area" ref3D="1" dr="$A$122:$XFD$125" dn="Z_C0DCEFD6_4378_4196_8A52_BBAE8937CBA3_.wvu.Rows" sId="1"/>
    <undo index="1" exp="area" ref3D="1" dr="$A$102:$XFD$105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Реконструкция, капитальный ремонт и ремонт автомобильных дорого общего пользования местного значения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6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J70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69">
        <f>K70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4" sId="1" ref="A69:XFD69" action="deleteRow">
    <undo index="4" exp="area" ref3D="1" dr="$A$144:$XFD$147" dn="Z_C0DCEFD6_4378_4196_8A52_BBAE8937CBA3_.wvu.Rows" sId="1"/>
    <undo index="2" exp="area" ref3D="1" dr="$A$121:$XFD$124" dn="Z_C0DCEFD6_4378_4196_8A52_BBAE8937CBA3_.wvu.Rows" sId="1"/>
    <undo index="1" exp="area" ref3D="1" dr="$A$101:$XFD$104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none">
            <bgColor indexed="65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J70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69">
        <f>K70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5" sId="1" ref="A69:XFD69" action="deleteRow">
    <undo index="4" exp="area" ref3D="1" dr="$A$143:$XFD$146" dn="Z_C0DCEFD6_4378_4196_8A52_BBAE8937CBA3_.wvu.Rows" sId="1"/>
    <undo index="2" exp="area" ref3D="1" dr="$A$120:$XFD$123" dn="Z_C0DCEFD6_4378_4196_8A52_BBAE8937CBA3_.wvu.Rows" sId="1"/>
    <undo index="1" exp="area" ref3D="1" dr="$A$100:$XFD$103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J70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69">
        <f>K70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" sId="1" ref="A69:XFD69" action="deleteRow">
    <undo index="4" exp="area" ref3D="1" dr="$A$142:$XFD$145" dn="Z_C0DCEFD6_4378_4196_8A52_BBAE8937CBA3_.wvu.Rows" sId="1"/>
    <undo index="2" exp="area" ref3D="1" dr="$A$119:$XFD$122" dn="Z_C0DCEFD6_4378_4196_8A52_BBAE8937CBA3_.wvu.Rows" sId="1"/>
    <undo index="1" exp="area" ref3D="1" dr="$A$99:$XFD$102" dn="Z_C0DCEFD6_4378_4196_8A52_BBAE8937CBA3_.wvu.Rows" sId="1"/>
    <undo index="0" exp="area" ref3D="1" dr="$G$1:$H$1048576" dn="Z_C0DCEFD6_4378_4196_8A52_BBAE8937CBA3_.wvu.Cols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03 3 14 S2230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69">
        <v>2000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69">
        <v>-2000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G69+H69</f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69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69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7" sId="1">
    <oc r="G60">
      <f>G65+#REF!+#REF!+G69+G61</f>
    </oc>
    <nc r="G60">
      <f>G65+G69+G61</f>
    </nc>
  </rcc>
  <rcc rId="18" sId="1">
    <oc r="H60">
      <f>H65+#REF!+#REF!+H69+H61</f>
    </oc>
    <nc r="H60">
      <f>H65+H69+H61</f>
    </nc>
  </rcc>
  <rcc rId="19" sId="1">
    <oc r="I60">
      <f>I65+#REF!+#REF!+I69+I61</f>
    </oc>
    <nc r="I60">
      <f>I65+I69+I61</f>
    </nc>
  </rcc>
  <rcc rId="20" sId="1">
    <oc r="J60">
      <f>J65+#REF!+#REF!+J69+J61</f>
    </oc>
    <nc r="J60">
      <f>J65+J69+J61</f>
    </nc>
  </rcc>
  <rcc rId="21" sId="1">
    <oc r="K60">
      <f>K65+#REF!+#REF!+K69+K61</f>
    </oc>
    <nc r="K60">
      <f>K65+K69+K61</f>
    </nc>
  </rcc>
  <rrc rId="22" sId="1" ref="A21:XFD21" action="deleteRow">
    <undo index="1" exp="ref" v="1" dr="K21" r="K17" sId="1"/>
    <undo index="1" exp="ref" v="1" dr="J21" r="J17" sId="1"/>
    <undo index="1" exp="ref" v="1" dr="I21" r="I17" sId="1"/>
    <undo index="1" exp="ref" v="1" dr="H21" r="H17" sId="1"/>
    <undo index="1" exp="ref" v="1" dr="G21" r="G17" sId="1"/>
    <undo index="4" exp="area" ref3D="1" dr="$A$141:$XFD$144" dn="Z_C0DCEFD6_4378_4196_8A52_BBAE8937CBA3_.wvu.Rows" sId="1"/>
    <undo index="2" exp="area" ref3D="1" dr="$A$118:$XFD$121" dn="Z_C0DCEFD6_4378_4196_8A52_BBAE8937CBA3_.wvu.Rows" sId="1"/>
    <undo index="1" exp="area" ref3D="1" dr="$A$98:$XFD$101" dn="Z_C0DCEFD6_4378_4196_8A52_BBAE8937CBA3_.wvu.Rows" sId="1"/>
    <undo index="0" exp="area" ref3D="1" dr="$G$1:$H$1048576" dn="Z_C0DCEFD6_4378_4196_8A52_BBAE8937CBA3_.wvu.Cols" sId="1"/>
    <rfmt sheetId="1" xfDxf="1" sqref="A21:XFD21" start="0" length="0">
      <dxf>
        <font>
          <name val="Times New Roman"/>
          <scheme val="none"/>
        </font>
      </dxf>
    </rfmt>
    <rcc rId="0" sId="1" dxf="1">
      <nc r="A21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1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1" t="inlineStr">
        <is>
          <t>99 0 00 02030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1" t="inlineStr">
        <is>
          <t>800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1">
        <f>G22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1">
        <f>H22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1">
        <f>I22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">
        <f>J22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1">
        <f>K22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23" sId="1" ref="A21:XFD21" action="deleteRow">
    <undo index="4" exp="area" ref3D="1" dr="$A$140:$XFD$143" dn="Z_C0DCEFD6_4378_4196_8A52_BBAE8937CBA3_.wvu.Rows" sId="1"/>
    <undo index="2" exp="area" ref3D="1" dr="$A$117:$XFD$120" dn="Z_C0DCEFD6_4378_4196_8A52_BBAE8937CBA3_.wvu.Rows" sId="1"/>
    <undo index="1" exp="area" ref3D="1" dr="$A$97:$XFD$100" dn="Z_C0DCEFD6_4378_4196_8A52_BBAE8937CBA3_.wvu.Rows" sId="1"/>
    <undo index="0" exp="area" ref3D="1" dr="$G$1:$H$1048576" dn="Z_C0DCEFD6_4378_4196_8A52_BBAE8937CBA3_.wvu.Cols" sId="1"/>
    <rfmt sheetId="1" xfDxf="1" sqref="A21:XFD21" start="0" length="0">
      <dxf>
        <font>
          <name val="Times New Roman"/>
          <scheme val="none"/>
        </font>
      </dxf>
    </rfmt>
    <rcc rId="0" sId="1" dxf="1">
      <nc r="A21" t="inlineStr">
        <is>
          <t>Уплата налогов, сборов и иных платежей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1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1" t="inlineStr">
        <is>
          <t>99 0 00 02030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1" t="inlineStr">
        <is>
          <t>850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1">
        <f>G22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1">
        <f>H22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1">
        <f>G21+H21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">
        <f>J22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1">
        <f>K22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24" sId="1" ref="A21:XFD21" action="deleteRow">
    <undo index="4" exp="area" ref3D="1" dr="$A$139:$XFD$142" dn="Z_C0DCEFD6_4378_4196_8A52_BBAE8937CBA3_.wvu.Rows" sId="1"/>
    <undo index="2" exp="area" ref3D="1" dr="$A$116:$XFD$119" dn="Z_C0DCEFD6_4378_4196_8A52_BBAE8937CBA3_.wvu.Rows" sId="1"/>
    <undo index="1" exp="area" ref3D="1" dr="$A$96:$XFD$99" dn="Z_C0DCEFD6_4378_4196_8A52_BBAE8937CBA3_.wvu.Rows" sId="1"/>
    <undo index="0" exp="area" ref3D="1" dr="$G$1:$H$1048576" dn="Z_C0DCEFD6_4378_4196_8A52_BBAE8937CBA3_.wvu.Cols" sId="1"/>
    <rfmt sheetId="1" xfDxf="1" sqref="A21:XFD21" start="0" length="0">
      <dxf>
        <font>
          <name val="Times New Roman"/>
          <scheme val="none"/>
        </font>
      </dxf>
    </rfmt>
    <rcc rId="0" sId="1" dxf="1">
      <nc r="A21" t="inlineStr">
        <is>
          <t>Уплата иных платежей</t>
        </is>
      </nc>
      <ndxf>
        <font>
          <sz val="11"/>
          <color indexed="8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1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1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1" t="inlineStr">
        <is>
          <t>99 0 00 02030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1" t="inlineStr">
        <is>
          <t>853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1">
        <v>1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1">
        <v>-1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1">
        <f>G21+H21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1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1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25" sId="1">
    <oc r="G17">
      <f>G18+#REF!</f>
    </oc>
    <nc r="G17">
      <f>G18</f>
    </nc>
  </rcc>
  <rcc rId="26" sId="1">
    <oc r="H17">
      <f>H18+#REF!</f>
    </oc>
    <nc r="H17">
      <f>H18</f>
    </nc>
  </rcc>
  <rcc rId="27" sId="1">
    <oc r="I17">
      <f>I18+#REF!</f>
    </oc>
    <nc r="I17">
      <f>I18</f>
    </nc>
  </rcc>
  <rcc rId="28" sId="1">
    <oc r="J17">
      <f>J18+#REF!</f>
    </oc>
    <nc r="J17">
      <f>J18</f>
    </nc>
  </rcc>
  <rcc rId="29" sId="1">
    <oc r="K17">
      <f>K18+#REF!</f>
    </oc>
    <nc r="K17">
      <f>K18</f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год'!$95:$98,'2019-2021 год'!$115:$118,'2019-2021 год'!$138:$141</formula>
    <oldFormula>'2019-2021 год'!$95:$98,'2019-2021 год'!$115:$118,'2019-2021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>
    <oc r="G215">
      <f>G216+G224</f>
    </oc>
    <nc r="G215">
      <f>G216+G224+G220</f>
    </nc>
  </rcc>
  <rcc rId="36" sId="1">
    <oc r="H215">
      <f>H216+H224</f>
    </oc>
    <nc r="H215">
      <f>H216+H224+H220</f>
    </nc>
  </rcc>
  <rcc rId="37" sId="1">
    <oc r="I215">
      <f>I216+I224</f>
    </oc>
    <nc r="I215">
      <f>I216+I224+I220</f>
    </nc>
  </rcc>
  <rcc rId="38" sId="1">
    <oc r="J215">
      <f>J216+J224</f>
    </oc>
    <nc r="J215">
      <f>J216+J224+J220</f>
    </nc>
  </rcc>
  <rcc rId="39" sId="1">
    <oc r="K215">
      <f>K216+K224</f>
    </oc>
    <nc r="K215">
      <f>K216+K224+K220</f>
    </nc>
  </rcc>
  <rcc rId="40" sId="1">
    <oc r="H214">
      <f>H215</f>
    </oc>
    <nc r="H214">
      <f>H215</f>
    </nc>
  </rcc>
  <rcc rId="41" sId="1">
    <oc r="I214">
      <f>I215</f>
    </oc>
    <nc r="I214">
      <f>I215</f>
    </nc>
  </rcc>
  <rcc rId="42" sId="1">
    <oc r="J214">
      <f>J215</f>
    </oc>
    <nc r="J214">
      <f>J215</f>
    </nc>
  </rcc>
  <rcc rId="43" sId="1">
    <oc r="K214">
      <f>K215</f>
    </oc>
    <nc r="K214">
      <f>K215</f>
    </nc>
  </rcc>
  <rcc rId="44" sId="1">
    <oc r="H213">
      <f>H214+H228+H220</f>
    </oc>
    <nc r="H213">
      <f>H214+H228</f>
    </nc>
  </rcc>
  <rcc rId="45" sId="1">
    <oc r="I213">
      <f>I214+I228+I220</f>
    </oc>
    <nc r="I213">
      <f>I214+I228</f>
    </nc>
  </rcc>
  <rcc rId="46" sId="1">
    <oc r="J213">
      <f>J214+J228</f>
    </oc>
    <nc r="J213">
      <f>J214+J228</f>
    </nc>
  </rcc>
  <rcc rId="47" sId="1">
    <oc r="K213">
      <f>K214+K228</f>
    </oc>
    <nc r="K213">
      <f>K214+K228</f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год'!$95:$98,'2019-2021 год'!$115:$118,'2019-2021 год'!$138:$141</formula>
    <oldFormula>'2019-2021 год'!$95:$98,'2019-2021 год'!$115:$118,'2019-2021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год'!$95:$98,'2019-2021 год'!$115:$118,'2019-2021 год'!$138:$141,'2019-2021 год'!$201:$201</formula>
    <oldFormula>'2019-2021 год'!$95:$98,'2019-2021 год'!$115:$118,'2019-2021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" sId="1" ref="A95:XFD95" action="deleteRow">
    <undo index="0" exp="ref" v="1" dr="K95" r="K94" sId="1"/>
    <undo index="0" exp="ref" v="1" dr="J95" r="J94" sId="1"/>
    <undo index="0" exp="ref" v="1" dr="I95" r="I94" sId="1"/>
    <undo index="0" exp="ref" v="1" dr="H95" r="H94" sId="1"/>
    <undo index="0" exp="ref" v="1" dr="G95" r="G94" sId="1"/>
    <undo index="6" exp="area" ref3D="1" dr="$A$201:$XFD$201" dn="Z_C0DCEFD6_4378_4196_8A52_BBAE8937CBA3_.wvu.Rows" sId="1"/>
    <undo index="4" exp="area" ref3D="1" dr="$A$138:$XFD$141" dn="Z_C0DCEFD6_4378_4196_8A52_BBAE8937CBA3_.wvu.Rows" sId="1"/>
    <undo index="2" exp="area" ref3D="1" dr="$A$115:$XFD$118" dn="Z_C0DCEFD6_4378_4196_8A52_BBAE8937CBA3_.wvu.Rows" sId="1"/>
    <undo index="1" exp="area" ref3D="1" dr="$A$95:$XFD$98" dn="Z_C0DCEFD6_4378_4196_8A52_BBAE8937CBA3_.wvu.Rows" sId="1"/>
    <undo index="0" exp="area" ref3D="1" dr="$G$1:$H$1048576" dn="Z_C0DCEFD6_4378_4196_8A52_BBAE8937CBA3_.wvu.Cols" sId="1"/>
    <rfmt sheetId="1" xfDxf="1" sqref="A95:XFD95" start="0" length="0">
      <dxf>
        <font>
          <name val="Times New Roman"/>
          <scheme val="none"/>
        </font>
      </dxf>
    </rfmt>
    <rcc rId="0" sId="1" dxf="1">
      <nc r="A95" t="inlineStr">
        <is>
          <t xml:space="preserve">Поддержка муниципальных программ формирования современной городской среды
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5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5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5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5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9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95">
        <f>G96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5">
        <f>H96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5">
        <f>I96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5">
        <f>J96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5">
        <f>K96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9" sId="1" ref="A95:XFD95" action="deleteRow">
    <undo index="6" exp="area" ref3D="1" dr="$A$200:$XFD$200" dn="Z_C0DCEFD6_4378_4196_8A52_BBAE8937CBA3_.wvu.Rows" sId="1"/>
    <undo index="4" exp="area" ref3D="1" dr="$A$137:$XFD$140" dn="Z_C0DCEFD6_4378_4196_8A52_BBAE8937CBA3_.wvu.Rows" sId="1"/>
    <undo index="2" exp="area" ref3D="1" dr="$A$114:$XFD$117" dn="Z_C0DCEFD6_4378_4196_8A52_BBAE8937CBA3_.wvu.Rows" sId="1"/>
    <undo index="1" exp="area" ref3D="1" dr="$A$95:$XFD$97" dn="Z_C0DCEFD6_4378_4196_8A52_BBAE8937CBA3_.wvu.Rows" sId="1"/>
    <undo index="0" exp="area" ref3D="1" dr="$G$1:$H$1048576" dn="Z_C0DCEFD6_4378_4196_8A52_BBAE8937CBA3_.wvu.Cols" sId="1"/>
    <rfmt sheetId="1" xfDxf="1" sqref="A95:XFD95" start="0" length="0">
      <dxf>
        <font>
          <name val="Times New Roman"/>
          <scheme val="none"/>
        </font>
      </dxf>
    </rfmt>
    <rcc rId="0" sId="1" dxf="1">
      <nc r="A95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5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5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5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5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5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5">
        <f>G96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5">
        <f>H96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5">
        <f>I96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5">
        <f>J96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5">
        <f>K96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" sId="1" ref="A95:XFD95" action="deleteRow">
    <undo index="6" exp="area" ref3D="1" dr="$A$199:$XFD$199" dn="Z_C0DCEFD6_4378_4196_8A52_BBAE8937CBA3_.wvu.Rows" sId="1"/>
    <undo index="4" exp="area" ref3D="1" dr="$A$136:$XFD$139" dn="Z_C0DCEFD6_4378_4196_8A52_BBAE8937CBA3_.wvu.Rows" sId="1"/>
    <undo index="2" exp="area" ref3D="1" dr="$A$113:$XFD$116" dn="Z_C0DCEFD6_4378_4196_8A52_BBAE8937CBA3_.wvu.Rows" sId="1"/>
    <undo index="1" exp="area" ref3D="1" dr="$A$95:$XFD$96" dn="Z_C0DCEFD6_4378_4196_8A52_BBAE8937CBA3_.wvu.Rows" sId="1"/>
    <undo index="0" exp="area" ref3D="1" dr="$G$1:$H$1048576" dn="Z_C0DCEFD6_4378_4196_8A52_BBAE8937CBA3_.wvu.Cols" sId="1"/>
    <rfmt sheetId="1" xfDxf="1" sqref="A95:XFD95" start="0" length="0">
      <dxf>
        <font>
          <name val="Times New Roman"/>
          <scheme val="none"/>
        </font>
      </dxf>
    </rfmt>
    <rcc rId="0" sId="1" dxf="1">
      <nc r="A95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5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5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5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5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5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5">
        <f>G96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5">
        <f>H96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5">
        <f>I96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5">
        <f>J96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5">
        <f>K96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" sId="1" ref="A95:XFD95" action="deleteRow">
    <undo index="6" exp="area" ref3D="1" dr="$A$198:$XFD$198" dn="Z_C0DCEFD6_4378_4196_8A52_BBAE8937CBA3_.wvu.Rows" sId="1"/>
    <undo index="4" exp="area" ref3D="1" dr="$A$135:$XFD$138" dn="Z_C0DCEFD6_4378_4196_8A52_BBAE8937CBA3_.wvu.Rows" sId="1"/>
    <undo index="2" exp="area" ref3D="1" dr="$A$112:$XFD$115" dn="Z_C0DCEFD6_4378_4196_8A52_BBAE8937CBA3_.wvu.Rows" sId="1"/>
    <undo index="1" exp="area" ref3D="1" dr="$A$95:$XFD$95" dn="Z_C0DCEFD6_4378_4196_8A52_BBAE8937CBA3_.wvu.Rows" sId="1"/>
    <undo index="0" exp="area" ref3D="1" dr="$G$1:$H$1048576" dn="Z_C0DCEFD6_4378_4196_8A52_BBAE8937CBA3_.wvu.Cols" sId="1"/>
    <rfmt sheetId="1" xfDxf="1" sqref="A95:XFD95" start="0" length="0">
      <dxf>
        <font>
          <name val="Times New Roman"/>
          <scheme val="none"/>
        </font>
      </dxf>
    </rfmt>
    <rcc rId="0" sId="1" dxf="1">
      <nc r="A95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5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5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5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5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5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95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95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5">
        <f>G95+H95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95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95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2" sId="1">
    <oc r="G94">
      <f>#REF!+G95</f>
    </oc>
    <nc r="G94">
      <f>G95</f>
    </nc>
  </rcc>
  <rcc rId="63" sId="1">
    <oc r="H94">
      <f>#REF!+H95</f>
    </oc>
    <nc r="H94">
      <f>H95</f>
    </nc>
  </rcc>
  <rcc rId="64" sId="1">
    <oc r="I94">
      <f>#REF!+I95</f>
    </oc>
    <nc r="I94">
      <f>I95</f>
    </nc>
  </rcc>
  <rcc rId="65" sId="1">
    <oc r="J94">
      <f>#REF!+J95</f>
    </oc>
    <nc r="J94">
      <f>J95</f>
    </nc>
  </rcc>
  <rcc rId="66" sId="1">
    <oc r="K94">
      <f>#REF!+K95</f>
    </oc>
    <nc r="K94">
      <f>K95</f>
    </nc>
  </rcc>
  <rrc rId="67" sId="1" ref="A111:XFD111" action="deleteRow">
    <undo index="0" exp="ref" v="1" dr="K111" r="K110" sId="1"/>
    <undo index="0" exp="ref" v="1" dr="J111" r="J110" sId="1"/>
    <undo index="0" exp="ref" v="1" dr="I111" r="I110" sId="1"/>
    <undo index="0" exp="ref" v="1" dr="H111" r="H110" sId="1"/>
    <undo index="0" exp="ref" v="1" dr="G111" r="G110" sId="1"/>
    <undo index="6" exp="area" ref3D="1" dr="$A$197:$XFD$197" dn="Z_C0DCEFD6_4378_4196_8A52_BBAE8937CBA3_.wvu.Rows" sId="1"/>
    <undo index="4" exp="area" ref3D="1" dr="$A$134:$XFD$137" dn="Z_C0DCEFD6_4378_4196_8A52_BBAE8937CBA3_.wvu.Rows" sId="1"/>
    <undo index="2" exp="area" ref3D="1" dr="$A$111:$XFD$114" dn="Z_C0DCEFD6_4378_4196_8A52_BBAE8937CBA3_.wvu.Rows" sId="1"/>
    <undo index="0" exp="area" ref3D="1" dr="$G$1:$H$1048576" dn="Z_C0DCEFD6_4378_4196_8A52_BBAE8937CBA3_.wvu.Cols" sId="1"/>
    <rfmt sheetId="1" xfDxf="1" sqref="A111:XFD111" start="0" length="0">
      <dxf>
        <font>
          <name val="Times New Roman"/>
          <scheme val="none"/>
        </font>
      </dxf>
    </rfmt>
    <rcc rId="0" sId="1" dxf="1">
      <nc r="A111" t="inlineStr">
        <is>
          <t xml:space="preserve">Поддержка муниципальных программ формирования современной городской среды
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1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1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11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11">
        <f>G112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1">
        <f>H112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1">
        <f>I112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1">
        <f>J112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1">
        <f>K112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8" sId="1" ref="A111:XFD111" action="deleteRow">
    <undo index="6" exp="area" ref3D="1" dr="$A$196:$XFD$196" dn="Z_C0DCEFD6_4378_4196_8A52_BBAE8937CBA3_.wvu.Rows" sId="1"/>
    <undo index="4" exp="area" ref3D="1" dr="$A$133:$XFD$136" dn="Z_C0DCEFD6_4378_4196_8A52_BBAE8937CBA3_.wvu.Rows" sId="1"/>
    <undo index="2" exp="area" ref3D="1" dr="$A$111:$XFD$113" dn="Z_C0DCEFD6_4378_4196_8A52_BBAE8937CBA3_.wvu.Rows" sId="1"/>
    <undo index="0" exp="area" ref3D="1" dr="$G$1:$H$1048576" dn="Z_C0DCEFD6_4378_4196_8A52_BBAE8937CBA3_.wvu.Cols" sId="1"/>
    <rfmt sheetId="1" xfDxf="1" sqref="A111:XFD111" start="0" length="0">
      <dxf>
        <font>
          <name val="Times New Roman"/>
          <scheme val="none"/>
        </font>
      </dxf>
    </rfmt>
    <rcc rId="0" sId="1" dxf="1">
      <nc r="A111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1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1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1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11">
        <f>G112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1">
        <f>H112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1">
        <f>I112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1">
        <f>J112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1">
        <f>K112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9" sId="1" ref="A111:XFD111" action="deleteRow">
    <undo index="6" exp="area" ref3D="1" dr="$A$195:$XFD$195" dn="Z_C0DCEFD6_4378_4196_8A52_BBAE8937CBA3_.wvu.Rows" sId="1"/>
    <undo index="4" exp="area" ref3D="1" dr="$A$132:$XFD$135" dn="Z_C0DCEFD6_4378_4196_8A52_BBAE8937CBA3_.wvu.Rows" sId="1"/>
    <undo index="2" exp="area" ref3D="1" dr="$A$111:$XFD$112" dn="Z_C0DCEFD6_4378_4196_8A52_BBAE8937CBA3_.wvu.Rows" sId="1"/>
    <undo index="0" exp="area" ref3D="1" dr="$G$1:$H$1048576" dn="Z_C0DCEFD6_4378_4196_8A52_BBAE8937CBA3_.wvu.Cols" sId="1"/>
    <rfmt sheetId="1" xfDxf="1" sqref="A111:XFD111" start="0" length="0">
      <dxf>
        <font>
          <name val="Times New Roman"/>
          <scheme val="none"/>
        </font>
      </dxf>
    </rfmt>
    <rcc rId="0" sId="1" dxf="1">
      <nc r="A111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1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1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1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11">
        <f>G112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1">
        <f>H112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1">
        <f>I112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1">
        <f>J112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1">
        <f>K112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0" sId="1" ref="A111:XFD111" action="deleteRow">
    <undo index="6" exp="area" ref3D="1" dr="$A$194:$XFD$194" dn="Z_C0DCEFD6_4378_4196_8A52_BBAE8937CBA3_.wvu.Rows" sId="1"/>
    <undo index="4" exp="area" ref3D="1" dr="$A$131:$XFD$134" dn="Z_C0DCEFD6_4378_4196_8A52_BBAE8937CBA3_.wvu.Rows" sId="1"/>
    <undo index="2" exp="area" ref3D="1" dr="$A$111:$XFD$111" dn="Z_C0DCEFD6_4378_4196_8A52_BBAE8937CBA3_.wvu.Rows" sId="1"/>
    <undo index="0" exp="area" ref3D="1" dr="$G$1:$H$1048576" dn="Z_C0DCEFD6_4378_4196_8A52_BBAE8937CBA3_.wvu.Cols" sId="1"/>
    <rfmt sheetId="1" xfDxf="1" sqref="A111:XFD111" start="0" length="0">
      <dxf>
        <font>
          <name val="Times New Roman"/>
          <scheme val="none"/>
        </font>
      </dxf>
    </rfmt>
    <rcc rId="0" sId="1" dxf="1">
      <nc r="A111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1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1" t="inlineStr">
        <is>
          <t>02 1 12 55550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1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11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11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1">
        <f>G111+H111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11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11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71" sId="1">
    <oc r="G110">
      <f>#REF!+G124+G111+G116+G120</f>
    </oc>
    <nc r="G110">
      <f>G124+G111+G116+G120</f>
    </nc>
  </rcc>
  <rcc rId="72" sId="1">
    <oc r="H110">
      <f>#REF!+H124+H111+H116+H120</f>
    </oc>
    <nc r="H110">
      <f>H124+H111+H116+H120</f>
    </nc>
  </rcc>
  <rcc rId="73" sId="1">
    <oc r="I110">
      <f>#REF!+I124+I111+I116+I120</f>
    </oc>
    <nc r="I110">
      <f>I124+I111+I116+I120</f>
    </nc>
  </rcc>
  <rcc rId="74" sId="1">
    <oc r="J110">
      <f>#REF!+J124+J111+J116+J120</f>
    </oc>
    <nc r="J110">
      <f>J124+J111+J116+J120</f>
    </nc>
  </rcc>
  <rcc rId="75" sId="1">
    <oc r="K110">
      <f>#REF!+K124+K111+K116+K120</f>
    </oc>
    <nc r="K110">
      <f>K124+K111+K116+K120</f>
    </nc>
  </rcc>
  <rrc rId="76" sId="1" ref="A130:XFD130" action="deleteRow">
    <undo index="1" exp="ref" v="1" dr="K130" r="K129" sId="1"/>
    <undo index="1" exp="ref" v="1" dr="J130" r="J129" sId="1"/>
    <undo index="1" exp="ref" v="1" dr="I130" r="I129" sId="1"/>
    <undo index="1" exp="ref" v="1" dr="H130" r="H129" sId="1"/>
    <undo index="1" exp="ref" v="1" dr="G130" r="G129" sId="1"/>
    <undo index="6" exp="area" ref3D="1" dr="$A$193:$XFD$193" dn="Z_C0DCEFD6_4378_4196_8A52_BBAE8937CBA3_.wvu.Rows" sId="1"/>
    <undo index="4" exp="area" ref3D="1" dr="$A$130:$XFD$133" dn="Z_C0DCEFD6_4378_4196_8A52_BBAE8937CBA3_.wvu.Rows" sId="1"/>
    <undo index="0" exp="area" ref3D="1" dr="$G$1:$H$1048576" dn="Z_C0DCEFD6_4378_4196_8A52_BBAE8937CBA3_.wvu.Cols" sId="1"/>
    <rfmt sheetId="1" xfDxf="1" sqref="A130:XFD130" start="0" length="0">
      <dxf>
        <font>
          <name val="Times New Roman"/>
          <scheme val="none"/>
        </font>
      </dxf>
    </rfmt>
    <rcc rId="0" sId="1" dxf="1">
      <nc r="A130" t="inlineStr">
        <is>
          <t>Реализация народных проектов в сфере благоустройства, прошедших отбор в рамках проекта «Народный бюджет»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13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3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30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0" t="inlineStr">
        <is>
          <t>03 6 12 00000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3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30">
        <f>G131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30">
        <f>H131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30">
        <f>I131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0">
        <f>J131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30">
        <f>K131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7" sId="1" ref="A130:XFD130" action="deleteRow">
    <undo index="6" exp="area" ref3D="1" dr="$A$192:$XFD$192" dn="Z_C0DCEFD6_4378_4196_8A52_BBAE8937CBA3_.wvu.Rows" sId="1"/>
    <undo index="4" exp="area" ref3D="1" dr="$A$130:$XFD$132" dn="Z_C0DCEFD6_4378_4196_8A52_BBAE8937CBA3_.wvu.Rows" sId="1"/>
    <undo index="0" exp="area" ref3D="1" dr="$G$1:$H$1048576" dn="Z_C0DCEFD6_4378_4196_8A52_BBAE8937CBA3_.wvu.Cols" sId="1"/>
    <rfmt sheetId="1" xfDxf="1" sqref="A130:XFD130" start="0" length="0">
      <dxf>
        <font>
          <name val="Times New Roman"/>
          <scheme val="none"/>
        </font>
      </dxf>
    </rfmt>
    <rcc rId="0" sId="1" dxf="1">
      <nc r="A130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13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3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30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0" t="inlineStr">
        <is>
          <t>03 6 12 00000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0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0">
        <f>G131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30">
        <f>H131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30">
        <f>I131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0">
        <f>J131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30">
        <f>K131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8" sId="1" ref="A130:XFD130" action="deleteRow">
    <undo index="6" exp="area" ref3D="1" dr="$A$191:$XFD$191" dn="Z_C0DCEFD6_4378_4196_8A52_BBAE8937CBA3_.wvu.Rows" sId="1"/>
    <undo index="4" exp="area" ref3D="1" dr="$A$130:$XFD$131" dn="Z_C0DCEFD6_4378_4196_8A52_BBAE8937CBA3_.wvu.Rows" sId="1"/>
    <undo index="0" exp="area" ref3D="1" dr="$G$1:$H$1048576" dn="Z_C0DCEFD6_4378_4196_8A52_BBAE8937CBA3_.wvu.Cols" sId="1"/>
    <rfmt sheetId="1" xfDxf="1" sqref="A130:XFD130" start="0" length="0">
      <dxf>
        <font>
          <name val="Times New Roman"/>
          <scheme val="none"/>
        </font>
      </dxf>
    </rfmt>
    <rcc rId="0" sId="1" dxf="1">
      <nc r="A130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130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3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30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0" t="inlineStr">
        <is>
          <t>03 6 12 00000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0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30">
        <f>G131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30">
        <f>H131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30">
        <f>I131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0">
        <f>J131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30">
        <f>K131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9" sId="1" ref="A130:XFD130" action="deleteRow">
    <undo index="6" exp="area" ref3D="1" dr="$A$190:$XFD$190" dn="Z_C0DCEFD6_4378_4196_8A52_BBAE8937CBA3_.wvu.Rows" sId="1"/>
    <undo index="4" exp="area" ref3D="1" dr="$A$130:$XFD$130" dn="Z_C0DCEFD6_4378_4196_8A52_BBAE8937CBA3_.wvu.Rows" sId="1"/>
    <undo index="0" exp="area" ref3D="1" dr="$G$1:$H$1048576" dn="Z_C0DCEFD6_4378_4196_8A52_BBAE8937CBA3_.wvu.Cols" sId="1"/>
    <rfmt sheetId="1" xfDxf="1" sqref="A130:XFD130" start="0" length="0">
      <dxf>
        <font>
          <name val="Times New Roman"/>
          <scheme val="none"/>
        </font>
      </dxf>
    </rfmt>
    <rcc rId="0" sId="1" dxf="1">
      <nc r="A130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30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30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30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30" t="inlineStr">
        <is>
          <t>03 6 12 00000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30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3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3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30">
        <f>G130+H130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3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3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80" sId="1">
    <oc r="G129">
      <f>G130+#REF!</f>
    </oc>
    <nc r="G129">
      <f>G130</f>
    </nc>
  </rcc>
  <rcc rId="81" sId="1">
    <oc r="H129">
      <f>H130+#REF!</f>
    </oc>
    <nc r="H129">
      <f>H130</f>
    </nc>
  </rcc>
  <rcc rId="82" sId="1">
    <oc r="I129">
      <f>I130+#REF!</f>
    </oc>
    <nc r="I129">
      <f>I130</f>
    </nc>
  </rcc>
  <rcc rId="83" sId="1">
    <oc r="J129">
      <f>J130+#REF!</f>
    </oc>
    <nc r="J129">
      <f>J130</f>
    </nc>
  </rcc>
  <rcc rId="84" sId="1">
    <oc r="K129">
      <f>K130+#REF!</f>
    </oc>
    <nc r="K129">
      <f>K130</f>
    </nc>
  </rcc>
  <rcv guid="{C0DCEFD6-4378-4196-8A52-BBAE8937CBA3}" action="delete"/>
  <rdn rId="0" localSheetId="1" customView="1" name="Z_C0DCEFD6_4378_4196_8A52_BBAE8937CBA3_.wvu.PrintArea" hidden="1" oldHidden="1">
    <formula>'2019-2021 год'!$A$1:$K$221</formula>
    <oldFormula>'2019-2021 год'!$A$1:$K$221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год'!#REF!,'2019-2021 год'!#REF!,'2019-2021 год'!#REF!,'2019-2021 год'!$189:$189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год'!$A$11:$F$221</formula>
    <oldFormula>'2019-2021 год'!$A$11:$F$221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1"/>
  <sheetViews>
    <sheetView showGridLines="0" tabSelected="1" showRuler="0" view="pageBreakPreview" topLeftCell="A197" zoomScale="87" zoomScaleNormal="100" zoomScaleSheetLayoutView="87" workbookViewId="0">
      <selection activeCell="I223" sqref="I223"/>
    </sheetView>
  </sheetViews>
  <sheetFormatPr defaultRowHeight="12.75" x14ac:dyDescent="0.2"/>
  <cols>
    <col min="1" max="1" width="57.140625" style="1" customWidth="1"/>
    <col min="2" max="2" width="8.140625" style="1" customWidth="1"/>
    <col min="3" max="3" width="6.140625" style="1" customWidth="1"/>
    <col min="4" max="4" width="5.85546875" style="1" customWidth="1"/>
    <col min="5" max="5" width="14" style="1" customWidth="1"/>
    <col min="6" max="6" width="6.140625" style="1" customWidth="1"/>
    <col min="7" max="7" width="14.7109375" style="1" hidden="1" customWidth="1"/>
    <col min="8" max="8" width="13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5" width="9.140625" style="1" customWidth="1"/>
    <col min="16" max="16384" width="9.140625" style="1"/>
  </cols>
  <sheetData>
    <row r="1" spans="1:13" ht="15" customHeight="1" x14ac:dyDescent="0.25">
      <c r="C1" s="4"/>
      <c r="D1" s="101" t="s">
        <v>177</v>
      </c>
      <c r="E1" s="101"/>
      <c r="F1" s="101"/>
      <c r="G1" s="101"/>
      <c r="H1" s="101"/>
      <c r="I1" s="101"/>
      <c r="J1" s="101"/>
      <c r="K1" s="101"/>
    </row>
    <row r="2" spans="1:13" ht="28.5" customHeight="1" x14ac:dyDescent="0.25">
      <c r="A2" s="21"/>
      <c r="B2" s="2"/>
      <c r="C2" s="4"/>
      <c r="D2" s="87"/>
      <c r="E2" s="101" t="s">
        <v>160</v>
      </c>
      <c r="F2" s="101"/>
      <c r="G2" s="101"/>
      <c r="H2" s="101"/>
      <c r="I2" s="101"/>
      <c r="J2" s="101"/>
      <c r="K2" s="101"/>
    </row>
    <row r="3" spans="1:13" ht="15" customHeight="1" x14ac:dyDescent="0.25">
      <c r="B3" s="101" t="s">
        <v>194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3" ht="15" customHeight="1" x14ac:dyDescent="0.25">
      <c r="D4" s="101" t="s">
        <v>159</v>
      </c>
      <c r="E4" s="101"/>
      <c r="F4" s="101"/>
      <c r="G4" s="101"/>
      <c r="H4" s="101"/>
      <c r="I4" s="101"/>
      <c r="J4" s="101"/>
      <c r="K4" s="101"/>
    </row>
    <row r="5" spans="1:13" ht="28.5" customHeight="1" x14ac:dyDescent="0.25">
      <c r="A5" s="3"/>
      <c r="B5" s="2"/>
      <c r="C5" s="4"/>
      <c r="D5" s="87"/>
      <c r="E5" s="101" t="s">
        <v>160</v>
      </c>
      <c r="F5" s="101"/>
      <c r="G5" s="101"/>
      <c r="H5" s="101"/>
      <c r="I5" s="101"/>
      <c r="J5" s="101"/>
      <c r="K5" s="101"/>
    </row>
    <row r="6" spans="1:13" ht="20.25" customHeight="1" x14ac:dyDescent="0.25">
      <c r="A6" s="21"/>
      <c r="B6" s="2"/>
      <c r="C6" s="4"/>
      <c r="D6" s="86"/>
      <c r="E6" s="86"/>
      <c r="F6" s="86"/>
      <c r="G6" s="101" t="s">
        <v>163</v>
      </c>
      <c r="H6" s="101"/>
      <c r="I6" s="101"/>
      <c r="J6" s="101"/>
      <c r="K6" s="101"/>
    </row>
    <row r="7" spans="1:13" ht="19.5" customHeight="1" x14ac:dyDescent="0.2">
      <c r="A7" s="21"/>
      <c r="B7" s="2"/>
      <c r="C7" s="4"/>
      <c r="D7" s="20"/>
      <c r="E7" s="20"/>
      <c r="F7" s="20"/>
      <c r="G7" s="20"/>
      <c r="H7" s="20"/>
      <c r="I7" s="20"/>
      <c r="J7" s="20"/>
      <c r="K7" s="20"/>
    </row>
    <row r="8" spans="1:13" ht="42" customHeight="1" x14ac:dyDescent="0.3">
      <c r="A8" s="104" t="s">
        <v>151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3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3" ht="15" customHeight="1" x14ac:dyDescent="0.2">
      <c r="A10" s="102" t="s">
        <v>0</v>
      </c>
      <c r="B10" s="102" t="s">
        <v>1</v>
      </c>
      <c r="C10" s="103" t="s">
        <v>2</v>
      </c>
      <c r="D10" s="103"/>
      <c r="E10" s="102" t="s">
        <v>5</v>
      </c>
      <c r="F10" s="102" t="s">
        <v>6</v>
      </c>
      <c r="G10" s="100" t="s">
        <v>39</v>
      </c>
      <c r="H10" s="100"/>
      <c r="I10" s="100"/>
      <c r="J10" s="100"/>
      <c r="K10" s="100"/>
    </row>
    <row r="11" spans="1:13" ht="21.75" customHeight="1" x14ac:dyDescent="0.2">
      <c r="A11" s="102"/>
      <c r="B11" s="102"/>
      <c r="C11" s="22" t="s">
        <v>3</v>
      </c>
      <c r="D11" s="22" t="s">
        <v>4</v>
      </c>
      <c r="E11" s="102"/>
      <c r="F11" s="102"/>
      <c r="G11" s="23" t="s">
        <v>126</v>
      </c>
      <c r="H11" s="88" t="s">
        <v>164</v>
      </c>
      <c r="I11" s="88" t="s">
        <v>126</v>
      </c>
      <c r="J11" s="23" t="s">
        <v>140</v>
      </c>
      <c r="K11" s="23" t="s">
        <v>147</v>
      </c>
    </row>
    <row r="12" spans="1:13" ht="24" customHeight="1" x14ac:dyDescent="0.2">
      <c r="A12" s="22" t="s">
        <v>14</v>
      </c>
      <c r="B12" s="22"/>
      <c r="C12" s="22"/>
      <c r="D12" s="22"/>
      <c r="E12" s="22"/>
      <c r="F12" s="22"/>
      <c r="G12" s="8">
        <f>G13+G200</f>
        <v>259026.1</v>
      </c>
      <c r="H12" s="8">
        <f>H13+H200</f>
        <v>7617.1</v>
      </c>
      <c r="I12" s="8">
        <f>I13+I200</f>
        <v>266643.19999999995</v>
      </c>
      <c r="J12" s="8">
        <f>J13+J200</f>
        <v>159402.30000000002</v>
      </c>
      <c r="K12" s="8">
        <f>K13+K200</f>
        <v>162402.6</v>
      </c>
      <c r="L12" s="1">
        <v>3546</v>
      </c>
      <c r="M12" s="5">
        <f>G12+L12</f>
        <v>262572.09999999998</v>
      </c>
    </row>
    <row r="13" spans="1:13" ht="22.5" customHeight="1" x14ac:dyDescent="0.2">
      <c r="A13" s="24" t="s">
        <v>40</v>
      </c>
      <c r="B13" s="25">
        <v>920</v>
      </c>
      <c r="C13" s="25" t="s">
        <v>7</v>
      </c>
      <c r="D13" s="25" t="s">
        <v>7</v>
      </c>
      <c r="E13" s="25" t="s">
        <v>7</v>
      </c>
      <c r="F13" s="25" t="s">
        <v>7</v>
      </c>
      <c r="G13" s="9">
        <f>G14+G40+G47+G91+G167+G194</f>
        <v>225297.4</v>
      </c>
      <c r="H13" s="9">
        <f>H14+H40+H47+H91+H167+H194</f>
        <v>7517.1</v>
      </c>
      <c r="I13" s="9">
        <f>I14+I40+I47+I91+I167+I194</f>
        <v>232814.49999999997</v>
      </c>
      <c r="J13" s="9">
        <f>J14+J40+J47+J91+J167+J194</f>
        <v>125673.60000000001</v>
      </c>
      <c r="K13" s="9">
        <f>K14+K40+K47+K91+K167+K194</f>
        <v>128673.90000000001</v>
      </c>
      <c r="L13" s="5"/>
    </row>
    <row r="14" spans="1:13" ht="22.5" customHeight="1" x14ac:dyDescent="0.2">
      <c r="A14" s="26" t="s">
        <v>8</v>
      </c>
      <c r="B14" s="27">
        <v>920</v>
      </c>
      <c r="C14" s="27" t="s">
        <v>9</v>
      </c>
      <c r="D14" s="27" t="s">
        <v>25</v>
      </c>
      <c r="E14" s="27" t="s">
        <v>7</v>
      </c>
      <c r="F14" s="27" t="s">
        <v>7</v>
      </c>
      <c r="G14" s="10">
        <f>G15+G25+G21</f>
        <v>2076.6999999999998</v>
      </c>
      <c r="H14" s="10">
        <f>H15+H25+H21</f>
        <v>4674.1000000000004</v>
      </c>
      <c r="I14" s="10">
        <f>I15+I25+I21</f>
        <v>6750.7999999999993</v>
      </c>
      <c r="J14" s="10">
        <f>J15+J25+J22</f>
        <v>620.70000000000005</v>
      </c>
      <c r="K14" s="10">
        <f>K15+K25+K22</f>
        <v>613.70000000000005</v>
      </c>
    </row>
    <row r="15" spans="1:13" s="6" customFormat="1" ht="29.25" customHeight="1" x14ac:dyDescent="0.2">
      <c r="A15" s="28" t="s">
        <v>15</v>
      </c>
      <c r="B15" s="29" t="s">
        <v>22</v>
      </c>
      <c r="C15" s="30">
        <v>1</v>
      </c>
      <c r="D15" s="30">
        <v>3</v>
      </c>
      <c r="E15" s="31"/>
      <c r="F15" s="32" t="s">
        <v>7</v>
      </c>
      <c r="G15" s="11">
        <f t="shared" ref="G15:K19" si="0">G16</f>
        <v>686.7</v>
      </c>
      <c r="H15" s="11">
        <f>H16</f>
        <v>0</v>
      </c>
      <c r="I15" s="11">
        <f>I16</f>
        <v>686.7</v>
      </c>
      <c r="J15" s="11">
        <f t="shared" si="0"/>
        <v>580.70000000000005</v>
      </c>
      <c r="K15" s="11">
        <f t="shared" si="0"/>
        <v>573.70000000000005</v>
      </c>
    </row>
    <row r="16" spans="1:13" ht="15" x14ac:dyDescent="0.2">
      <c r="A16" s="33" t="s">
        <v>41</v>
      </c>
      <c r="B16" s="29" t="s">
        <v>22</v>
      </c>
      <c r="C16" s="30">
        <v>1</v>
      </c>
      <c r="D16" s="30">
        <v>3</v>
      </c>
      <c r="E16" s="34" t="s">
        <v>93</v>
      </c>
      <c r="F16" s="29" t="s">
        <v>7</v>
      </c>
      <c r="G16" s="11">
        <f t="shared" si="0"/>
        <v>686.7</v>
      </c>
      <c r="H16" s="11">
        <f t="shared" si="0"/>
        <v>0</v>
      </c>
      <c r="I16" s="11">
        <f t="shared" si="0"/>
        <v>686.7</v>
      </c>
      <c r="J16" s="11">
        <f t="shared" si="0"/>
        <v>580.70000000000005</v>
      </c>
      <c r="K16" s="11">
        <f t="shared" si="0"/>
        <v>573.70000000000005</v>
      </c>
    </row>
    <row r="17" spans="1:11" ht="32.25" customHeight="1" x14ac:dyDescent="0.2">
      <c r="A17" s="35" t="s">
        <v>42</v>
      </c>
      <c r="B17" s="29" t="s">
        <v>22</v>
      </c>
      <c r="C17" s="30">
        <v>1</v>
      </c>
      <c r="D17" s="30">
        <v>3</v>
      </c>
      <c r="E17" s="34" t="s">
        <v>94</v>
      </c>
      <c r="F17" s="29"/>
      <c r="G17" s="11">
        <f>G18</f>
        <v>686.7</v>
      </c>
      <c r="H17" s="11">
        <f t="shared" si="0"/>
        <v>0</v>
      </c>
      <c r="I17" s="11">
        <f t="shared" si="0"/>
        <v>686.7</v>
      </c>
      <c r="J17" s="11">
        <f t="shared" si="0"/>
        <v>580.70000000000005</v>
      </c>
      <c r="K17" s="11">
        <f t="shared" si="0"/>
        <v>573.70000000000005</v>
      </c>
    </row>
    <row r="18" spans="1:11" ht="30" x14ac:dyDescent="0.2">
      <c r="A18" s="36" t="s">
        <v>122</v>
      </c>
      <c r="B18" s="29" t="s">
        <v>22</v>
      </c>
      <c r="C18" s="30">
        <v>1</v>
      </c>
      <c r="D18" s="30">
        <v>3</v>
      </c>
      <c r="E18" s="34" t="s">
        <v>94</v>
      </c>
      <c r="F18" s="37" t="s">
        <v>43</v>
      </c>
      <c r="G18" s="11">
        <f t="shared" si="0"/>
        <v>686.7</v>
      </c>
      <c r="H18" s="11">
        <f t="shared" si="0"/>
        <v>0</v>
      </c>
      <c r="I18" s="11">
        <f t="shared" si="0"/>
        <v>686.7</v>
      </c>
      <c r="J18" s="11">
        <f t="shared" si="0"/>
        <v>580.70000000000005</v>
      </c>
      <c r="K18" s="11">
        <f t="shared" si="0"/>
        <v>573.70000000000005</v>
      </c>
    </row>
    <row r="19" spans="1:11" ht="30" x14ac:dyDescent="0.2">
      <c r="A19" s="36" t="s">
        <v>68</v>
      </c>
      <c r="B19" s="29" t="s">
        <v>22</v>
      </c>
      <c r="C19" s="30">
        <v>1</v>
      </c>
      <c r="D19" s="30">
        <v>3</v>
      </c>
      <c r="E19" s="34" t="s">
        <v>94</v>
      </c>
      <c r="F19" s="37" t="s">
        <v>44</v>
      </c>
      <c r="G19" s="11">
        <f t="shared" si="0"/>
        <v>686.7</v>
      </c>
      <c r="H19" s="11">
        <f t="shared" si="0"/>
        <v>0</v>
      </c>
      <c r="I19" s="11">
        <f t="shared" si="0"/>
        <v>686.7</v>
      </c>
      <c r="J19" s="11">
        <f t="shared" si="0"/>
        <v>580.70000000000005</v>
      </c>
      <c r="K19" s="11">
        <f t="shared" si="0"/>
        <v>573.70000000000005</v>
      </c>
    </row>
    <row r="20" spans="1:11" ht="15" x14ac:dyDescent="0.2">
      <c r="A20" s="38" t="s">
        <v>136</v>
      </c>
      <c r="B20" s="39" t="s">
        <v>22</v>
      </c>
      <c r="C20" s="40" t="s">
        <v>9</v>
      </c>
      <c r="D20" s="40" t="s">
        <v>10</v>
      </c>
      <c r="E20" s="40" t="s">
        <v>94</v>
      </c>
      <c r="F20" s="41" t="s">
        <v>33</v>
      </c>
      <c r="G20" s="42">
        <v>686.7</v>
      </c>
      <c r="H20" s="42">
        <v>0</v>
      </c>
      <c r="I20" s="42">
        <f>G20+H20</f>
        <v>686.7</v>
      </c>
      <c r="J20" s="42">
        <v>580.70000000000005</v>
      </c>
      <c r="K20" s="42">
        <v>573.70000000000005</v>
      </c>
    </row>
    <row r="21" spans="1:11" ht="19.5" customHeight="1" x14ac:dyDescent="0.2">
      <c r="A21" s="36" t="s">
        <v>157</v>
      </c>
      <c r="B21" s="34" t="s">
        <v>22</v>
      </c>
      <c r="C21" s="43" t="s">
        <v>9</v>
      </c>
      <c r="D21" s="43" t="s">
        <v>152</v>
      </c>
      <c r="E21" s="43"/>
      <c r="F21" s="43"/>
      <c r="G21" s="13">
        <f>G22</f>
        <v>0</v>
      </c>
      <c r="H21" s="13">
        <f t="shared" ref="H21:K22" si="1">H22</f>
        <v>1570.1</v>
      </c>
      <c r="I21" s="13">
        <f t="shared" si="1"/>
        <v>1570.1</v>
      </c>
      <c r="J21" s="13">
        <f>J22</f>
        <v>0</v>
      </c>
      <c r="K21" s="13">
        <f>K22</f>
        <v>0</v>
      </c>
    </row>
    <row r="22" spans="1:11" ht="15" x14ac:dyDescent="0.2">
      <c r="A22" s="36" t="s">
        <v>154</v>
      </c>
      <c r="B22" s="29" t="s">
        <v>22</v>
      </c>
      <c r="C22" s="30" t="s">
        <v>9</v>
      </c>
      <c r="D22" s="30" t="s">
        <v>152</v>
      </c>
      <c r="E22" s="34" t="s">
        <v>153</v>
      </c>
      <c r="F22" s="37"/>
      <c r="G22" s="11">
        <f>G23</f>
        <v>0</v>
      </c>
      <c r="H22" s="11">
        <f t="shared" si="1"/>
        <v>1570.1</v>
      </c>
      <c r="I22" s="11">
        <f t="shared" si="1"/>
        <v>1570.1</v>
      </c>
      <c r="J22" s="11">
        <f t="shared" si="1"/>
        <v>0</v>
      </c>
      <c r="K22" s="11">
        <f t="shared" si="1"/>
        <v>0</v>
      </c>
    </row>
    <row r="23" spans="1:11" s="95" customFormat="1" ht="15" x14ac:dyDescent="0.2">
      <c r="A23" s="36" t="s">
        <v>45</v>
      </c>
      <c r="B23" s="34" t="s">
        <v>22</v>
      </c>
      <c r="C23" s="43" t="s">
        <v>9</v>
      </c>
      <c r="D23" s="43" t="s">
        <v>152</v>
      </c>
      <c r="E23" s="34" t="s">
        <v>153</v>
      </c>
      <c r="F23" s="43" t="s">
        <v>46</v>
      </c>
      <c r="G23" s="13">
        <f>G24</f>
        <v>0</v>
      </c>
      <c r="H23" s="13">
        <f t="shared" ref="H23:K23" si="2">H24</f>
        <v>1570.1</v>
      </c>
      <c r="I23" s="13">
        <f t="shared" si="2"/>
        <v>1570.1</v>
      </c>
      <c r="J23" s="13">
        <f t="shared" si="2"/>
        <v>0</v>
      </c>
      <c r="K23" s="13">
        <f t="shared" si="2"/>
        <v>0</v>
      </c>
    </row>
    <row r="24" spans="1:11" ht="15" x14ac:dyDescent="0.2">
      <c r="A24" s="38" t="s">
        <v>130</v>
      </c>
      <c r="B24" s="39" t="s">
        <v>22</v>
      </c>
      <c r="C24" s="40" t="s">
        <v>9</v>
      </c>
      <c r="D24" s="40" t="s">
        <v>152</v>
      </c>
      <c r="E24" s="96" t="s">
        <v>153</v>
      </c>
      <c r="F24" s="41" t="s">
        <v>181</v>
      </c>
      <c r="G24" s="42"/>
      <c r="H24" s="42">
        <v>1570.1</v>
      </c>
      <c r="I24" s="42">
        <f>G24+H24</f>
        <v>1570.1</v>
      </c>
      <c r="J24" s="42"/>
      <c r="K24" s="42"/>
    </row>
    <row r="25" spans="1:11" ht="15" x14ac:dyDescent="0.2">
      <c r="A25" s="28" t="s">
        <v>28</v>
      </c>
      <c r="B25" s="43" t="s">
        <v>22</v>
      </c>
      <c r="C25" s="43" t="s">
        <v>9</v>
      </c>
      <c r="D25" s="43" t="s">
        <v>30</v>
      </c>
      <c r="E25" s="43"/>
      <c r="F25" s="43"/>
      <c r="G25" s="13">
        <f>G26</f>
        <v>1390</v>
      </c>
      <c r="H25" s="13">
        <f>H26</f>
        <v>3104</v>
      </c>
      <c r="I25" s="13">
        <f>I26</f>
        <v>4494</v>
      </c>
      <c r="J25" s="13">
        <f>J26</f>
        <v>40</v>
      </c>
      <c r="K25" s="13">
        <f>K26</f>
        <v>40</v>
      </c>
    </row>
    <row r="26" spans="1:11" ht="15" x14ac:dyDescent="0.2">
      <c r="A26" s="33" t="s">
        <v>41</v>
      </c>
      <c r="B26" s="43" t="s">
        <v>22</v>
      </c>
      <c r="C26" s="44" t="s">
        <v>9</v>
      </c>
      <c r="D26" s="44" t="s">
        <v>30</v>
      </c>
      <c r="E26" s="34" t="s">
        <v>93</v>
      </c>
      <c r="F26" s="34"/>
      <c r="G26" s="14">
        <f>G31+G27</f>
        <v>1390</v>
      </c>
      <c r="H26" s="14">
        <f t="shared" ref="H26:I26" si="3">H31+H27</f>
        <v>3104</v>
      </c>
      <c r="I26" s="14">
        <f t="shared" si="3"/>
        <v>4494</v>
      </c>
      <c r="J26" s="14">
        <f t="shared" ref="J26" si="4">J31+J27</f>
        <v>40</v>
      </c>
      <c r="K26" s="14">
        <f t="shared" ref="K26" si="5">K31+K27</f>
        <v>40</v>
      </c>
    </row>
    <row r="27" spans="1:11" ht="30" x14ac:dyDescent="0.2">
      <c r="A27" s="33" t="s">
        <v>169</v>
      </c>
      <c r="B27" s="43" t="s">
        <v>22</v>
      </c>
      <c r="C27" s="44" t="s">
        <v>9</v>
      </c>
      <c r="D27" s="44" t="s">
        <v>30</v>
      </c>
      <c r="E27" s="34" t="s">
        <v>170</v>
      </c>
      <c r="F27" s="34"/>
      <c r="G27" s="14">
        <f>G28</f>
        <v>1150</v>
      </c>
      <c r="H27" s="14">
        <f t="shared" ref="H27:I29" si="6">H28</f>
        <v>900</v>
      </c>
      <c r="I27" s="14">
        <f t="shared" si="6"/>
        <v>2050</v>
      </c>
      <c r="J27" s="14">
        <f t="shared" ref="J27:J29" si="7">J28</f>
        <v>0</v>
      </c>
      <c r="K27" s="14">
        <f t="shared" ref="K27:K29" si="8">K28</f>
        <v>0</v>
      </c>
    </row>
    <row r="28" spans="1:11" ht="15" x14ac:dyDescent="0.2">
      <c r="A28" s="36" t="s">
        <v>45</v>
      </c>
      <c r="B28" s="43" t="s">
        <v>22</v>
      </c>
      <c r="C28" s="44" t="s">
        <v>9</v>
      </c>
      <c r="D28" s="44" t="s">
        <v>30</v>
      </c>
      <c r="E28" s="34" t="s">
        <v>170</v>
      </c>
      <c r="F28" s="34" t="s">
        <v>46</v>
      </c>
      <c r="G28" s="14">
        <f>G29</f>
        <v>1150</v>
      </c>
      <c r="H28" s="14">
        <f t="shared" si="6"/>
        <v>900</v>
      </c>
      <c r="I28" s="14">
        <f t="shared" si="6"/>
        <v>2050</v>
      </c>
      <c r="J28" s="14">
        <f t="shared" si="7"/>
        <v>0</v>
      </c>
      <c r="K28" s="14">
        <f t="shared" si="8"/>
        <v>0</v>
      </c>
    </row>
    <row r="29" spans="1:11" ht="15" x14ac:dyDescent="0.2">
      <c r="A29" s="36" t="s">
        <v>47</v>
      </c>
      <c r="B29" s="43" t="s">
        <v>22</v>
      </c>
      <c r="C29" s="44" t="s">
        <v>9</v>
      </c>
      <c r="D29" s="44" t="s">
        <v>30</v>
      </c>
      <c r="E29" s="34" t="s">
        <v>170</v>
      </c>
      <c r="F29" s="34" t="s">
        <v>48</v>
      </c>
      <c r="G29" s="14">
        <f>G30</f>
        <v>1150</v>
      </c>
      <c r="H29" s="14">
        <f t="shared" si="6"/>
        <v>900</v>
      </c>
      <c r="I29" s="14">
        <f t="shared" si="6"/>
        <v>2050</v>
      </c>
      <c r="J29" s="14">
        <f t="shared" si="7"/>
        <v>0</v>
      </c>
      <c r="K29" s="14">
        <f t="shared" si="8"/>
        <v>0</v>
      </c>
    </row>
    <row r="30" spans="1:11" ht="15" x14ac:dyDescent="0.2">
      <c r="A30" s="45" t="s">
        <v>92</v>
      </c>
      <c r="B30" s="40" t="s">
        <v>22</v>
      </c>
      <c r="C30" s="90" t="s">
        <v>9</v>
      </c>
      <c r="D30" s="90" t="s">
        <v>30</v>
      </c>
      <c r="E30" s="39" t="s">
        <v>170</v>
      </c>
      <c r="F30" s="39" t="s">
        <v>91</v>
      </c>
      <c r="G30" s="12">
        <v>1150</v>
      </c>
      <c r="H30" s="12">
        <v>900</v>
      </c>
      <c r="I30" s="12">
        <f>G30+H30</f>
        <v>2050</v>
      </c>
      <c r="J30" s="12">
        <v>0</v>
      </c>
      <c r="K30" s="12">
        <v>0</v>
      </c>
    </row>
    <row r="31" spans="1:11" ht="30" x14ac:dyDescent="0.2">
      <c r="A31" s="47" t="s">
        <v>29</v>
      </c>
      <c r="B31" s="43" t="s">
        <v>22</v>
      </c>
      <c r="C31" s="31" t="s">
        <v>9</v>
      </c>
      <c r="D31" s="31" t="s">
        <v>30</v>
      </c>
      <c r="E31" s="34" t="s">
        <v>95</v>
      </c>
      <c r="F31" s="34" t="s">
        <v>7</v>
      </c>
      <c r="G31" s="14">
        <f>G32+G35</f>
        <v>240</v>
      </c>
      <c r="H31" s="14">
        <f t="shared" ref="H31:K31" si="9">H32+H35</f>
        <v>2204</v>
      </c>
      <c r="I31" s="14">
        <f t="shared" si="9"/>
        <v>2444</v>
      </c>
      <c r="J31" s="14">
        <f t="shared" si="9"/>
        <v>40</v>
      </c>
      <c r="K31" s="14">
        <f t="shared" si="9"/>
        <v>40</v>
      </c>
    </row>
    <row r="32" spans="1:11" ht="30" x14ac:dyDescent="0.2">
      <c r="A32" s="47" t="s">
        <v>122</v>
      </c>
      <c r="B32" s="43" t="s">
        <v>22</v>
      </c>
      <c r="C32" s="31" t="s">
        <v>9</v>
      </c>
      <c r="D32" s="31" t="s">
        <v>30</v>
      </c>
      <c r="E32" s="34" t="s">
        <v>95</v>
      </c>
      <c r="F32" s="34" t="s">
        <v>43</v>
      </c>
      <c r="G32" s="14">
        <f>G33</f>
        <v>200</v>
      </c>
      <c r="H32" s="14">
        <f t="shared" ref="H32:K33" si="10">H33</f>
        <v>2043</v>
      </c>
      <c r="I32" s="14">
        <f t="shared" si="10"/>
        <v>2243</v>
      </c>
      <c r="J32" s="14">
        <f t="shared" si="10"/>
        <v>0</v>
      </c>
      <c r="K32" s="14">
        <f t="shared" si="10"/>
        <v>0</v>
      </c>
    </row>
    <row r="33" spans="1:11" ht="30" x14ac:dyDescent="0.2">
      <c r="A33" s="47" t="s">
        <v>68</v>
      </c>
      <c r="B33" s="43" t="s">
        <v>22</v>
      </c>
      <c r="C33" s="31" t="s">
        <v>9</v>
      </c>
      <c r="D33" s="31" t="s">
        <v>30</v>
      </c>
      <c r="E33" s="34" t="s">
        <v>95</v>
      </c>
      <c r="F33" s="34" t="s">
        <v>44</v>
      </c>
      <c r="G33" s="14">
        <f>G34</f>
        <v>200</v>
      </c>
      <c r="H33" s="14">
        <f t="shared" si="10"/>
        <v>2043</v>
      </c>
      <c r="I33" s="14">
        <f t="shared" si="10"/>
        <v>2243</v>
      </c>
      <c r="J33" s="14">
        <f t="shared" si="10"/>
        <v>0</v>
      </c>
      <c r="K33" s="14">
        <f t="shared" si="10"/>
        <v>0</v>
      </c>
    </row>
    <row r="34" spans="1:11" ht="15" x14ac:dyDescent="0.2">
      <c r="A34" s="89" t="s">
        <v>136</v>
      </c>
      <c r="B34" s="40" t="s">
        <v>22</v>
      </c>
      <c r="C34" s="40" t="s">
        <v>9</v>
      </c>
      <c r="D34" s="40" t="s">
        <v>30</v>
      </c>
      <c r="E34" s="39" t="s">
        <v>95</v>
      </c>
      <c r="F34" s="39" t="s">
        <v>33</v>
      </c>
      <c r="G34" s="12">
        <v>200</v>
      </c>
      <c r="H34" s="12">
        <f>243+1900-100</f>
        <v>2043</v>
      </c>
      <c r="I34" s="12">
        <f>G34+H34</f>
        <v>2243</v>
      </c>
      <c r="J34" s="12">
        <v>0</v>
      </c>
      <c r="K34" s="12">
        <v>0</v>
      </c>
    </row>
    <row r="35" spans="1:11" ht="15" x14ac:dyDescent="0.2">
      <c r="A35" s="36" t="s">
        <v>45</v>
      </c>
      <c r="B35" s="29" t="s">
        <v>22</v>
      </c>
      <c r="C35" s="31" t="s">
        <v>9</v>
      </c>
      <c r="D35" s="31" t="s">
        <v>30</v>
      </c>
      <c r="E35" s="34" t="s">
        <v>95</v>
      </c>
      <c r="F35" s="34" t="s">
        <v>46</v>
      </c>
      <c r="G35" s="13">
        <f>G38+G36</f>
        <v>40</v>
      </c>
      <c r="H35" s="13">
        <f>H38+H36</f>
        <v>161</v>
      </c>
      <c r="I35" s="13">
        <f>I38+I36</f>
        <v>201</v>
      </c>
      <c r="J35" s="13">
        <f>J38+J36</f>
        <v>40</v>
      </c>
      <c r="K35" s="13">
        <f>K38+K36</f>
        <v>40</v>
      </c>
    </row>
    <row r="36" spans="1:11" ht="15" x14ac:dyDescent="0.2">
      <c r="A36" s="98" t="s">
        <v>186</v>
      </c>
      <c r="B36" s="29" t="s">
        <v>22</v>
      </c>
      <c r="C36" s="31" t="s">
        <v>9</v>
      </c>
      <c r="D36" s="31" t="s">
        <v>30</v>
      </c>
      <c r="E36" s="34" t="s">
        <v>95</v>
      </c>
      <c r="F36" s="34" t="s">
        <v>184</v>
      </c>
      <c r="G36" s="13">
        <f>G37</f>
        <v>0</v>
      </c>
      <c r="H36" s="13">
        <f>H37</f>
        <v>160</v>
      </c>
      <c r="I36" s="13">
        <f>I37</f>
        <v>160</v>
      </c>
      <c r="J36" s="13">
        <f>J37</f>
        <v>0</v>
      </c>
      <c r="K36" s="13">
        <f>K37</f>
        <v>0</v>
      </c>
    </row>
    <row r="37" spans="1:11" ht="30" customHeight="1" x14ac:dyDescent="0.2">
      <c r="A37" s="99" t="s">
        <v>187</v>
      </c>
      <c r="B37" s="96" t="s">
        <v>22</v>
      </c>
      <c r="C37" s="56" t="s">
        <v>9</v>
      </c>
      <c r="D37" s="56" t="s">
        <v>30</v>
      </c>
      <c r="E37" s="96" t="s">
        <v>95</v>
      </c>
      <c r="F37" s="96" t="s">
        <v>185</v>
      </c>
      <c r="G37" s="17"/>
      <c r="H37" s="17">
        <v>160</v>
      </c>
      <c r="I37" s="17">
        <f>G37+H37</f>
        <v>160</v>
      </c>
      <c r="J37" s="17"/>
      <c r="K37" s="17"/>
    </row>
    <row r="38" spans="1:11" ht="15" x14ac:dyDescent="0.2">
      <c r="A38" s="36" t="s">
        <v>47</v>
      </c>
      <c r="B38" s="29" t="s">
        <v>22</v>
      </c>
      <c r="C38" s="31" t="s">
        <v>9</v>
      </c>
      <c r="D38" s="31" t="s">
        <v>30</v>
      </c>
      <c r="E38" s="34" t="s">
        <v>95</v>
      </c>
      <c r="F38" s="34" t="s">
        <v>48</v>
      </c>
      <c r="G38" s="13">
        <f t="shared" ref="G38:K38" si="11">G39</f>
        <v>40</v>
      </c>
      <c r="H38" s="13">
        <f t="shared" si="11"/>
        <v>1</v>
      </c>
      <c r="I38" s="13">
        <f t="shared" si="11"/>
        <v>41</v>
      </c>
      <c r="J38" s="13">
        <f t="shared" si="11"/>
        <v>40</v>
      </c>
      <c r="K38" s="13">
        <f t="shared" si="11"/>
        <v>40</v>
      </c>
    </row>
    <row r="39" spans="1:11" ht="15" x14ac:dyDescent="0.2">
      <c r="A39" s="45" t="s">
        <v>92</v>
      </c>
      <c r="B39" s="39" t="s">
        <v>22</v>
      </c>
      <c r="C39" s="40" t="s">
        <v>9</v>
      </c>
      <c r="D39" s="40" t="s">
        <v>30</v>
      </c>
      <c r="E39" s="40" t="s">
        <v>95</v>
      </c>
      <c r="F39" s="39" t="s">
        <v>91</v>
      </c>
      <c r="G39" s="46">
        <v>40</v>
      </c>
      <c r="H39" s="46">
        <v>1</v>
      </c>
      <c r="I39" s="46">
        <f>G39+H39</f>
        <v>41</v>
      </c>
      <c r="J39" s="46">
        <v>40</v>
      </c>
      <c r="K39" s="46">
        <v>40</v>
      </c>
    </row>
    <row r="40" spans="1:11" ht="28.5" x14ac:dyDescent="0.2">
      <c r="A40" s="48" t="s">
        <v>49</v>
      </c>
      <c r="B40" s="49" t="s">
        <v>22</v>
      </c>
      <c r="C40" s="49" t="s">
        <v>10</v>
      </c>
      <c r="D40" s="49" t="s">
        <v>25</v>
      </c>
      <c r="E40" s="49"/>
      <c r="F40" s="49"/>
      <c r="G40" s="15">
        <f t="shared" ref="G40:K45" si="12">G41</f>
        <v>2310</v>
      </c>
      <c r="H40" s="15">
        <f t="shared" si="12"/>
        <v>-160</v>
      </c>
      <c r="I40" s="15">
        <f t="shared" si="12"/>
        <v>2150</v>
      </c>
      <c r="J40" s="15">
        <f t="shared" si="12"/>
        <v>4300</v>
      </c>
      <c r="K40" s="15">
        <f t="shared" si="12"/>
        <v>4300</v>
      </c>
    </row>
    <row r="41" spans="1:11" ht="15" x14ac:dyDescent="0.2">
      <c r="A41" s="50" t="s">
        <v>26</v>
      </c>
      <c r="B41" s="37" t="s">
        <v>22</v>
      </c>
      <c r="C41" s="37" t="s">
        <v>10</v>
      </c>
      <c r="D41" s="37" t="s">
        <v>24</v>
      </c>
      <c r="E41" s="51"/>
      <c r="F41" s="37"/>
      <c r="G41" s="13">
        <f t="shared" si="12"/>
        <v>2310</v>
      </c>
      <c r="H41" s="13">
        <f t="shared" si="12"/>
        <v>-160</v>
      </c>
      <c r="I41" s="13">
        <f t="shared" si="12"/>
        <v>2150</v>
      </c>
      <c r="J41" s="13">
        <f t="shared" si="12"/>
        <v>4300</v>
      </c>
      <c r="K41" s="13">
        <f t="shared" si="12"/>
        <v>4300</v>
      </c>
    </row>
    <row r="42" spans="1:11" ht="15" x14ac:dyDescent="0.2">
      <c r="A42" s="33" t="s">
        <v>41</v>
      </c>
      <c r="B42" s="52" t="s">
        <v>22</v>
      </c>
      <c r="C42" s="52" t="s">
        <v>10</v>
      </c>
      <c r="D42" s="52" t="s">
        <v>24</v>
      </c>
      <c r="E42" s="34" t="s">
        <v>93</v>
      </c>
      <c r="F42" s="52"/>
      <c r="G42" s="13">
        <f t="shared" si="12"/>
        <v>2310</v>
      </c>
      <c r="H42" s="13">
        <f t="shared" si="12"/>
        <v>-160</v>
      </c>
      <c r="I42" s="13">
        <f t="shared" si="12"/>
        <v>2150</v>
      </c>
      <c r="J42" s="13">
        <f t="shared" si="12"/>
        <v>4300</v>
      </c>
      <c r="K42" s="13">
        <f t="shared" si="12"/>
        <v>4300</v>
      </c>
    </row>
    <row r="43" spans="1:11" ht="30" x14ac:dyDescent="0.2">
      <c r="A43" s="53" t="s">
        <v>74</v>
      </c>
      <c r="B43" s="52" t="s">
        <v>22</v>
      </c>
      <c r="C43" s="52" t="s">
        <v>10</v>
      </c>
      <c r="D43" s="52" t="s">
        <v>24</v>
      </c>
      <c r="E43" s="34" t="s">
        <v>96</v>
      </c>
      <c r="F43" s="52"/>
      <c r="G43" s="13">
        <f t="shared" si="12"/>
        <v>2310</v>
      </c>
      <c r="H43" s="13">
        <f t="shared" si="12"/>
        <v>-160</v>
      </c>
      <c r="I43" s="13">
        <f t="shared" si="12"/>
        <v>2150</v>
      </c>
      <c r="J43" s="13">
        <f t="shared" si="12"/>
        <v>4300</v>
      </c>
      <c r="K43" s="13">
        <f t="shared" si="12"/>
        <v>4300</v>
      </c>
    </row>
    <row r="44" spans="1:11" ht="30" x14ac:dyDescent="0.2">
      <c r="A44" s="36" t="s">
        <v>122</v>
      </c>
      <c r="B44" s="37">
        <v>920</v>
      </c>
      <c r="C44" s="52" t="s">
        <v>10</v>
      </c>
      <c r="D44" s="52" t="s">
        <v>24</v>
      </c>
      <c r="E44" s="34" t="s">
        <v>96</v>
      </c>
      <c r="F44" s="37" t="s">
        <v>43</v>
      </c>
      <c r="G44" s="13">
        <f t="shared" si="12"/>
        <v>2310</v>
      </c>
      <c r="H44" s="13">
        <f t="shared" si="12"/>
        <v>-160</v>
      </c>
      <c r="I44" s="13">
        <f t="shared" si="12"/>
        <v>2150</v>
      </c>
      <c r="J44" s="13">
        <f t="shared" si="12"/>
        <v>4300</v>
      </c>
      <c r="K44" s="13">
        <f t="shared" si="12"/>
        <v>4300</v>
      </c>
    </row>
    <row r="45" spans="1:11" ht="30" x14ac:dyDescent="0.2">
      <c r="A45" s="36" t="s">
        <v>68</v>
      </c>
      <c r="B45" s="37">
        <v>920</v>
      </c>
      <c r="C45" s="52" t="s">
        <v>10</v>
      </c>
      <c r="D45" s="52" t="s">
        <v>24</v>
      </c>
      <c r="E45" s="34" t="s">
        <v>96</v>
      </c>
      <c r="F45" s="37" t="s">
        <v>44</v>
      </c>
      <c r="G45" s="13">
        <f t="shared" si="12"/>
        <v>2310</v>
      </c>
      <c r="H45" s="13">
        <f t="shared" si="12"/>
        <v>-160</v>
      </c>
      <c r="I45" s="13">
        <f t="shared" si="12"/>
        <v>2150</v>
      </c>
      <c r="J45" s="13">
        <f t="shared" si="12"/>
        <v>4300</v>
      </c>
      <c r="K45" s="13">
        <f t="shared" si="12"/>
        <v>4300</v>
      </c>
    </row>
    <row r="46" spans="1:11" ht="15" x14ac:dyDescent="0.2">
      <c r="A46" s="38" t="s">
        <v>136</v>
      </c>
      <c r="B46" s="41" t="s">
        <v>22</v>
      </c>
      <c r="C46" s="41" t="s">
        <v>10</v>
      </c>
      <c r="D46" s="41" t="s">
        <v>24</v>
      </c>
      <c r="E46" s="41" t="s">
        <v>96</v>
      </c>
      <c r="F46" s="41" t="s">
        <v>33</v>
      </c>
      <c r="G46" s="42">
        <v>2310</v>
      </c>
      <c r="H46" s="42">
        <v>-160</v>
      </c>
      <c r="I46" s="42">
        <f>G46+H46</f>
        <v>2150</v>
      </c>
      <c r="J46" s="42">
        <v>4300</v>
      </c>
      <c r="K46" s="42">
        <v>4300</v>
      </c>
    </row>
    <row r="47" spans="1:11" ht="14.25" x14ac:dyDescent="0.2">
      <c r="A47" s="48" t="s">
        <v>50</v>
      </c>
      <c r="B47" s="49">
        <v>920</v>
      </c>
      <c r="C47" s="49" t="s">
        <v>11</v>
      </c>
      <c r="D47" s="49" t="s">
        <v>25</v>
      </c>
      <c r="E47" s="49"/>
      <c r="F47" s="49"/>
      <c r="G47" s="15">
        <f>G55+G75+G48</f>
        <v>3328.5</v>
      </c>
      <c r="H47" s="15">
        <f>H55+H75+H48</f>
        <v>2603</v>
      </c>
      <c r="I47" s="15">
        <f>I55+I75+I48</f>
        <v>5931.5</v>
      </c>
      <c r="J47" s="15">
        <f>J55+J75+J48</f>
        <v>3499</v>
      </c>
      <c r="K47" s="15">
        <f>K55+K75+K48</f>
        <v>3707.2999999999997</v>
      </c>
    </row>
    <row r="48" spans="1:11" ht="15" x14ac:dyDescent="0.2">
      <c r="A48" s="50" t="s">
        <v>134</v>
      </c>
      <c r="B48" s="37" t="s">
        <v>22</v>
      </c>
      <c r="C48" s="37" t="s">
        <v>11</v>
      </c>
      <c r="D48" s="37" t="s">
        <v>131</v>
      </c>
      <c r="E48" s="37"/>
      <c r="F48" s="37"/>
      <c r="G48" s="13">
        <f t="shared" ref="G48:K53" si="13">G49</f>
        <v>100</v>
      </c>
      <c r="H48" s="13">
        <f t="shared" si="13"/>
        <v>0</v>
      </c>
      <c r="I48" s="13">
        <f t="shared" si="13"/>
        <v>100</v>
      </c>
      <c r="J48" s="13">
        <f t="shared" si="13"/>
        <v>300</v>
      </c>
      <c r="K48" s="13">
        <f t="shared" si="13"/>
        <v>300</v>
      </c>
    </row>
    <row r="49" spans="1:11" ht="33.75" customHeight="1" x14ac:dyDescent="0.2">
      <c r="A49" s="50" t="s">
        <v>88</v>
      </c>
      <c r="B49" s="37" t="s">
        <v>22</v>
      </c>
      <c r="C49" s="37" t="s">
        <v>11</v>
      </c>
      <c r="D49" s="37" t="s">
        <v>131</v>
      </c>
      <c r="E49" s="37" t="s">
        <v>97</v>
      </c>
      <c r="F49" s="37"/>
      <c r="G49" s="13">
        <f t="shared" si="13"/>
        <v>100</v>
      </c>
      <c r="H49" s="13">
        <f t="shared" si="13"/>
        <v>0</v>
      </c>
      <c r="I49" s="13">
        <f t="shared" si="13"/>
        <v>100</v>
      </c>
      <c r="J49" s="13">
        <f t="shared" si="13"/>
        <v>300</v>
      </c>
      <c r="K49" s="13">
        <f t="shared" si="13"/>
        <v>300</v>
      </c>
    </row>
    <row r="50" spans="1:11" ht="15" x14ac:dyDescent="0.2">
      <c r="A50" s="50" t="s">
        <v>89</v>
      </c>
      <c r="B50" s="37">
        <v>920</v>
      </c>
      <c r="C50" s="37" t="s">
        <v>11</v>
      </c>
      <c r="D50" s="37" t="s">
        <v>131</v>
      </c>
      <c r="E50" s="37" t="s">
        <v>98</v>
      </c>
      <c r="F50" s="37"/>
      <c r="G50" s="13">
        <f t="shared" si="13"/>
        <v>100</v>
      </c>
      <c r="H50" s="13">
        <f t="shared" si="13"/>
        <v>0</v>
      </c>
      <c r="I50" s="13">
        <f t="shared" si="13"/>
        <v>100</v>
      </c>
      <c r="J50" s="13">
        <f t="shared" si="13"/>
        <v>300</v>
      </c>
      <c r="K50" s="13">
        <f t="shared" si="13"/>
        <v>300</v>
      </c>
    </row>
    <row r="51" spans="1:11" ht="15" x14ac:dyDescent="0.2">
      <c r="A51" s="50" t="s">
        <v>133</v>
      </c>
      <c r="B51" s="37">
        <v>920</v>
      </c>
      <c r="C51" s="37" t="s">
        <v>11</v>
      </c>
      <c r="D51" s="37" t="s">
        <v>131</v>
      </c>
      <c r="E51" s="37" t="s">
        <v>132</v>
      </c>
      <c r="F51" s="37"/>
      <c r="G51" s="13">
        <f t="shared" si="13"/>
        <v>100</v>
      </c>
      <c r="H51" s="13">
        <f t="shared" si="13"/>
        <v>0</v>
      </c>
      <c r="I51" s="13">
        <f t="shared" si="13"/>
        <v>100</v>
      </c>
      <c r="J51" s="13">
        <f t="shared" si="13"/>
        <v>300</v>
      </c>
      <c r="K51" s="13">
        <f t="shared" si="13"/>
        <v>300</v>
      </c>
    </row>
    <row r="52" spans="1:11" ht="30" x14ac:dyDescent="0.2">
      <c r="A52" s="36" t="s">
        <v>122</v>
      </c>
      <c r="B52" s="37">
        <v>920</v>
      </c>
      <c r="C52" s="37" t="s">
        <v>11</v>
      </c>
      <c r="D52" s="37" t="s">
        <v>131</v>
      </c>
      <c r="E52" s="37" t="s">
        <v>132</v>
      </c>
      <c r="F52" s="37" t="s">
        <v>43</v>
      </c>
      <c r="G52" s="16">
        <f t="shared" si="13"/>
        <v>100</v>
      </c>
      <c r="H52" s="16">
        <f t="shared" si="13"/>
        <v>0</v>
      </c>
      <c r="I52" s="16">
        <f t="shared" si="13"/>
        <v>100</v>
      </c>
      <c r="J52" s="16">
        <f t="shared" si="13"/>
        <v>300</v>
      </c>
      <c r="K52" s="16">
        <f t="shared" si="13"/>
        <v>300</v>
      </c>
    </row>
    <row r="53" spans="1:11" ht="30" x14ac:dyDescent="0.2">
      <c r="A53" s="55" t="s">
        <v>68</v>
      </c>
      <c r="B53" s="37">
        <v>920</v>
      </c>
      <c r="C53" s="37" t="s">
        <v>11</v>
      </c>
      <c r="D53" s="37" t="s">
        <v>131</v>
      </c>
      <c r="E53" s="37" t="s">
        <v>132</v>
      </c>
      <c r="F53" s="37" t="s">
        <v>44</v>
      </c>
      <c r="G53" s="16">
        <f t="shared" si="13"/>
        <v>100</v>
      </c>
      <c r="H53" s="16">
        <f t="shared" si="13"/>
        <v>0</v>
      </c>
      <c r="I53" s="16">
        <f t="shared" si="13"/>
        <v>100</v>
      </c>
      <c r="J53" s="16">
        <f t="shared" si="13"/>
        <v>300</v>
      </c>
      <c r="K53" s="16">
        <f t="shared" si="13"/>
        <v>300</v>
      </c>
    </row>
    <row r="54" spans="1:11" ht="15" x14ac:dyDescent="0.2">
      <c r="A54" s="38" t="s">
        <v>136</v>
      </c>
      <c r="B54" s="40">
        <v>920</v>
      </c>
      <c r="C54" s="40" t="s">
        <v>11</v>
      </c>
      <c r="D54" s="40" t="s">
        <v>131</v>
      </c>
      <c r="E54" s="56" t="s">
        <v>132</v>
      </c>
      <c r="F54" s="40" t="s">
        <v>33</v>
      </c>
      <c r="G54" s="12">
        <v>100</v>
      </c>
      <c r="H54" s="12">
        <v>0</v>
      </c>
      <c r="I54" s="12">
        <f>G54+H54</f>
        <v>100</v>
      </c>
      <c r="J54" s="12">
        <v>300</v>
      </c>
      <c r="K54" s="12">
        <v>300</v>
      </c>
    </row>
    <row r="55" spans="1:11" ht="28.5" customHeight="1" x14ac:dyDescent="0.2">
      <c r="A55" s="50" t="s">
        <v>32</v>
      </c>
      <c r="B55" s="37">
        <v>920</v>
      </c>
      <c r="C55" s="37" t="s">
        <v>11</v>
      </c>
      <c r="D55" s="37" t="s">
        <v>23</v>
      </c>
      <c r="E55" s="37"/>
      <c r="F55" s="37"/>
      <c r="G55" s="13">
        <f>G56+G70</f>
        <v>2892.5</v>
      </c>
      <c r="H55" s="13">
        <f>H56+H70</f>
        <v>2500</v>
      </c>
      <c r="I55" s="13">
        <f>I56+I70</f>
        <v>5392.5</v>
      </c>
      <c r="J55" s="13">
        <f>J56+J70</f>
        <v>2899</v>
      </c>
      <c r="K55" s="13">
        <f>K56+K70</f>
        <v>3107.2999999999997</v>
      </c>
    </row>
    <row r="56" spans="1:11" ht="31.5" customHeight="1" x14ac:dyDescent="0.2">
      <c r="A56" s="50" t="s">
        <v>88</v>
      </c>
      <c r="B56" s="37">
        <v>920</v>
      </c>
      <c r="C56" s="37" t="s">
        <v>11</v>
      </c>
      <c r="D56" s="37" t="s">
        <v>23</v>
      </c>
      <c r="E56" s="37" t="s">
        <v>97</v>
      </c>
      <c r="F56" s="37"/>
      <c r="G56" s="13">
        <f>G57</f>
        <v>2892.5</v>
      </c>
      <c r="H56" s="13">
        <f t="shared" ref="H56:K56" si="14">H57</f>
        <v>0</v>
      </c>
      <c r="I56" s="13">
        <f>I57</f>
        <v>2892.5</v>
      </c>
      <c r="J56" s="13">
        <f t="shared" si="14"/>
        <v>2899</v>
      </c>
      <c r="K56" s="13">
        <f t="shared" si="14"/>
        <v>3107.2999999999997</v>
      </c>
    </row>
    <row r="57" spans="1:11" ht="15" x14ac:dyDescent="0.2">
      <c r="A57" s="50" t="s">
        <v>89</v>
      </c>
      <c r="B57" s="37">
        <v>920</v>
      </c>
      <c r="C57" s="37" t="s">
        <v>11</v>
      </c>
      <c r="D57" s="37" t="s">
        <v>23</v>
      </c>
      <c r="E57" s="37" t="s">
        <v>98</v>
      </c>
      <c r="F57" s="37"/>
      <c r="G57" s="13">
        <f>G62+G66+G58</f>
        <v>2892.5</v>
      </c>
      <c r="H57" s="13">
        <f t="shared" ref="H57:K57" si="15">H62+H66+H58</f>
        <v>0</v>
      </c>
      <c r="I57" s="13">
        <f t="shared" si="15"/>
        <v>2892.5</v>
      </c>
      <c r="J57" s="13">
        <f t="shared" si="15"/>
        <v>2899</v>
      </c>
      <c r="K57" s="13">
        <f t="shared" si="15"/>
        <v>3107.2999999999997</v>
      </c>
    </row>
    <row r="58" spans="1:11" ht="30" x14ac:dyDescent="0.2">
      <c r="A58" s="50" t="s">
        <v>90</v>
      </c>
      <c r="B58" s="37" t="s">
        <v>22</v>
      </c>
      <c r="C58" s="37" t="s">
        <v>11</v>
      </c>
      <c r="D58" s="37" t="s">
        <v>23</v>
      </c>
      <c r="E58" s="37" t="s">
        <v>171</v>
      </c>
      <c r="F58" s="37"/>
      <c r="G58" s="13">
        <f>G59</f>
        <v>1555.8</v>
      </c>
      <c r="H58" s="13">
        <f t="shared" ref="H58:K60" si="16">H59</f>
        <v>0</v>
      </c>
      <c r="I58" s="13">
        <f t="shared" si="16"/>
        <v>1555.8</v>
      </c>
      <c r="J58" s="13">
        <f t="shared" si="16"/>
        <v>0</v>
      </c>
      <c r="K58" s="13">
        <f t="shared" si="16"/>
        <v>0</v>
      </c>
    </row>
    <row r="59" spans="1:11" ht="30" x14ac:dyDescent="0.2">
      <c r="A59" s="36" t="s">
        <v>122</v>
      </c>
      <c r="B59" s="37" t="s">
        <v>22</v>
      </c>
      <c r="C59" s="37" t="s">
        <v>11</v>
      </c>
      <c r="D59" s="37" t="s">
        <v>23</v>
      </c>
      <c r="E59" s="37" t="s">
        <v>171</v>
      </c>
      <c r="F59" s="37" t="s">
        <v>43</v>
      </c>
      <c r="G59" s="13">
        <f>G60</f>
        <v>1555.8</v>
      </c>
      <c r="H59" s="13">
        <f t="shared" si="16"/>
        <v>0</v>
      </c>
      <c r="I59" s="13">
        <f t="shared" si="16"/>
        <v>1555.8</v>
      </c>
      <c r="J59" s="13">
        <f t="shared" si="16"/>
        <v>0</v>
      </c>
      <c r="K59" s="13">
        <f t="shared" si="16"/>
        <v>0</v>
      </c>
    </row>
    <row r="60" spans="1:11" ht="30" x14ac:dyDescent="0.2">
      <c r="A60" s="55" t="s">
        <v>68</v>
      </c>
      <c r="B60" s="37" t="s">
        <v>22</v>
      </c>
      <c r="C60" s="37" t="s">
        <v>11</v>
      </c>
      <c r="D60" s="37" t="s">
        <v>23</v>
      </c>
      <c r="E60" s="37" t="s">
        <v>171</v>
      </c>
      <c r="F60" s="37" t="s">
        <v>44</v>
      </c>
      <c r="G60" s="13">
        <f>G61</f>
        <v>1555.8</v>
      </c>
      <c r="H60" s="13">
        <f t="shared" si="16"/>
        <v>0</v>
      </c>
      <c r="I60" s="13">
        <f t="shared" si="16"/>
        <v>1555.8</v>
      </c>
      <c r="J60" s="13">
        <f t="shared" si="16"/>
        <v>0</v>
      </c>
      <c r="K60" s="13">
        <f t="shared" si="16"/>
        <v>0</v>
      </c>
    </row>
    <row r="61" spans="1:11" ht="15" x14ac:dyDescent="0.2">
      <c r="A61" s="38" t="s">
        <v>136</v>
      </c>
      <c r="B61" s="40" t="s">
        <v>22</v>
      </c>
      <c r="C61" s="40" t="s">
        <v>11</v>
      </c>
      <c r="D61" s="40" t="s">
        <v>23</v>
      </c>
      <c r="E61" s="40" t="s">
        <v>171</v>
      </c>
      <c r="F61" s="40" t="s">
        <v>33</v>
      </c>
      <c r="G61" s="12">
        <v>1555.8</v>
      </c>
      <c r="H61" s="12">
        <v>0</v>
      </c>
      <c r="I61" s="12">
        <f>G61+H61</f>
        <v>1555.8</v>
      </c>
      <c r="J61" s="12">
        <v>0</v>
      </c>
      <c r="K61" s="12">
        <v>0</v>
      </c>
    </row>
    <row r="62" spans="1:11" ht="30" x14ac:dyDescent="0.2">
      <c r="A62" s="50" t="s">
        <v>90</v>
      </c>
      <c r="B62" s="37">
        <v>920</v>
      </c>
      <c r="C62" s="37" t="s">
        <v>11</v>
      </c>
      <c r="D62" s="37" t="s">
        <v>23</v>
      </c>
      <c r="E62" s="37" t="s">
        <v>119</v>
      </c>
      <c r="F62" s="37"/>
      <c r="G62" s="13">
        <f t="shared" ref="G62:K64" si="17">G63</f>
        <v>1210.2</v>
      </c>
      <c r="H62" s="13">
        <f t="shared" si="17"/>
        <v>0</v>
      </c>
      <c r="I62" s="13">
        <f t="shared" si="17"/>
        <v>1210.2</v>
      </c>
      <c r="J62" s="13">
        <f t="shared" si="17"/>
        <v>2899</v>
      </c>
      <c r="K62" s="13">
        <f t="shared" si="17"/>
        <v>3107.2999999999997</v>
      </c>
    </row>
    <row r="63" spans="1:11" s="7" customFormat="1" ht="21.75" customHeight="1" x14ac:dyDescent="0.2">
      <c r="A63" s="36" t="s">
        <v>122</v>
      </c>
      <c r="B63" s="37">
        <v>920</v>
      </c>
      <c r="C63" s="37" t="s">
        <v>11</v>
      </c>
      <c r="D63" s="37" t="s">
        <v>23</v>
      </c>
      <c r="E63" s="37" t="s">
        <v>119</v>
      </c>
      <c r="F63" s="37" t="s">
        <v>43</v>
      </c>
      <c r="G63" s="16">
        <f t="shared" si="17"/>
        <v>1210.2</v>
      </c>
      <c r="H63" s="16">
        <f t="shared" si="17"/>
        <v>0</v>
      </c>
      <c r="I63" s="16">
        <f t="shared" si="17"/>
        <v>1210.2</v>
      </c>
      <c r="J63" s="16">
        <f t="shared" si="17"/>
        <v>2899</v>
      </c>
      <c r="K63" s="16">
        <f t="shared" si="17"/>
        <v>3107.2999999999997</v>
      </c>
    </row>
    <row r="64" spans="1:11" s="7" customFormat="1" ht="30" x14ac:dyDescent="0.2">
      <c r="A64" s="55" t="s">
        <v>68</v>
      </c>
      <c r="B64" s="37">
        <v>920</v>
      </c>
      <c r="C64" s="37" t="s">
        <v>11</v>
      </c>
      <c r="D64" s="37" t="s">
        <v>23</v>
      </c>
      <c r="E64" s="37" t="s">
        <v>119</v>
      </c>
      <c r="F64" s="37" t="s">
        <v>44</v>
      </c>
      <c r="G64" s="16">
        <f t="shared" si="17"/>
        <v>1210.2</v>
      </c>
      <c r="H64" s="16">
        <f t="shared" si="17"/>
        <v>0</v>
      </c>
      <c r="I64" s="16">
        <f t="shared" si="17"/>
        <v>1210.2</v>
      </c>
      <c r="J64" s="16">
        <f t="shared" si="17"/>
        <v>2899</v>
      </c>
      <c r="K64" s="16">
        <f t="shared" si="17"/>
        <v>3107.2999999999997</v>
      </c>
    </row>
    <row r="65" spans="1:11" s="7" customFormat="1" ht="15" x14ac:dyDescent="0.2">
      <c r="A65" s="38" t="s">
        <v>136</v>
      </c>
      <c r="B65" s="40">
        <v>920</v>
      </c>
      <c r="C65" s="40" t="s">
        <v>11</v>
      </c>
      <c r="D65" s="40" t="s">
        <v>23</v>
      </c>
      <c r="E65" s="40" t="s">
        <v>119</v>
      </c>
      <c r="F65" s="40" t="s">
        <v>33</v>
      </c>
      <c r="G65" s="12">
        <v>1210.2</v>
      </c>
      <c r="H65" s="12">
        <v>0</v>
      </c>
      <c r="I65" s="12">
        <f>G65+H65</f>
        <v>1210.2</v>
      </c>
      <c r="J65" s="12">
        <f>2896.8+2.2</f>
        <v>2899</v>
      </c>
      <c r="K65" s="12">
        <f>3024.2+83.1</f>
        <v>3107.2999999999997</v>
      </c>
    </row>
    <row r="66" spans="1:11" s="7" customFormat="1" ht="45" x14ac:dyDescent="0.2">
      <c r="A66" s="55" t="s">
        <v>162</v>
      </c>
      <c r="B66" s="37" t="s">
        <v>22</v>
      </c>
      <c r="C66" s="37" t="s">
        <v>11</v>
      </c>
      <c r="D66" s="37" t="s">
        <v>23</v>
      </c>
      <c r="E66" s="37" t="s">
        <v>161</v>
      </c>
      <c r="F66" s="37"/>
      <c r="G66" s="13">
        <f>G67+G71</f>
        <v>126.5</v>
      </c>
      <c r="H66" s="13">
        <f>H67</f>
        <v>0</v>
      </c>
      <c r="I66" s="13">
        <f>I67</f>
        <v>126.5</v>
      </c>
      <c r="J66" s="13">
        <f>J67+J71</f>
        <v>0</v>
      </c>
      <c r="K66" s="13">
        <f>K67+K71</f>
        <v>0</v>
      </c>
    </row>
    <row r="67" spans="1:11" s="7" customFormat="1" ht="30" x14ac:dyDescent="0.2">
      <c r="A67" s="36" t="s">
        <v>122</v>
      </c>
      <c r="B67" s="37" t="s">
        <v>22</v>
      </c>
      <c r="C67" s="37" t="s">
        <v>11</v>
      </c>
      <c r="D67" s="37" t="s">
        <v>23</v>
      </c>
      <c r="E67" s="37" t="s">
        <v>161</v>
      </c>
      <c r="F67" s="37" t="s">
        <v>43</v>
      </c>
      <c r="G67" s="13">
        <f>G68</f>
        <v>126.5</v>
      </c>
      <c r="H67" s="13">
        <f t="shared" ref="H67:I68" si="18">H68</f>
        <v>0</v>
      </c>
      <c r="I67" s="13">
        <f t="shared" si="18"/>
        <v>126.5</v>
      </c>
      <c r="J67" s="13">
        <f t="shared" ref="J67:K67" si="19">J68</f>
        <v>0</v>
      </c>
      <c r="K67" s="13">
        <f t="shared" si="19"/>
        <v>0</v>
      </c>
    </row>
    <row r="68" spans="1:11" s="7" customFormat="1" ht="30" x14ac:dyDescent="0.2">
      <c r="A68" s="54" t="s">
        <v>68</v>
      </c>
      <c r="B68" s="37" t="s">
        <v>22</v>
      </c>
      <c r="C68" s="37" t="s">
        <v>11</v>
      </c>
      <c r="D68" s="37" t="s">
        <v>23</v>
      </c>
      <c r="E68" s="37" t="s">
        <v>161</v>
      </c>
      <c r="F68" s="37" t="s">
        <v>44</v>
      </c>
      <c r="G68" s="13">
        <f>G69</f>
        <v>126.5</v>
      </c>
      <c r="H68" s="13">
        <f t="shared" si="18"/>
        <v>0</v>
      </c>
      <c r="I68" s="13">
        <f t="shared" si="18"/>
        <v>126.5</v>
      </c>
      <c r="J68" s="13">
        <f t="shared" ref="J68:K68" si="20">J69</f>
        <v>0</v>
      </c>
      <c r="K68" s="13">
        <f t="shared" si="20"/>
        <v>0</v>
      </c>
    </row>
    <row r="69" spans="1:11" s="7" customFormat="1" ht="15" x14ac:dyDescent="0.2">
      <c r="A69" s="38" t="s">
        <v>136</v>
      </c>
      <c r="B69" s="40" t="s">
        <v>22</v>
      </c>
      <c r="C69" s="40" t="s">
        <v>11</v>
      </c>
      <c r="D69" s="40" t="s">
        <v>23</v>
      </c>
      <c r="E69" s="40" t="s">
        <v>161</v>
      </c>
      <c r="F69" s="40" t="s">
        <v>33</v>
      </c>
      <c r="G69" s="12">
        <v>126.5</v>
      </c>
      <c r="H69" s="12">
        <v>0</v>
      </c>
      <c r="I69" s="12">
        <f>G69+H69</f>
        <v>126.5</v>
      </c>
      <c r="J69" s="12">
        <v>0</v>
      </c>
      <c r="K69" s="12">
        <v>0</v>
      </c>
    </row>
    <row r="70" spans="1:11" s="7" customFormat="1" ht="15" x14ac:dyDescent="0.2">
      <c r="A70" s="33" t="s">
        <v>41</v>
      </c>
      <c r="B70" s="37">
        <v>920</v>
      </c>
      <c r="C70" s="37" t="s">
        <v>11</v>
      </c>
      <c r="D70" s="37" t="s">
        <v>23</v>
      </c>
      <c r="E70" s="34" t="s">
        <v>93</v>
      </c>
      <c r="F70" s="43"/>
      <c r="G70" s="13">
        <f>G71</f>
        <v>0</v>
      </c>
      <c r="H70" s="13">
        <f t="shared" ref="H70:K70" si="21">H71</f>
        <v>2500</v>
      </c>
      <c r="I70" s="13">
        <f t="shared" si="21"/>
        <v>2500</v>
      </c>
      <c r="J70" s="13">
        <f t="shared" si="21"/>
        <v>0</v>
      </c>
      <c r="K70" s="13">
        <f t="shared" si="21"/>
        <v>0</v>
      </c>
    </row>
    <row r="71" spans="1:11" s="7" customFormat="1" ht="37.5" customHeight="1" x14ac:dyDescent="0.2">
      <c r="A71" s="36" t="s">
        <v>87</v>
      </c>
      <c r="B71" s="43" t="s">
        <v>22</v>
      </c>
      <c r="C71" s="37" t="s">
        <v>11</v>
      </c>
      <c r="D71" s="37" t="s">
        <v>23</v>
      </c>
      <c r="E71" s="43" t="s">
        <v>100</v>
      </c>
      <c r="F71" s="43"/>
      <c r="G71" s="13">
        <f>G72</f>
        <v>0</v>
      </c>
      <c r="H71" s="13">
        <f>H72</f>
        <v>2500</v>
      </c>
      <c r="I71" s="13">
        <f>I72</f>
        <v>2500</v>
      </c>
      <c r="J71" s="13">
        <f>J72</f>
        <v>0</v>
      </c>
      <c r="K71" s="13">
        <f>K72</f>
        <v>0</v>
      </c>
    </row>
    <row r="72" spans="1:11" s="7" customFormat="1" ht="30" x14ac:dyDescent="0.2">
      <c r="A72" s="36" t="s">
        <v>122</v>
      </c>
      <c r="B72" s="43" t="s">
        <v>22</v>
      </c>
      <c r="C72" s="37" t="s">
        <v>11</v>
      </c>
      <c r="D72" s="37" t="s">
        <v>23</v>
      </c>
      <c r="E72" s="43" t="s">
        <v>100</v>
      </c>
      <c r="F72" s="37" t="s">
        <v>43</v>
      </c>
      <c r="G72" s="13">
        <f>G73</f>
        <v>0</v>
      </c>
      <c r="H72" s="13">
        <f t="shared" ref="H72:I73" si="22">H73</f>
        <v>2500</v>
      </c>
      <c r="I72" s="13">
        <f t="shared" si="22"/>
        <v>2500</v>
      </c>
      <c r="J72" s="13">
        <f t="shared" ref="J72:J73" si="23">J73</f>
        <v>0</v>
      </c>
      <c r="K72" s="13">
        <f t="shared" ref="K72" si="24">K73</f>
        <v>0</v>
      </c>
    </row>
    <row r="73" spans="1:11" s="7" customFormat="1" ht="30" x14ac:dyDescent="0.2">
      <c r="A73" s="54" t="s">
        <v>68</v>
      </c>
      <c r="B73" s="43" t="s">
        <v>22</v>
      </c>
      <c r="C73" s="37" t="s">
        <v>11</v>
      </c>
      <c r="D73" s="37" t="s">
        <v>23</v>
      </c>
      <c r="E73" s="43" t="s">
        <v>100</v>
      </c>
      <c r="F73" s="37" t="s">
        <v>44</v>
      </c>
      <c r="G73" s="13">
        <f>G74</f>
        <v>0</v>
      </c>
      <c r="H73" s="13">
        <f t="shared" si="22"/>
        <v>2500</v>
      </c>
      <c r="I73" s="13">
        <f t="shared" si="22"/>
        <v>2500</v>
      </c>
      <c r="J73" s="13">
        <f t="shared" si="23"/>
        <v>0</v>
      </c>
      <c r="K73" s="13">
        <f>K74</f>
        <v>0</v>
      </c>
    </row>
    <row r="74" spans="1:11" s="7" customFormat="1" ht="15" x14ac:dyDescent="0.2">
      <c r="A74" s="94" t="s">
        <v>136</v>
      </c>
      <c r="B74" s="40" t="s">
        <v>22</v>
      </c>
      <c r="C74" s="40" t="s">
        <v>11</v>
      </c>
      <c r="D74" s="40" t="s">
        <v>23</v>
      </c>
      <c r="E74" s="56" t="s">
        <v>100</v>
      </c>
      <c r="F74" s="40" t="s">
        <v>33</v>
      </c>
      <c r="G74" s="12"/>
      <c r="H74" s="12">
        <v>2500</v>
      </c>
      <c r="I74" s="12">
        <f>G74+H74</f>
        <v>2500</v>
      </c>
      <c r="J74" s="12"/>
      <c r="K74" s="12"/>
    </row>
    <row r="75" spans="1:11" ht="15" x14ac:dyDescent="0.2">
      <c r="A75" s="54" t="s">
        <v>123</v>
      </c>
      <c r="B75" s="37" t="s">
        <v>22</v>
      </c>
      <c r="C75" s="37" t="s">
        <v>11</v>
      </c>
      <c r="D75" s="37" t="s">
        <v>124</v>
      </c>
      <c r="E75" s="37"/>
      <c r="F75" s="52"/>
      <c r="G75" s="18">
        <f>G76+G82</f>
        <v>336</v>
      </c>
      <c r="H75" s="18">
        <f>H76+H82</f>
        <v>103</v>
      </c>
      <c r="I75" s="18">
        <f t="shared" ref="I75:K75" si="25">I76+I82</f>
        <v>439</v>
      </c>
      <c r="J75" s="18">
        <f t="shared" si="25"/>
        <v>300</v>
      </c>
      <c r="K75" s="18">
        <f t="shared" si="25"/>
        <v>300</v>
      </c>
    </row>
    <row r="76" spans="1:11" ht="33.75" customHeight="1" x14ac:dyDescent="0.2">
      <c r="A76" s="54" t="s">
        <v>88</v>
      </c>
      <c r="B76" s="37" t="s">
        <v>22</v>
      </c>
      <c r="C76" s="37" t="s">
        <v>11</v>
      </c>
      <c r="D76" s="37" t="s">
        <v>124</v>
      </c>
      <c r="E76" s="37" t="s">
        <v>97</v>
      </c>
      <c r="F76" s="52"/>
      <c r="G76" s="18">
        <f t="shared" ref="G76:K89" si="26">G77</f>
        <v>300</v>
      </c>
      <c r="H76" s="18">
        <f t="shared" si="26"/>
        <v>0</v>
      </c>
      <c r="I76" s="18">
        <f t="shared" si="26"/>
        <v>300</v>
      </c>
      <c r="J76" s="18">
        <f t="shared" si="26"/>
        <v>300</v>
      </c>
      <c r="K76" s="18">
        <f t="shared" si="26"/>
        <v>300</v>
      </c>
    </row>
    <row r="77" spans="1:11" ht="45" x14ac:dyDescent="0.2">
      <c r="A77" s="54" t="s">
        <v>135</v>
      </c>
      <c r="B77" s="37">
        <v>920</v>
      </c>
      <c r="C77" s="37" t="s">
        <v>11</v>
      </c>
      <c r="D77" s="37" t="s">
        <v>124</v>
      </c>
      <c r="E77" s="37" t="s">
        <v>125</v>
      </c>
      <c r="F77" s="52"/>
      <c r="G77" s="18">
        <f>G78</f>
        <v>300</v>
      </c>
      <c r="H77" s="18">
        <f t="shared" si="26"/>
        <v>0</v>
      </c>
      <c r="I77" s="18">
        <f t="shared" si="26"/>
        <v>300</v>
      </c>
      <c r="J77" s="18">
        <f t="shared" si="26"/>
        <v>300</v>
      </c>
      <c r="K77" s="18">
        <f t="shared" si="26"/>
        <v>300</v>
      </c>
    </row>
    <row r="78" spans="1:11" ht="35.25" customHeight="1" x14ac:dyDescent="0.2">
      <c r="A78" s="36" t="s">
        <v>156</v>
      </c>
      <c r="B78" s="43" t="s">
        <v>22</v>
      </c>
      <c r="C78" s="43" t="s">
        <v>11</v>
      </c>
      <c r="D78" s="43" t="s">
        <v>124</v>
      </c>
      <c r="E78" s="43" t="s">
        <v>155</v>
      </c>
      <c r="F78" s="43"/>
      <c r="G78" s="13">
        <f>G79</f>
        <v>300</v>
      </c>
      <c r="H78" s="13">
        <f t="shared" si="26"/>
        <v>0</v>
      </c>
      <c r="I78" s="13">
        <f t="shared" si="26"/>
        <v>300</v>
      </c>
      <c r="J78" s="13">
        <f t="shared" ref="J78:K78" si="27">J79</f>
        <v>300</v>
      </c>
      <c r="K78" s="13">
        <f t="shared" si="27"/>
        <v>300</v>
      </c>
    </row>
    <row r="79" spans="1:11" ht="36" customHeight="1" x14ac:dyDescent="0.2">
      <c r="A79" s="36" t="s">
        <v>122</v>
      </c>
      <c r="B79" s="43" t="s">
        <v>22</v>
      </c>
      <c r="C79" s="43" t="s">
        <v>11</v>
      </c>
      <c r="D79" s="43" t="s">
        <v>124</v>
      </c>
      <c r="E79" s="43" t="s">
        <v>155</v>
      </c>
      <c r="F79" s="43" t="s">
        <v>43</v>
      </c>
      <c r="G79" s="13">
        <f>G80</f>
        <v>300</v>
      </c>
      <c r="H79" s="13">
        <f t="shared" si="26"/>
        <v>0</v>
      </c>
      <c r="I79" s="13">
        <f t="shared" si="26"/>
        <v>300</v>
      </c>
      <c r="J79" s="13">
        <f>J80</f>
        <v>300</v>
      </c>
      <c r="K79" s="13">
        <f>K80</f>
        <v>300</v>
      </c>
    </row>
    <row r="80" spans="1:11" ht="30" x14ac:dyDescent="0.2">
      <c r="A80" s="36" t="s">
        <v>68</v>
      </c>
      <c r="B80" s="43" t="s">
        <v>22</v>
      </c>
      <c r="C80" s="43" t="s">
        <v>11</v>
      </c>
      <c r="D80" s="43" t="s">
        <v>124</v>
      </c>
      <c r="E80" s="43" t="s">
        <v>155</v>
      </c>
      <c r="F80" s="43" t="s">
        <v>44</v>
      </c>
      <c r="G80" s="13">
        <f>G81</f>
        <v>300</v>
      </c>
      <c r="H80" s="13">
        <f t="shared" si="26"/>
        <v>0</v>
      </c>
      <c r="I80" s="13">
        <f t="shared" si="26"/>
        <v>300</v>
      </c>
      <c r="J80" s="13">
        <f>J81</f>
        <v>300</v>
      </c>
      <c r="K80" s="13">
        <f>K81</f>
        <v>300</v>
      </c>
    </row>
    <row r="81" spans="1:12" ht="15" x14ac:dyDescent="0.2">
      <c r="A81" s="38" t="s">
        <v>136</v>
      </c>
      <c r="B81" s="56" t="s">
        <v>22</v>
      </c>
      <c r="C81" s="56" t="s">
        <v>11</v>
      </c>
      <c r="D81" s="56" t="s">
        <v>124</v>
      </c>
      <c r="E81" s="56" t="s">
        <v>155</v>
      </c>
      <c r="F81" s="58" t="s">
        <v>33</v>
      </c>
      <c r="G81" s="59">
        <v>300</v>
      </c>
      <c r="H81" s="59">
        <v>0</v>
      </c>
      <c r="I81" s="59">
        <f>G81+H81</f>
        <v>300</v>
      </c>
      <c r="J81" s="59">
        <v>300</v>
      </c>
      <c r="K81" s="59">
        <v>300</v>
      </c>
    </row>
    <row r="82" spans="1:12" ht="15" x14ac:dyDescent="0.2">
      <c r="A82" s="54" t="s">
        <v>41</v>
      </c>
      <c r="B82" s="37" t="s">
        <v>22</v>
      </c>
      <c r="C82" s="37" t="s">
        <v>11</v>
      </c>
      <c r="D82" s="37" t="s">
        <v>124</v>
      </c>
      <c r="E82" s="37" t="s">
        <v>93</v>
      </c>
      <c r="F82" s="52"/>
      <c r="G82" s="18">
        <f>G87+G83</f>
        <v>36</v>
      </c>
      <c r="H82" s="18">
        <f t="shared" ref="H82:K82" si="28">H87+H83</f>
        <v>103</v>
      </c>
      <c r="I82" s="18">
        <f t="shared" si="28"/>
        <v>139</v>
      </c>
      <c r="J82" s="18">
        <f t="shared" si="28"/>
        <v>0</v>
      </c>
      <c r="K82" s="18">
        <f t="shared" si="28"/>
        <v>0</v>
      </c>
    </row>
    <row r="83" spans="1:12" ht="33" customHeight="1" x14ac:dyDescent="0.2">
      <c r="A83" s="54" t="s">
        <v>189</v>
      </c>
      <c r="B83" s="37" t="s">
        <v>22</v>
      </c>
      <c r="C83" s="37" t="s">
        <v>11</v>
      </c>
      <c r="D83" s="37" t="s">
        <v>124</v>
      </c>
      <c r="E83" s="37" t="s">
        <v>188</v>
      </c>
      <c r="F83" s="52"/>
      <c r="G83" s="18">
        <f>G84</f>
        <v>0</v>
      </c>
      <c r="H83" s="18">
        <f t="shared" ref="H83:K85" si="29">H84</f>
        <v>68</v>
      </c>
      <c r="I83" s="18">
        <f t="shared" si="29"/>
        <v>68</v>
      </c>
      <c r="J83" s="18">
        <f t="shared" si="29"/>
        <v>0</v>
      </c>
      <c r="K83" s="18">
        <f t="shared" si="29"/>
        <v>0</v>
      </c>
    </row>
    <row r="84" spans="1:12" ht="30" x14ac:dyDescent="0.2">
      <c r="A84" s="54" t="s">
        <v>122</v>
      </c>
      <c r="B84" s="37" t="s">
        <v>22</v>
      </c>
      <c r="C84" s="37" t="s">
        <v>11</v>
      </c>
      <c r="D84" s="37" t="s">
        <v>124</v>
      </c>
      <c r="E84" s="37" t="s">
        <v>188</v>
      </c>
      <c r="F84" s="52" t="s">
        <v>43</v>
      </c>
      <c r="G84" s="18">
        <f>G85</f>
        <v>0</v>
      </c>
      <c r="H84" s="18">
        <f t="shared" si="29"/>
        <v>68</v>
      </c>
      <c r="I84" s="18">
        <f t="shared" si="29"/>
        <v>68</v>
      </c>
      <c r="J84" s="18">
        <f t="shared" si="29"/>
        <v>0</v>
      </c>
      <c r="K84" s="18">
        <f t="shared" si="29"/>
        <v>0</v>
      </c>
    </row>
    <row r="85" spans="1:12" ht="30" x14ac:dyDescent="0.2">
      <c r="A85" s="54" t="s">
        <v>68</v>
      </c>
      <c r="B85" s="37" t="s">
        <v>22</v>
      </c>
      <c r="C85" s="37" t="s">
        <v>11</v>
      </c>
      <c r="D85" s="37" t="s">
        <v>124</v>
      </c>
      <c r="E85" s="37" t="s">
        <v>188</v>
      </c>
      <c r="F85" s="52" t="s">
        <v>44</v>
      </c>
      <c r="G85" s="18">
        <f>G86</f>
        <v>0</v>
      </c>
      <c r="H85" s="18">
        <f t="shared" si="29"/>
        <v>68</v>
      </c>
      <c r="I85" s="18">
        <f t="shared" si="29"/>
        <v>68</v>
      </c>
      <c r="J85" s="18">
        <f t="shared" si="29"/>
        <v>0</v>
      </c>
      <c r="K85" s="18">
        <f t="shared" si="29"/>
        <v>0</v>
      </c>
    </row>
    <row r="86" spans="1:12" ht="15" x14ac:dyDescent="0.2">
      <c r="A86" s="38" t="s">
        <v>136</v>
      </c>
      <c r="B86" s="40" t="s">
        <v>22</v>
      </c>
      <c r="C86" s="40" t="s">
        <v>11</v>
      </c>
      <c r="D86" s="40" t="s">
        <v>124</v>
      </c>
      <c r="E86" s="40" t="s">
        <v>188</v>
      </c>
      <c r="F86" s="58" t="s">
        <v>33</v>
      </c>
      <c r="G86" s="59"/>
      <c r="H86" s="59">
        <v>68</v>
      </c>
      <c r="I86" s="59">
        <f>G86+H86</f>
        <v>68</v>
      </c>
      <c r="J86" s="59"/>
      <c r="K86" s="59"/>
    </row>
    <row r="87" spans="1:12" ht="30" x14ac:dyDescent="0.2">
      <c r="A87" s="54" t="s">
        <v>167</v>
      </c>
      <c r="B87" s="37" t="s">
        <v>22</v>
      </c>
      <c r="C87" s="37" t="s">
        <v>11</v>
      </c>
      <c r="D87" s="37" t="s">
        <v>124</v>
      </c>
      <c r="E87" s="37" t="s">
        <v>168</v>
      </c>
      <c r="F87" s="52"/>
      <c r="G87" s="13">
        <f>G88</f>
        <v>36</v>
      </c>
      <c r="H87" s="13">
        <f t="shared" si="26"/>
        <v>35</v>
      </c>
      <c r="I87" s="13">
        <f t="shared" si="26"/>
        <v>71</v>
      </c>
      <c r="J87" s="13">
        <f t="shared" si="26"/>
        <v>0</v>
      </c>
      <c r="K87" s="13">
        <f t="shared" si="26"/>
        <v>0</v>
      </c>
    </row>
    <row r="88" spans="1:12" ht="30" x14ac:dyDescent="0.2">
      <c r="A88" s="54" t="s">
        <v>122</v>
      </c>
      <c r="B88" s="37" t="s">
        <v>22</v>
      </c>
      <c r="C88" s="37" t="s">
        <v>11</v>
      </c>
      <c r="D88" s="37" t="s">
        <v>124</v>
      </c>
      <c r="E88" s="37" t="s">
        <v>168</v>
      </c>
      <c r="F88" s="52" t="s">
        <v>43</v>
      </c>
      <c r="G88" s="13">
        <f>G89</f>
        <v>36</v>
      </c>
      <c r="H88" s="13">
        <f t="shared" si="26"/>
        <v>35</v>
      </c>
      <c r="I88" s="13">
        <f t="shared" si="26"/>
        <v>71</v>
      </c>
      <c r="J88" s="13">
        <f>J89</f>
        <v>0</v>
      </c>
      <c r="K88" s="13">
        <f>K89</f>
        <v>0</v>
      </c>
    </row>
    <row r="89" spans="1:12" ht="30" x14ac:dyDescent="0.2">
      <c r="A89" s="54" t="s">
        <v>68</v>
      </c>
      <c r="B89" s="37" t="s">
        <v>22</v>
      </c>
      <c r="C89" s="37" t="s">
        <v>11</v>
      </c>
      <c r="D89" s="37" t="s">
        <v>124</v>
      </c>
      <c r="E89" s="37" t="s">
        <v>168</v>
      </c>
      <c r="F89" s="52" t="s">
        <v>44</v>
      </c>
      <c r="G89" s="13">
        <f>G90</f>
        <v>36</v>
      </c>
      <c r="H89" s="13">
        <f t="shared" si="26"/>
        <v>35</v>
      </c>
      <c r="I89" s="13">
        <f t="shared" si="26"/>
        <v>71</v>
      </c>
      <c r="J89" s="13">
        <f>J90</f>
        <v>0</v>
      </c>
      <c r="K89" s="13">
        <f>K90</f>
        <v>0</v>
      </c>
    </row>
    <row r="90" spans="1:12" ht="15" x14ac:dyDescent="0.2">
      <c r="A90" s="38" t="s">
        <v>136</v>
      </c>
      <c r="B90" s="40" t="s">
        <v>22</v>
      </c>
      <c r="C90" s="40" t="s">
        <v>11</v>
      </c>
      <c r="D90" s="40" t="s">
        <v>124</v>
      </c>
      <c r="E90" s="40" t="s">
        <v>168</v>
      </c>
      <c r="F90" s="41" t="s">
        <v>33</v>
      </c>
      <c r="G90" s="59">
        <v>36</v>
      </c>
      <c r="H90" s="59">
        <v>35</v>
      </c>
      <c r="I90" s="59">
        <f>G90+H90</f>
        <v>71</v>
      </c>
      <c r="J90" s="59"/>
      <c r="K90" s="59"/>
    </row>
    <row r="91" spans="1:12" ht="14.25" x14ac:dyDescent="0.2">
      <c r="A91" s="48" t="s">
        <v>51</v>
      </c>
      <c r="B91" s="49">
        <v>920</v>
      </c>
      <c r="C91" s="49" t="s">
        <v>12</v>
      </c>
      <c r="D91" s="49" t="s">
        <v>25</v>
      </c>
      <c r="E91" s="49"/>
      <c r="F91" s="49" t="s">
        <v>7</v>
      </c>
      <c r="G91" s="10">
        <f>G99+G108+G92</f>
        <v>216446.09999999998</v>
      </c>
      <c r="H91" s="10">
        <f>H99+H108+H92</f>
        <v>399.99999999999994</v>
      </c>
      <c r="I91" s="10">
        <f>I99+I108+I92</f>
        <v>216846.09999999998</v>
      </c>
      <c r="J91" s="10">
        <f>J99+J108+J92</f>
        <v>112136.90000000001</v>
      </c>
      <c r="K91" s="10">
        <f>K99+K108+K92</f>
        <v>110783.90000000001</v>
      </c>
      <c r="L91" s="5"/>
    </row>
    <row r="92" spans="1:12" ht="15" x14ac:dyDescent="0.2">
      <c r="A92" s="60" t="s">
        <v>139</v>
      </c>
      <c r="B92" s="37">
        <v>920</v>
      </c>
      <c r="C92" s="37" t="s">
        <v>12</v>
      </c>
      <c r="D92" s="37" t="s">
        <v>9</v>
      </c>
      <c r="E92" s="37"/>
      <c r="F92" s="37" t="s">
        <v>7</v>
      </c>
      <c r="G92" s="14">
        <f>G93</f>
        <v>976.5</v>
      </c>
      <c r="H92" s="14">
        <f>H93</f>
        <v>0</v>
      </c>
      <c r="I92" s="14">
        <f t="shared" ref="I92" si="30">I93</f>
        <v>976.5</v>
      </c>
      <c r="J92" s="14">
        <f>J93</f>
        <v>3275</v>
      </c>
      <c r="K92" s="14">
        <f>K93</f>
        <v>3500</v>
      </c>
    </row>
    <row r="93" spans="1:12" ht="45" x14ac:dyDescent="0.2">
      <c r="A93" s="60" t="s">
        <v>179</v>
      </c>
      <c r="B93" s="37" t="s">
        <v>22</v>
      </c>
      <c r="C93" s="37" t="s">
        <v>12</v>
      </c>
      <c r="D93" s="37" t="s">
        <v>9</v>
      </c>
      <c r="E93" s="37" t="s">
        <v>143</v>
      </c>
      <c r="F93" s="37"/>
      <c r="G93" s="14">
        <f t="shared" ref="G93:K94" si="31">G94</f>
        <v>976.5</v>
      </c>
      <c r="H93" s="14">
        <f>H94</f>
        <v>0</v>
      </c>
      <c r="I93" s="14">
        <f t="shared" si="31"/>
        <v>976.5</v>
      </c>
      <c r="J93" s="14">
        <f t="shared" si="31"/>
        <v>3275</v>
      </c>
      <c r="K93" s="14">
        <f t="shared" si="31"/>
        <v>3500</v>
      </c>
    </row>
    <row r="94" spans="1:12" ht="33.75" customHeight="1" x14ac:dyDescent="0.2">
      <c r="A94" s="60" t="s">
        <v>144</v>
      </c>
      <c r="B94" s="37" t="s">
        <v>22</v>
      </c>
      <c r="C94" s="37" t="s">
        <v>12</v>
      </c>
      <c r="D94" s="37" t="s">
        <v>9</v>
      </c>
      <c r="E94" s="37" t="s">
        <v>145</v>
      </c>
      <c r="F94" s="37"/>
      <c r="G94" s="14">
        <f>G95</f>
        <v>976.5</v>
      </c>
      <c r="H94" s="14">
        <f t="shared" ref="H94" si="32">H95</f>
        <v>0</v>
      </c>
      <c r="I94" s="14">
        <f t="shared" si="31"/>
        <v>976.5</v>
      </c>
      <c r="J94" s="14">
        <f t="shared" si="31"/>
        <v>3275</v>
      </c>
      <c r="K94" s="14">
        <f t="shared" si="31"/>
        <v>3500</v>
      </c>
    </row>
    <row r="95" spans="1:12" ht="30" x14ac:dyDescent="0.2">
      <c r="A95" s="93" t="s">
        <v>146</v>
      </c>
      <c r="B95" s="43" t="s">
        <v>22</v>
      </c>
      <c r="C95" s="43" t="s">
        <v>12</v>
      </c>
      <c r="D95" s="43" t="s">
        <v>9</v>
      </c>
      <c r="E95" s="43" t="s">
        <v>180</v>
      </c>
      <c r="F95" s="43"/>
      <c r="G95" s="13">
        <f>G96</f>
        <v>976.5</v>
      </c>
      <c r="H95" s="13">
        <f t="shared" ref="H95:K96" si="33">H96</f>
        <v>0</v>
      </c>
      <c r="I95" s="13">
        <f t="shared" si="33"/>
        <v>976.5</v>
      </c>
      <c r="J95" s="13">
        <f t="shared" si="33"/>
        <v>3275</v>
      </c>
      <c r="K95" s="13">
        <f t="shared" si="33"/>
        <v>3500</v>
      </c>
    </row>
    <row r="96" spans="1:12" ht="30" x14ac:dyDescent="0.2">
      <c r="A96" s="36" t="s">
        <v>122</v>
      </c>
      <c r="B96" s="43" t="s">
        <v>22</v>
      </c>
      <c r="C96" s="43" t="s">
        <v>12</v>
      </c>
      <c r="D96" s="43" t="s">
        <v>9</v>
      </c>
      <c r="E96" s="91" t="s">
        <v>180</v>
      </c>
      <c r="F96" s="43" t="s">
        <v>43</v>
      </c>
      <c r="G96" s="13">
        <f>G97</f>
        <v>976.5</v>
      </c>
      <c r="H96" s="13">
        <f t="shared" si="33"/>
        <v>0</v>
      </c>
      <c r="I96" s="13">
        <f t="shared" si="33"/>
        <v>976.5</v>
      </c>
      <c r="J96" s="13">
        <f t="shared" si="33"/>
        <v>3275</v>
      </c>
      <c r="K96" s="13">
        <f t="shared" si="33"/>
        <v>3500</v>
      </c>
    </row>
    <row r="97" spans="1:11" ht="30" x14ac:dyDescent="0.2">
      <c r="A97" s="36" t="s">
        <v>68</v>
      </c>
      <c r="B97" s="43" t="s">
        <v>22</v>
      </c>
      <c r="C97" s="43" t="s">
        <v>12</v>
      </c>
      <c r="D97" s="43" t="s">
        <v>9</v>
      </c>
      <c r="E97" s="91" t="s">
        <v>180</v>
      </c>
      <c r="F97" s="43" t="s">
        <v>44</v>
      </c>
      <c r="G97" s="13">
        <f>G98</f>
        <v>976.5</v>
      </c>
      <c r="H97" s="13">
        <f>H98</f>
        <v>0</v>
      </c>
      <c r="I97" s="13">
        <f>I98</f>
        <v>976.5</v>
      </c>
      <c r="J97" s="13">
        <f>J98</f>
        <v>3275</v>
      </c>
      <c r="K97" s="13">
        <f>K98</f>
        <v>3500</v>
      </c>
    </row>
    <row r="98" spans="1:11" ht="15" x14ac:dyDescent="0.2">
      <c r="A98" s="61" t="s">
        <v>136</v>
      </c>
      <c r="B98" s="56" t="s">
        <v>22</v>
      </c>
      <c r="C98" s="56" t="s">
        <v>12</v>
      </c>
      <c r="D98" s="56" t="s">
        <v>9</v>
      </c>
      <c r="E98" s="92" t="s">
        <v>180</v>
      </c>
      <c r="F98" s="56" t="s">
        <v>33</v>
      </c>
      <c r="G98" s="17">
        <v>976.5</v>
      </c>
      <c r="H98" s="17">
        <v>0</v>
      </c>
      <c r="I98" s="17">
        <f>G98+H98</f>
        <v>976.5</v>
      </c>
      <c r="J98" s="17">
        <v>3275</v>
      </c>
      <c r="K98" s="17">
        <v>3500</v>
      </c>
    </row>
    <row r="99" spans="1:11" ht="15" x14ac:dyDescent="0.2">
      <c r="A99" s="50" t="s">
        <v>19</v>
      </c>
      <c r="B99" s="37">
        <v>920</v>
      </c>
      <c r="C99" s="37" t="s">
        <v>12</v>
      </c>
      <c r="D99" s="37" t="s">
        <v>13</v>
      </c>
      <c r="E99" s="37"/>
      <c r="F99" s="37"/>
      <c r="G99" s="13">
        <f t="shared" ref="G99:K100" si="34">G100</f>
        <v>600</v>
      </c>
      <c r="H99" s="13">
        <f t="shared" si="34"/>
        <v>0</v>
      </c>
      <c r="I99" s="13">
        <f t="shared" si="34"/>
        <v>600</v>
      </c>
      <c r="J99" s="13">
        <f t="shared" si="34"/>
        <v>600</v>
      </c>
      <c r="K99" s="13">
        <f t="shared" si="34"/>
        <v>600</v>
      </c>
    </row>
    <row r="100" spans="1:11" ht="15" x14ac:dyDescent="0.2">
      <c r="A100" s="33" t="s">
        <v>41</v>
      </c>
      <c r="B100" s="37">
        <v>920</v>
      </c>
      <c r="C100" s="37" t="s">
        <v>12</v>
      </c>
      <c r="D100" s="37" t="s">
        <v>13</v>
      </c>
      <c r="E100" s="34" t="s">
        <v>93</v>
      </c>
      <c r="F100" s="37"/>
      <c r="G100" s="13">
        <f t="shared" si="34"/>
        <v>600</v>
      </c>
      <c r="H100" s="13">
        <f t="shared" si="34"/>
        <v>0</v>
      </c>
      <c r="I100" s="13">
        <f t="shared" si="34"/>
        <v>600</v>
      </c>
      <c r="J100" s="13">
        <f t="shared" si="34"/>
        <v>600</v>
      </c>
      <c r="K100" s="13">
        <f t="shared" si="34"/>
        <v>600</v>
      </c>
    </row>
    <row r="101" spans="1:11" ht="15" x14ac:dyDescent="0.2">
      <c r="A101" s="50" t="s">
        <v>20</v>
      </c>
      <c r="B101" s="37" t="s">
        <v>22</v>
      </c>
      <c r="C101" s="37" t="s">
        <v>12</v>
      </c>
      <c r="D101" s="37" t="s">
        <v>13</v>
      </c>
      <c r="E101" s="37" t="s">
        <v>99</v>
      </c>
      <c r="F101" s="37"/>
      <c r="G101" s="16">
        <f t="shared" ref="G101:K101" si="35">G102+G105</f>
        <v>600</v>
      </c>
      <c r="H101" s="16">
        <f t="shared" ref="H101:I101" si="36">H102+H105</f>
        <v>0</v>
      </c>
      <c r="I101" s="16">
        <f t="shared" si="36"/>
        <v>600</v>
      </c>
      <c r="J101" s="16">
        <f t="shared" si="35"/>
        <v>600</v>
      </c>
      <c r="K101" s="16">
        <f t="shared" si="35"/>
        <v>600</v>
      </c>
    </row>
    <row r="102" spans="1:11" ht="30" x14ac:dyDescent="0.2">
      <c r="A102" s="36" t="s">
        <v>122</v>
      </c>
      <c r="B102" s="37">
        <v>920</v>
      </c>
      <c r="C102" s="37" t="s">
        <v>12</v>
      </c>
      <c r="D102" s="37" t="s">
        <v>13</v>
      </c>
      <c r="E102" s="37" t="s">
        <v>99</v>
      </c>
      <c r="F102" s="37" t="s">
        <v>43</v>
      </c>
      <c r="G102" s="16">
        <f t="shared" ref="G102:K103" si="37">G103</f>
        <v>100</v>
      </c>
      <c r="H102" s="16">
        <f t="shared" si="37"/>
        <v>0</v>
      </c>
      <c r="I102" s="16">
        <f t="shared" si="37"/>
        <v>100</v>
      </c>
      <c r="J102" s="16">
        <f t="shared" si="37"/>
        <v>100</v>
      </c>
      <c r="K102" s="16">
        <f t="shared" si="37"/>
        <v>100</v>
      </c>
    </row>
    <row r="103" spans="1:11" ht="30" x14ac:dyDescent="0.2">
      <c r="A103" s="36" t="s">
        <v>68</v>
      </c>
      <c r="B103" s="37">
        <v>920</v>
      </c>
      <c r="C103" s="37" t="s">
        <v>12</v>
      </c>
      <c r="D103" s="37" t="s">
        <v>13</v>
      </c>
      <c r="E103" s="37" t="s">
        <v>99</v>
      </c>
      <c r="F103" s="37" t="s">
        <v>44</v>
      </c>
      <c r="G103" s="16">
        <f t="shared" si="37"/>
        <v>100</v>
      </c>
      <c r="H103" s="16">
        <f t="shared" si="37"/>
        <v>0</v>
      </c>
      <c r="I103" s="16">
        <f t="shared" si="37"/>
        <v>100</v>
      </c>
      <c r="J103" s="16">
        <f t="shared" si="37"/>
        <v>100</v>
      </c>
      <c r="K103" s="16">
        <f t="shared" si="37"/>
        <v>100</v>
      </c>
    </row>
    <row r="104" spans="1:11" ht="15" x14ac:dyDescent="0.2">
      <c r="A104" s="38" t="s">
        <v>136</v>
      </c>
      <c r="B104" s="40" t="s">
        <v>22</v>
      </c>
      <c r="C104" s="40" t="s">
        <v>12</v>
      </c>
      <c r="D104" s="40" t="s">
        <v>13</v>
      </c>
      <c r="E104" s="40" t="s">
        <v>99</v>
      </c>
      <c r="F104" s="40" t="s">
        <v>33</v>
      </c>
      <c r="G104" s="12">
        <v>100</v>
      </c>
      <c r="H104" s="12">
        <v>0</v>
      </c>
      <c r="I104" s="12">
        <f>G104+H104</f>
        <v>100</v>
      </c>
      <c r="J104" s="12">
        <v>100</v>
      </c>
      <c r="K104" s="12">
        <v>100</v>
      </c>
    </row>
    <row r="105" spans="1:11" ht="15" x14ac:dyDescent="0.2">
      <c r="A105" s="50" t="s">
        <v>45</v>
      </c>
      <c r="B105" s="37" t="s">
        <v>22</v>
      </c>
      <c r="C105" s="37" t="s">
        <v>12</v>
      </c>
      <c r="D105" s="37" t="s">
        <v>13</v>
      </c>
      <c r="E105" s="37" t="s">
        <v>99</v>
      </c>
      <c r="F105" s="37" t="s">
        <v>46</v>
      </c>
      <c r="G105" s="16">
        <f t="shared" ref="G105:K106" si="38">G106</f>
        <v>500</v>
      </c>
      <c r="H105" s="16">
        <f t="shared" si="38"/>
        <v>0</v>
      </c>
      <c r="I105" s="16">
        <f t="shared" si="38"/>
        <v>500</v>
      </c>
      <c r="J105" s="16">
        <f t="shared" si="38"/>
        <v>500</v>
      </c>
      <c r="K105" s="16">
        <f t="shared" si="38"/>
        <v>500</v>
      </c>
    </row>
    <row r="106" spans="1:11" ht="50.25" customHeight="1" x14ac:dyDescent="0.2">
      <c r="A106" s="62" t="s">
        <v>71</v>
      </c>
      <c r="B106" s="37" t="s">
        <v>22</v>
      </c>
      <c r="C106" s="37" t="s">
        <v>12</v>
      </c>
      <c r="D106" s="37" t="s">
        <v>13</v>
      </c>
      <c r="E106" s="37" t="s">
        <v>99</v>
      </c>
      <c r="F106" s="37" t="s">
        <v>34</v>
      </c>
      <c r="G106" s="16">
        <f t="shared" si="38"/>
        <v>500</v>
      </c>
      <c r="H106" s="16">
        <f t="shared" si="38"/>
        <v>0</v>
      </c>
      <c r="I106" s="16">
        <f t="shared" si="38"/>
        <v>500</v>
      </c>
      <c r="J106" s="16">
        <f t="shared" si="38"/>
        <v>500</v>
      </c>
      <c r="K106" s="16">
        <f t="shared" si="38"/>
        <v>500</v>
      </c>
    </row>
    <row r="107" spans="1:11" ht="60" x14ac:dyDescent="0.2">
      <c r="A107" s="63" t="s">
        <v>120</v>
      </c>
      <c r="B107" s="40" t="s">
        <v>22</v>
      </c>
      <c r="C107" s="40" t="s">
        <v>12</v>
      </c>
      <c r="D107" s="40" t="s">
        <v>13</v>
      </c>
      <c r="E107" s="40" t="s">
        <v>99</v>
      </c>
      <c r="F107" s="40" t="s">
        <v>121</v>
      </c>
      <c r="G107" s="12">
        <v>500</v>
      </c>
      <c r="H107" s="12">
        <v>0</v>
      </c>
      <c r="I107" s="12">
        <f>G107+H107</f>
        <v>500</v>
      </c>
      <c r="J107" s="12">
        <v>500</v>
      </c>
      <c r="K107" s="12">
        <v>500</v>
      </c>
    </row>
    <row r="108" spans="1:11" ht="15" x14ac:dyDescent="0.2">
      <c r="A108" s="60" t="s">
        <v>16</v>
      </c>
      <c r="B108" s="37">
        <v>920</v>
      </c>
      <c r="C108" s="37" t="s">
        <v>12</v>
      </c>
      <c r="D108" s="37" t="s">
        <v>10</v>
      </c>
      <c r="E108" s="37"/>
      <c r="F108" s="37" t="s">
        <v>7</v>
      </c>
      <c r="G108" s="14">
        <f>G140+G134+G128+G109</f>
        <v>214869.59999999998</v>
      </c>
      <c r="H108" s="14">
        <f>H140+H134+H128+H109</f>
        <v>399.99999999999994</v>
      </c>
      <c r="I108" s="14">
        <f>I140+I134+I128+I109</f>
        <v>215269.59999999998</v>
      </c>
      <c r="J108" s="14">
        <f>J140+J134+J128+J109</f>
        <v>108261.90000000001</v>
      </c>
      <c r="K108" s="14">
        <f>K140+K134+K128+K109</f>
        <v>106683.90000000001</v>
      </c>
    </row>
    <row r="109" spans="1:11" ht="45" x14ac:dyDescent="0.2">
      <c r="A109" s="60" t="s">
        <v>179</v>
      </c>
      <c r="B109" s="37" t="s">
        <v>22</v>
      </c>
      <c r="C109" s="37" t="s">
        <v>12</v>
      </c>
      <c r="D109" s="37" t="s">
        <v>10</v>
      </c>
      <c r="E109" s="37" t="s">
        <v>143</v>
      </c>
      <c r="F109" s="37"/>
      <c r="G109" s="14">
        <f>G110</f>
        <v>87241.2</v>
      </c>
      <c r="H109" s="14">
        <f>H110</f>
        <v>0</v>
      </c>
      <c r="I109" s="14">
        <f t="shared" ref="I109" si="39">I110</f>
        <v>87241.2</v>
      </c>
      <c r="J109" s="14">
        <f t="shared" ref="J109:K109" si="40">J110</f>
        <v>1500</v>
      </c>
      <c r="K109" s="14">
        <f t="shared" si="40"/>
        <v>1500</v>
      </c>
    </row>
    <row r="110" spans="1:11" ht="39" customHeight="1" x14ac:dyDescent="0.2">
      <c r="A110" s="60" t="s">
        <v>144</v>
      </c>
      <c r="B110" s="37" t="s">
        <v>22</v>
      </c>
      <c r="C110" s="37" t="s">
        <v>12</v>
      </c>
      <c r="D110" s="37" t="s">
        <v>10</v>
      </c>
      <c r="E110" s="37" t="s">
        <v>145</v>
      </c>
      <c r="F110" s="37"/>
      <c r="G110" s="14">
        <f>G124+G111+G116+G120</f>
        <v>87241.2</v>
      </c>
      <c r="H110" s="14">
        <f t="shared" ref="H110:K110" si="41">H124+H111+H116+H120</f>
        <v>0</v>
      </c>
      <c r="I110" s="14">
        <f t="shared" si="41"/>
        <v>87241.2</v>
      </c>
      <c r="J110" s="14">
        <f t="shared" si="41"/>
        <v>1500</v>
      </c>
      <c r="K110" s="14">
        <f t="shared" si="41"/>
        <v>1500</v>
      </c>
    </row>
    <row r="111" spans="1:11" ht="33" customHeight="1" x14ac:dyDescent="0.2">
      <c r="A111" s="33" t="s">
        <v>148</v>
      </c>
      <c r="B111" s="43" t="s">
        <v>22</v>
      </c>
      <c r="C111" s="43" t="s">
        <v>12</v>
      </c>
      <c r="D111" s="43" t="s">
        <v>10</v>
      </c>
      <c r="E111" s="43" t="s">
        <v>173</v>
      </c>
      <c r="F111" s="43"/>
      <c r="G111" s="13">
        <f>G112</f>
        <v>12752</v>
      </c>
      <c r="H111" s="13">
        <f t="shared" ref="H111:I112" si="42">H112</f>
        <v>0</v>
      </c>
      <c r="I111" s="13">
        <f t="shared" si="42"/>
        <v>12752</v>
      </c>
      <c r="J111" s="13">
        <f>J112</f>
        <v>1500</v>
      </c>
      <c r="K111" s="13">
        <f t="shared" ref="K111:K112" si="43">K112</f>
        <v>1500</v>
      </c>
    </row>
    <row r="112" spans="1:11" ht="30" x14ac:dyDescent="0.2">
      <c r="A112" s="36" t="s">
        <v>122</v>
      </c>
      <c r="B112" s="43" t="s">
        <v>22</v>
      </c>
      <c r="C112" s="43" t="s">
        <v>12</v>
      </c>
      <c r="D112" s="43" t="s">
        <v>10</v>
      </c>
      <c r="E112" s="43" t="s">
        <v>173</v>
      </c>
      <c r="F112" s="43" t="s">
        <v>43</v>
      </c>
      <c r="G112" s="13">
        <f>G113</f>
        <v>12752</v>
      </c>
      <c r="H112" s="13">
        <f t="shared" si="42"/>
        <v>0</v>
      </c>
      <c r="I112" s="13">
        <f t="shared" si="42"/>
        <v>12752</v>
      </c>
      <c r="J112" s="13">
        <f>J113</f>
        <v>1500</v>
      </c>
      <c r="K112" s="13">
        <f t="shared" si="43"/>
        <v>1500</v>
      </c>
    </row>
    <row r="113" spans="1:11" ht="30" x14ac:dyDescent="0.2">
      <c r="A113" s="36" t="s">
        <v>68</v>
      </c>
      <c r="B113" s="43" t="s">
        <v>22</v>
      </c>
      <c r="C113" s="43" t="s">
        <v>12</v>
      </c>
      <c r="D113" s="43" t="s">
        <v>10</v>
      </c>
      <c r="E113" s="43" t="s">
        <v>173</v>
      </c>
      <c r="F113" s="43" t="s">
        <v>44</v>
      </c>
      <c r="G113" s="13">
        <f>G114+G115</f>
        <v>12752</v>
      </c>
      <c r="H113" s="13">
        <f t="shared" ref="H113:K113" si="44">H114+H115</f>
        <v>0</v>
      </c>
      <c r="I113" s="13">
        <f t="shared" si="44"/>
        <v>12752</v>
      </c>
      <c r="J113" s="13">
        <f t="shared" si="44"/>
        <v>1500</v>
      </c>
      <c r="K113" s="13">
        <f t="shared" si="44"/>
        <v>1500</v>
      </c>
    </row>
    <row r="114" spans="1:11" ht="35.25" customHeight="1" x14ac:dyDescent="0.2">
      <c r="A114" s="57" t="s">
        <v>69</v>
      </c>
      <c r="B114" s="56" t="s">
        <v>22</v>
      </c>
      <c r="C114" s="56" t="s">
        <v>12</v>
      </c>
      <c r="D114" s="56" t="s">
        <v>10</v>
      </c>
      <c r="E114" s="56" t="s">
        <v>173</v>
      </c>
      <c r="F114" s="56" t="s">
        <v>35</v>
      </c>
      <c r="G114" s="17">
        <v>12752</v>
      </c>
      <c r="H114" s="17">
        <v>-330</v>
      </c>
      <c r="I114" s="17">
        <f>G114+H114</f>
        <v>12422</v>
      </c>
      <c r="J114" s="17">
        <v>1500</v>
      </c>
      <c r="K114" s="17">
        <v>1500</v>
      </c>
    </row>
    <row r="115" spans="1:11" ht="35.25" customHeight="1" x14ac:dyDescent="0.2">
      <c r="A115" s="61" t="s">
        <v>136</v>
      </c>
      <c r="B115" s="56" t="s">
        <v>22</v>
      </c>
      <c r="C115" s="56" t="s">
        <v>12</v>
      </c>
      <c r="D115" s="56" t="s">
        <v>10</v>
      </c>
      <c r="E115" s="56" t="s">
        <v>173</v>
      </c>
      <c r="F115" s="56" t="s">
        <v>33</v>
      </c>
      <c r="G115" s="17"/>
      <c r="H115" s="17">
        <v>330</v>
      </c>
      <c r="I115" s="17">
        <f>G115+H115</f>
        <v>330</v>
      </c>
      <c r="J115" s="17"/>
      <c r="K115" s="17"/>
    </row>
    <row r="116" spans="1:11" ht="35.25" customHeight="1" x14ac:dyDescent="0.2">
      <c r="A116" s="55" t="s">
        <v>178</v>
      </c>
      <c r="B116" s="43" t="s">
        <v>22</v>
      </c>
      <c r="C116" s="43" t="s">
        <v>12</v>
      </c>
      <c r="D116" s="43" t="s">
        <v>10</v>
      </c>
      <c r="E116" s="43" t="s">
        <v>174</v>
      </c>
      <c r="F116" s="43"/>
      <c r="G116" s="13">
        <f>G117</f>
        <v>73684.2</v>
      </c>
      <c r="H116" s="13">
        <f t="shared" ref="H116:K118" si="45">H117</f>
        <v>0</v>
      </c>
      <c r="I116" s="13">
        <f t="shared" si="45"/>
        <v>73684.2</v>
      </c>
      <c r="J116" s="13">
        <f t="shared" si="45"/>
        <v>0</v>
      </c>
      <c r="K116" s="13">
        <f t="shared" si="45"/>
        <v>0</v>
      </c>
    </row>
    <row r="117" spans="1:11" ht="29.25" customHeight="1" x14ac:dyDescent="0.2">
      <c r="A117" s="36" t="s">
        <v>122</v>
      </c>
      <c r="B117" s="43" t="s">
        <v>22</v>
      </c>
      <c r="C117" s="43" t="s">
        <v>12</v>
      </c>
      <c r="D117" s="43" t="s">
        <v>10</v>
      </c>
      <c r="E117" s="43" t="s">
        <v>174</v>
      </c>
      <c r="F117" s="43" t="s">
        <v>43</v>
      </c>
      <c r="G117" s="13">
        <f>G118</f>
        <v>73684.2</v>
      </c>
      <c r="H117" s="13">
        <f t="shared" si="45"/>
        <v>0</v>
      </c>
      <c r="I117" s="13">
        <f t="shared" si="45"/>
        <v>73684.2</v>
      </c>
      <c r="J117" s="13">
        <f t="shared" si="45"/>
        <v>0</v>
      </c>
      <c r="K117" s="13">
        <f t="shared" si="45"/>
        <v>0</v>
      </c>
    </row>
    <row r="118" spans="1:11" ht="35.25" customHeight="1" x14ac:dyDescent="0.2">
      <c r="A118" s="36" t="s">
        <v>68</v>
      </c>
      <c r="B118" s="43" t="s">
        <v>22</v>
      </c>
      <c r="C118" s="43" t="s">
        <v>12</v>
      </c>
      <c r="D118" s="43" t="s">
        <v>10</v>
      </c>
      <c r="E118" s="43" t="s">
        <v>174</v>
      </c>
      <c r="F118" s="43" t="s">
        <v>44</v>
      </c>
      <c r="G118" s="13">
        <f>G119</f>
        <v>73684.2</v>
      </c>
      <c r="H118" s="13">
        <f t="shared" si="45"/>
        <v>0</v>
      </c>
      <c r="I118" s="13">
        <f t="shared" si="45"/>
        <v>73684.2</v>
      </c>
      <c r="J118" s="13">
        <f t="shared" si="45"/>
        <v>0</v>
      </c>
      <c r="K118" s="13">
        <f t="shared" si="45"/>
        <v>0</v>
      </c>
    </row>
    <row r="119" spans="1:11" ht="35.25" customHeight="1" x14ac:dyDescent="0.2">
      <c r="A119" s="61" t="s">
        <v>136</v>
      </c>
      <c r="B119" s="56" t="s">
        <v>22</v>
      </c>
      <c r="C119" s="56" t="s">
        <v>12</v>
      </c>
      <c r="D119" s="56" t="s">
        <v>10</v>
      </c>
      <c r="E119" s="56" t="s">
        <v>174</v>
      </c>
      <c r="F119" s="56" t="s">
        <v>33</v>
      </c>
      <c r="G119" s="17">
        <v>73684.2</v>
      </c>
      <c r="H119" s="17">
        <v>0</v>
      </c>
      <c r="I119" s="17">
        <f>G119+H119</f>
        <v>73684.2</v>
      </c>
      <c r="J119" s="17">
        <v>0</v>
      </c>
      <c r="K119" s="17">
        <v>0</v>
      </c>
    </row>
    <row r="120" spans="1:11" ht="35.25" customHeight="1" x14ac:dyDescent="0.2">
      <c r="A120" s="33" t="s">
        <v>175</v>
      </c>
      <c r="B120" s="43" t="s">
        <v>22</v>
      </c>
      <c r="C120" s="43" t="s">
        <v>12</v>
      </c>
      <c r="D120" s="43" t="s">
        <v>10</v>
      </c>
      <c r="E120" s="43" t="s">
        <v>176</v>
      </c>
      <c r="F120" s="43"/>
      <c r="G120" s="13">
        <f>G121</f>
        <v>5</v>
      </c>
      <c r="H120" s="13">
        <f t="shared" ref="H120:K122" si="46">H121</f>
        <v>0</v>
      </c>
      <c r="I120" s="13">
        <f t="shared" si="46"/>
        <v>5</v>
      </c>
      <c r="J120" s="13">
        <f t="shared" si="46"/>
        <v>0</v>
      </c>
      <c r="K120" s="13">
        <f t="shared" si="46"/>
        <v>0</v>
      </c>
    </row>
    <row r="121" spans="1:11" ht="35.25" customHeight="1" x14ac:dyDescent="0.2">
      <c r="A121" s="33" t="s">
        <v>122</v>
      </c>
      <c r="B121" s="43" t="s">
        <v>22</v>
      </c>
      <c r="C121" s="43" t="s">
        <v>12</v>
      </c>
      <c r="D121" s="43" t="s">
        <v>10</v>
      </c>
      <c r="E121" s="43" t="s">
        <v>176</v>
      </c>
      <c r="F121" s="43" t="s">
        <v>43</v>
      </c>
      <c r="G121" s="13">
        <f>G122</f>
        <v>5</v>
      </c>
      <c r="H121" s="13">
        <f t="shared" si="46"/>
        <v>0</v>
      </c>
      <c r="I121" s="13">
        <f t="shared" si="46"/>
        <v>5</v>
      </c>
      <c r="J121" s="13">
        <f t="shared" si="46"/>
        <v>0</v>
      </c>
      <c r="K121" s="13">
        <f t="shared" si="46"/>
        <v>0</v>
      </c>
    </row>
    <row r="122" spans="1:11" ht="35.25" customHeight="1" x14ac:dyDescent="0.2">
      <c r="A122" s="33" t="s">
        <v>68</v>
      </c>
      <c r="B122" s="43" t="s">
        <v>22</v>
      </c>
      <c r="C122" s="43" t="s">
        <v>12</v>
      </c>
      <c r="D122" s="43" t="s">
        <v>10</v>
      </c>
      <c r="E122" s="43" t="s">
        <v>176</v>
      </c>
      <c r="F122" s="43" t="s">
        <v>44</v>
      </c>
      <c r="G122" s="13">
        <f>G123</f>
        <v>5</v>
      </c>
      <c r="H122" s="13">
        <f t="shared" si="46"/>
        <v>0</v>
      </c>
      <c r="I122" s="13">
        <f t="shared" si="46"/>
        <v>5</v>
      </c>
      <c r="J122" s="13">
        <f t="shared" si="46"/>
        <v>0</v>
      </c>
      <c r="K122" s="13">
        <f t="shared" si="46"/>
        <v>0</v>
      </c>
    </row>
    <row r="123" spans="1:11" ht="20.25" customHeight="1" x14ac:dyDescent="0.2">
      <c r="A123" s="61" t="s">
        <v>136</v>
      </c>
      <c r="B123" s="56" t="s">
        <v>22</v>
      </c>
      <c r="C123" s="56" t="s">
        <v>12</v>
      </c>
      <c r="D123" s="56" t="s">
        <v>10</v>
      </c>
      <c r="E123" s="56" t="s">
        <v>176</v>
      </c>
      <c r="F123" s="56" t="s">
        <v>33</v>
      </c>
      <c r="G123" s="17">
        <v>5</v>
      </c>
      <c r="H123" s="17">
        <v>0</v>
      </c>
      <c r="I123" s="17">
        <f>G123+H123</f>
        <v>5</v>
      </c>
      <c r="J123" s="17">
        <v>0</v>
      </c>
      <c r="K123" s="17">
        <v>0</v>
      </c>
    </row>
    <row r="124" spans="1:11" ht="30" x14ac:dyDescent="0.2">
      <c r="A124" s="33" t="s">
        <v>175</v>
      </c>
      <c r="B124" s="43" t="s">
        <v>22</v>
      </c>
      <c r="C124" s="43" t="s">
        <v>12</v>
      </c>
      <c r="D124" s="43" t="s">
        <v>10</v>
      </c>
      <c r="E124" s="43" t="s">
        <v>172</v>
      </c>
      <c r="F124" s="43"/>
      <c r="G124" s="13">
        <f>G125</f>
        <v>800</v>
      </c>
      <c r="H124" s="13">
        <f t="shared" ref="H124:K126" si="47">H125</f>
        <v>0</v>
      </c>
      <c r="I124" s="13">
        <f t="shared" si="47"/>
        <v>800</v>
      </c>
      <c r="J124" s="13">
        <f t="shared" si="47"/>
        <v>0</v>
      </c>
      <c r="K124" s="13">
        <f t="shared" si="47"/>
        <v>0</v>
      </c>
    </row>
    <row r="125" spans="1:11" ht="30" x14ac:dyDescent="0.2">
      <c r="A125" s="33" t="s">
        <v>122</v>
      </c>
      <c r="B125" s="43" t="s">
        <v>22</v>
      </c>
      <c r="C125" s="43" t="s">
        <v>12</v>
      </c>
      <c r="D125" s="43" t="s">
        <v>10</v>
      </c>
      <c r="E125" s="43" t="s">
        <v>172</v>
      </c>
      <c r="F125" s="43" t="s">
        <v>43</v>
      </c>
      <c r="G125" s="13">
        <f>G126</f>
        <v>800</v>
      </c>
      <c r="H125" s="13">
        <f t="shared" si="47"/>
        <v>0</v>
      </c>
      <c r="I125" s="13">
        <f t="shared" si="47"/>
        <v>800</v>
      </c>
      <c r="J125" s="13">
        <f t="shared" si="47"/>
        <v>0</v>
      </c>
      <c r="K125" s="13">
        <f t="shared" si="47"/>
        <v>0</v>
      </c>
    </row>
    <row r="126" spans="1:11" ht="30" x14ac:dyDescent="0.2">
      <c r="A126" s="33" t="s">
        <v>68</v>
      </c>
      <c r="B126" s="43" t="s">
        <v>22</v>
      </c>
      <c r="C126" s="43" t="s">
        <v>12</v>
      </c>
      <c r="D126" s="43" t="s">
        <v>10</v>
      </c>
      <c r="E126" s="43" t="s">
        <v>172</v>
      </c>
      <c r="F126" s="43" t="s">
        <v>44</v>
      </c>
      <c r="G126" s="13">
        <f>G127</f>
        <v>800</v>
      </c>
      <c r="H126" s="13">
        <f t="shared" si="47"/>
        <v>0</v>
      </c>
      <c r="I126" s="13">
        <f t="shared" si="47"/>
        <v>800</v>
      </c>
      <c r="J126" s="13">
        <f t="shared" si="47"/>
        <v>0</v>
      </c>
      <c r="K126" s="13">
        <f t="shared" si="47"/>
        <v>0</v>
      </c>
    </row>
    <row r="127" spans="1:11" ht="15" x14ac:dyDescent="0.2">
      <c r="A127" s="61" t="s">
        <v>136</v>
      </c>
      <c r="B127" s="56" t="s">
        <v>22</v>
      </c>
      <c r="C127" s="56" t="s">
        <v>12</v>
      </c>
      <c r="D127" s="56" t="s">
        <v>10</v>
      </c>
      <c r="E127" s="56" t="s">
        <v>172</v>
      </c>
      <c r="F127" s="56" t="s">
        <v>33</v>
      </c>
      <c r="G127" s="17">
        <v>800</v>
      </c>
      <c r="H127" s="17">
        <v>0</v>
      </c>
      <c r="I127" s="17">
        <f>G127+H127</f>
        <v>800</v>
      </c>
      <c r="J127" s="17">
        <v>0</v>
      </c>
      <c r="K127" s="17">
        <v>0</v>
      </c>
    </row>
    <row r="128" spans="1:11" ht="30" x14ac:dyDescent="0.2">
      <c r="A128" s="50" t="s">
        <v>88</v>
      </c>
      <c r="B128" s="37">
        <v>920</v>
      </c>
      <c r="C128" s="37" t="s">
        <v>12</v>
      </c>
      <c r="D128" s="37" t="s">
        <v>10</v>
      </c>
      <c r="E128" s="37" t="s">
        <v>97</v>
      </c>
      <c r="F128" s="37"/>
      <c r="G128" s="14">
        <f>G129</f>
        <v>1500</v>
      </c>
      <c r="H128" s="14">
        <f>H129</f>
        <v>0</v>
      </c>
      <c r="I128" s="14">
        <f t="shared" ref="I128:I129" si="48">I129</f>
        <v>1500</v>
      </c>
      <c r="J128" s="14">
        <f t="shared" ref="J128:K129" si="49">J129</f>
        <v>1500</v>
      </c>
      <c r="K128" s="14">
        <f t="shared" si="49"/>
        <v>1500</v>
      </c>
    </row>
    <row r="129" spans="1:11" ht="30" x14ac:dyDescent="0.2">
      <c r="A129" s="60" t="s">
        <v>138</v>
      </c>
      <c r="B129" s="37">
        <v>920</v>
      </c>
      <c r="C129" s="37" t="s">
        <v>12</v>
      </c>
      <c r="D129" s="37" t="s">
        <v>10</v>
      </c>
      <c r="E129" s="37" t="s">
        <v>137</v>
      </c>
      <c r="F129" s="37"/>
      <c r="G129" s="14">
        <f>G130</f>
        <v>1500</v>
      </c>
      <c r="H129" s="14">
        <f t="shared" ref="H129" si="50">H130</f>
        <v>0</v>
      </c>
      <c r="I129" s="14">
        <f t="shared" si="48"/>
        <v>1500</v>
      </c>
      <c r="J129" s="14">
        <f t="shared" si="49"/>
        <v>1500</v>
      </c>
      <c r="K129" s="14">
        <f t="shared" si="49"/>
        <v>1500</v>
      </c>
    </row>
    <row r="130" spans="1:11" ht="30" x14ac:dyDescent="0.2">
      <c r="A130" s="60" t="s">
        <v>142</v>
      </c>
      <c r="B130" s="37">
        <v>920</v>
      </c>
      <c r="C130" s="37" t="s">
        <v>12</v>
      </c>
      <c r="D130" s="37" t="s">
        <v>10</v>
      </c>
      <c r="E130" s="37" t="s">
        <v>141</v>
      </c>
      <c r="F130" s="37"/>
      <c r="G130" s="14">
        <f t="shared" ref="G130:K132" si="51">G131</f>
        <v>1500</v>
      </c>
      <c r="H130" s="14">
        <f t="shared" si="51"/>
        <v>0</v>
      </c>
      <c r="I130" s="14">
        <f t="shared" si="51"/>
        <v>1500</v>
      </c>
      <c r="J130" s="14">
        <f t="shared" si="51"/>
        <v>1500</v>
      </c>
      <c r="K130" s="14">
        <f t="shared" si="51"/>
        <v>1500</v>
      </c>
    </row>
    <row r="131" spans="1:11" ht="30" x14ac:dyDescent="0.2">
      <c r="A131" s="36" t="s">
        <v>122</v>
      </c>
      <c r="B131" s="37">
        <v>920</v>
      </c>
      <c r="C131" s="37" t="s">
        <v>12</v>
      </c>
      <c r="D131" s="37" t="s">
        <v>10</v>
      </c>
      <c r="E131" s="37" t="s">
        <v>141</v>
      </c>
      <c r="F131" s="37" t="s">
        <v>43</v>
      </c>
      <c r="G131" s="13">
        <f t="shared" si="51"/>
        <v>1500</v>
      </c>
      <c r="H131" s="13">
        <f t="shared" si="51"/>
        <v>0</v>
      </c>
      <c r="I131" s="13">
        <f t="shared" si="51"/>
        <v>1500</v>
      </c>
      <c r="J131" s="13">
        <f t="shared" si="51"/>
        <v>1500</v>
      </c>
      <c r="K131" s="13">
        <f t="shared" si="51"/>
        <v>1500</v>
      </c>
    </row>
    <row r="132" spans="1:11" ht="30" x14ac:dyDescent="0.2">
      <c r="A132" s="36" t="s">
        <v>68</v>
      </c>
      <c r="B132" s="37">
        <v>920</v>
      </c>
      <c r="C132" s="37" t="s">
        <v>12</v>
      </c>
      <c r="D132" s="37" t="s">
        <v>10</v>
      </c>
      <c r="E132" s="37" t="s">
        <v>141</v>
      </c>
      <c r="F132" s="37" t="s">
        <v>44</v>
      </c>
      <c r="G132" s="13">
        <f t="shared" si="51"/>
        <v>1500</v>
      </c>
      <c r="H132" s="13">
        <f t="shared" si="51"/>
        <v>0</v>
      </c>
      <c r="I132" s="13">
        <f t="shared" si="51"/>
        <v>1500</v>
      </c>
      <c r="J132" s="13">
        <f t="shared" si="51"/>
        <v>1500</v>
      </c>
      <c r="K132" s="13">
        <f t="shared" si="51"/>
        <v>1500</v>
      </c>
    </row>
    <row r="133" spans="1:11" ht="15" x14ac:dyDescent="0.2">
      <c r="A133" s="38" t="s">
        <v>136</v>
      </c>
      <c r="B133" s="40" t="s">
        <v>22</v>
      </c>
      <c r="C133" s="40" t="s">
        <v>12</v>
      </c>
      <c r="D133" s="40" t="s">
        <v>10</v>
      </c>
      <c r="E133" s="40" t="s">
        <v>141</v>
      </c>
      <c r="F133" s="41" t="s">
        <v>33</v>
      </c>
      <c r="G133" s="42">
        <v>1500</v>
      </c>
      <c r="H133" s="42">
        <v>0</v>
      </c>
      <c r="I133" s="42">
        <f>G133+H133</f>
        <v>1500</v>
      </c>
      <c r="J133" s="42">
        <v>1500</v>
      </c>
      <c r="K133" s="42">
        <v>1500</v>
      </c>
    </row>
    <row r="134" spans="1:11" ht="30" x14ac:dyDescent="0.2">
      <c r="A134" s="50" t="s">
        <v>112</v>
      </c>
      <c r="B134" s="37">
        <v>920</v>
      </c>
      <c r="C134" s="37" t="s">
        <v>12</v>
      </c>
      <c r="D134" s="37" t="s">
        <v>10</v>
      </c>
      <c r="E134" s="37" t="s">
        <v>111</v>
      </c>
      <c r="F134" s="37"/>
      <c r="G134" s="14">
        <f t="shared" ref="G134:K138" si="52">G135</f>
        <v>3771.5</v>
      </c>
      <c r="H134" s="14">
        <f t="shared" si="52"/>
        <v>0</v>
      </c>
      <c r="I134" s="14">
        <f t="shared" si="52"/>
        <v>3771.5</v>
      </c>
      <c r="J134" s="14">
        <f t="shared" si="52"/>
        <v>2828.3</v>
      </c>
      <c r="K134" s="14">
        <f t="shared" si="52"/>
        <v>2925.3</v>
      </c>
    </row>
    <row r="135" spans="1:11" ht="30" x14ac:dyDescent="0.2">
      <c r="A135" s="60" t="s">
        <v>114</v>
      </c>
      <c r="B135" s="37">
        <v>920</v>
      </c>
      <c r="C135" s="37" t="s">
        <v>12</v>
      </c>
      <c r="D135" s="37" t="s">
        <v>10</v>
      </c>
      <c r="E135" s="37" t="s">
        <v>113</v>
      </c>
      <c r="F135" s="37"/>
      <c r="G135" s="14">
        <f t="shared" si="52"/>
        <v>3771.5</v>
      </c>
      <c r="H135" s="14">
        <f t="shared" si="52"/>
        <v>0</v>
      </c>
      <c r="I135" s="14">
        <f t="shared" si="52"/>
        <v>3771.5</v>
      </c>
      <c r="J135" s="14">
        <f t="shared" si="52"/>
        <v>2828.3</v>
      </c>
      <c r="K135" s="14">
        <f t="shared" si="52"/>
        <v>2925.3</v>
      </c>
    </row>
    <row r="136" spans="1:11" ht="45" x14ac:dyDescent="0.2">
      <c r="A136" s="60" t="s">
        <v>116</v>
      </c>
      <c r="B136" s="37">
        <v>920</v>
      </c>
      <c r="C136" s="37" t="s">
        <v>12</v>
      </c>
      <c r="D136" s="37" t="s">
        <v>10</v>
      </c>
      <c r="E136" s="37" t="s">
        <v>115</v>
      </c>
      <c r="F136" s="37"/>
      <c r="G136" s="14">
        <f t="shared" si="52"/>
        <v>3771.5</v>
      </c>
      <c r="H136" s="14">
        <f t="shared" si="52"/>
        <v>0</v>
      </c>
      <c r="I136" s="14">
        <f t="shared" si="52"/>
        <v>3771.5</v>
      </c>
      <c r="J136" s="14">
        <f t="shared" si="52"/>
        <v>2828.3</v>
      </c>
      <c r="K136" s="14">
        <f t="shared" si="52"/>
        <v>2925.3</v>
      </c>
    </row>
    <row r="137" spans="1:11" ht="30" x14ac:dyDescent="0.2">
      <c r="A137" s="36" t="s">
        <v>122</v>
      </c>
      <c r="B137" s="37">
        <v>920</v>
      </c>
      <c r="C137" s="37" t="s">
        <v>12</v>
      </c>
      <c r="D137" s="37" t="s">
        <v>10</v>
      </c>
      <c r="E137" s="37" t="s">
        <v>115</v>
      </c>
      <c r="F137" s="37" t="s">
        <v>43</v>
      </c>
      <c r="G137" s="13">
        <f t="shared" si="52"/>
        <v>3771.5</v>
      </c>
      <c r="H137" s="13">
        <f t="shared" si="52"/>
        <v>0</v>
      </c>
      <c r="I137" s="13">
        <f t="shared" si="52"/>
        <v>3771.5</v>
      </c>
      <c r="J137" s="13">
        <f t="shared" si="52"/>
        <v>2828.3</v>
      </c>
      <c r="K137" s="13">
        <f t="shared" si="52"/>
        <v>2925.3</v>
      </c>
    </row>
    <row r="138" spans="1:11" ht="30" x14ac:dyDescent="0.2">
      <c r="A138" s="36" t="s">
        <v>68</v>
      </c>
      <c r="B138" s="37">
        <v>920</v>
      </c>
      <c r="C138" s="37" t="s">
        <v>12</v>
      </c>
      <c r="D138" s="37" t="s">
        <v>10</v>
      </c>
      <c r="E138" s="37" t="s">
        <v>115</v>
      </c>
      <c r="F138" s="37" t="s">
        <v>44</v>
      </c>
      <c r="G138" s="13">
        <f t="shared" si="52"/>
        <v>3771.5</v>
      </c>
      <c r="H138" s="13">
        <f t="shared" si="52"/>
        <v>0</v>
      </c>
      <c r="I138" s="13">
        <f t="shared" si="52"/>
        <v>3771.5</v>
      </c>
      <c r="J138" s="13">
        <f t="shared" si="52"/>
        <v>2828.3</v>
      </c>
      <c r="K138" s="13">
        <f t="shared" si="52"/>
        <v>2925.3</v>
      </c>
    </row>
    <row r="139" spans="1:11" ht="15" x14ac:dyDescent="0.2">
      <c r="A139" s="38" t="s">
        <v>136</v>
      </c>
      <c r="B139" s="40" t="s">
        <v>22</v>
      </c>
      <c r="C139" s="40" t="s">
        <v>12</v>
      </c>
      <c r="D139" s="40" t="s">
        <v>10</v>
      </c>
      <c r="E139" s="40" t="s">
        <v>115</v>
      </c>
      <c r="F139" s="41" t="s">
        <v>33</v>
      </c>
      <c r="G139" s="42">
        <v>3771.5</v>
      </c>
      <c r="H139" s="42">
        <v>0</v>
      </c>
      <c r="I139" s="42">
        <f>G139+H139</f>
        <v>3771.5</v>
      </c>
      <c r="J139" s="42">
        <v>2828.3</v>
      </c>
      <c r="K139" s="42">
        <v>2925.3</v>
      </c>
    </row>
    <row r="140" spans="1:11" ht="15" x14ac:dyDescent="0.2">
      <c r="A140" s="33" t="s">
        <v>41</v>
      </c>
      <c r="B140" s="37">
        <v>920</v>
      </c>
      <c r="C140" s="37" t="s">
        <v>12</v>
      </c>
      <c r="D140" s="37" t="s">
        <v>10</v>
      </c>
      <c r="E140" s="34" t="s">
        <v>93</v>
      </c>
      <c r="F140" s="37"/>
      <c r="G140" s="14">
        <f>G149+G158+G162+G145+G154+G141</f>
        <v>122356.9</v>
      </c>
      <c r="H140" s="14">
        <f>H149+H158+H162+H145+H154+H141</f>
        <v>399.99999999999994</v>
      </c>
      <c r="I140" s="14">
        <f>I149+I158+I162+I145+I154+I141</f>
        <v>122756.9</v>
      </c>
      <c r="J140" s="14">
        <f>J149+J158+J162+J145+J154+J141</f>
        <v>102433.60000000001</v>
      </c>
      <c r="K140" s="14">
        <f>K149+K158+K162+K145+K154+K141</f>
        <v>100758.6</v>
      </c>
    </row>
    <row r="141" spans="1:11" ht="30" x14ac:dyDescent="0.2">
      <c r="A141" s="33" t="s">
        <v>166</v>
      </c>
      <c r="B141" s="37">
        <v>920</v>
      </c>
      <c r="C141" s="37" t="s">
        <v>12</v>
      </c>
      <c r="D141" s="37" t="s">
        <v>10</v>
      </c>
      <c r="E141" s="37" t="s">
        <v>165</v>
      </c>
      <c r="F141" s="37"/>
      <c r="G141" s="14">
        <f>G142</f>
        <v>8154.2</v>
      </c>
      <c r="H141" s="14">
        <f>H142</f>
        <v>0</v>
      </c>
      <c r="I141" s="14">
        <f>I142</f>
        <v>8154.2</v>
      </c>
      <c r="J141" s="14">
        <f t="shared" ref="J141:K141" si="53">J142</f>
        <v>0</v>
      </c>
      <c r="K141" s="14">
        <f t="shared" si="53"/>
        <v>0</v>
      </c>
    </row>
    <row r="142" spans="1:11" ht="30" x14ac:dyDescent="0.2">
      <c r="A142" s="36" t="s">
        <v>56</v>
      </c>
      <c r="B142" s="37">
        <v>920</v>
      </c>
      <c r="C142" s="37" t="s">
        <v>12</v>
      </c>
      <c r="D142" s="37" t="s">
        <v>10</v>
      </c>
      <c r="E142" s="37" t="s">
        <v>165</v>
      </c>
      <c r="F142" s="37" t="s">
        <v>57</v>
      </c>
      <c r="G142" s="13">
        <f>G144</f>
        <v>8154.2</v>
      </c>
      <c r="H142" s="13">
        <f>H143</f>
        <v>0</v>
      </c>
      <c r="I142" s="13">
        <f>I144</f>
        <v>8154.2</v>
      </c>
      <c r="J142" s="13">
        <f>J144</f>
        <v>0</v>
      </c>
      <c r="K142" s="13">
        <f>K144</f>
        <v>0</v>
      </c>
    </row>
    <row r="143" spans="1:11" ht="15" x14ac:dyDescent="0.2">
      <c r="A143" s="36" t="s">
        <v>58</v>
      </c>
      <c r="B143" s="37">
        <v>920</v>
      </c>
      <c r="C143" s="37" t="s">
        <v>12</v>
      </c>
      <c r="D143" s="37" t="s">
        <v>10</v>
      </c>
      <c r="E143" s="37" t="s">
        <v>165</v>
      </c>
      <c r="F143" s="37" t="s">
        <v>59</v>
      </c>
      <c r="G143" s="13">
        <f>G144</f>
        <v>8154.2</v>
      </c>
      <c r="H143" s="13">
        <f t="shared" ref="H143:K143" si="54">H144</f>
        <v>0</v>
      </c>
      <c r="I143" s="13">
        <f t="shared" si="54"/>
        <v>8154.2</v>
      </c>
      <c r="J143" s="13">
        <f t="shared" si="54"/>
        <v>0</v>
      </c>
      <c r="K143" s="13">
        <f t="shared" si="54"/>
        <v>0</v>
      </c>
    </row>
    <row r="144" spans="1:11" ht="60" x14ac:dyDescent="0.2">
      <c r="A144" s="38" t="s">
        <v>70</v>
      </c>
      <c r="B144" s="40" t="s">
        <v>22</v>
      </c>
      <c r="C144" s="40" t="s">
        <v>12</v>
      </c>
      <c r="D144" s="40" t="s">
        <v>10</v>
      </c>
      <c r="E144" s="40" t="s">
        <v>165</v>
      </c>
      <c r="F144" s="41" t="s">
        <v>37</v>
      </c>
      <c r="G144" s="42">
        <v>8154.2</v>
      </c>
      <c r="H144" s="42">
        <v>0</v>
      </c>
      <c r="I144" s="42">
        <f>G144+H144</f>
        <v>8154.2</v>
      </c>
      <c r="J144" s="42">
        <v>0</v>
      </c>
      <c r="K144" s="42">
        <v>0</v>
      </c>
    </row>
    <row r="145" spans="1:11" ht="30" x14ac:dyDescent="0.2">
      <c r="A145" s="50" t="s">
        <v>87</v>
      </c>
      <c r="B145" s="37" t="s">
        <v>22</v>
      </c>
      <c r="C145" s="37" t="s">
        <v>12</v>
      </c>
      <c r="D145" s="37" t="s">
        <v>10</v>
      </c>
      <c r="E145" s="37" t="s">
        <v>100</v>
      </c>
      <c r="F145" s="52"/>
      <c r="G145" s="13">
        <f t="shared" ref="G145:K147" si="55">G146</f>
        <v>76510.2</v>
      </c>
      <c r="H145" s="13">
        <f t="shared" si="55"/>
        <v>2094.1</v>
      </c>
      <c r="I145" s="13">
        <f t="shared" si="55"/>
        <v>78604.3</v>
      </c>
      <c r="J145" s="13">
        <f t="shared" si="55"/>
        <v>61783.6</v>
      </c>
      <c r="K145" s="13">
        <f t="shared" si="55"/>
        <v>59648.6</v>
      </c>
    </row>
    <row r="146" spans="1:11" ht="30" x14ac:dyDescent="0.2">
      <c r="A146" s="36" t="s">
        <v>122</v>
      </c>
      <c r="B146" s="37">
        <v>920</v>
      </c>
      <c r="C146" s="37" t="s">
        <v>12</v>
      </c>
      <c r="D146" s="37" t="s">
        <v>10</v>
      </c>
      <c r="E146" s="37" t="s">
        <v>100</v>
      </c>
      <c r="F146" s="37" t="s">
        <v>43</v>
      </c>
      <c r="G146" s="13">
        <f t="shared" si="55"/>
        <v>76510.2</v>
      </c>
      <c r="H146" s="13">
        <f t="shared" si="55"/>
        <v>2094.1</v>
      </c>
      <c r="I146" s="13">
        <f t="shared" si="55"/>
        <v>78604.3</v>
      </c>
      <c r="J146" s="13">
        <f t="shared" si="55"/>
        <v>61783.6</v>
      </c>
      <c r="K146" s="13">
        <f t="shared" si="55"/>
        <v>59648.6</v>
      </c>
    </row>
    <row r="147" spans="1:11" ht="30" x14ac:dyDescent="0.2">
      <c r="A147" s="36" t="s">
        <v>68</v>
      </c>
      <c r="B147" s="37">
        <v>920</v>
      </c>
      <c r="C147" s="37" t="s">
        <v>12</v>
      </c>
      <c r="D147" s="37" t="s">
        <v>10</v>
      </c>
      <c r="E147" s="37" t="s">
        <v>100</v>
      </c>
      <c r="F147" s="37" t="s">
        <v>44</v>
      </c>
      <c r="G147" s="13">
        <f t="shared" si="55"/>
        <v>76510.2</v>
      </c>
      <c r="H147" s="13">
        <f t="shared" si="55"/>
        <v>2094.1</v>
      </c>
      <c r="I147" s="13">
        <f t="shared" si="55"/>
        <v>78604.3</v>
      </c>
      <c r="J147" s="13">
        <f t="shared" si="55"/>
        <v>61783.6</v>
      </c>
      <c r="K147" s="13">
        <f t="shared" si="55"/>
        <v>59648.6</v>
      </c>
    </row>
    <row r="148" spans="1:11" ht="15" x14ac:dyDescent="0.2">
      <c r="A148" s="38" t="s">
        <v>136</v>
      </c>
      <c r="B148" s="40" t="s">
        <v>22</v>
      </c>
      <c r="C148" s="40" t="s">
        <v>12</v>
      </c>
      <c r="D148" s="40" t="s">
        <v>10</v>
      </c>
      <c r="E148" s="40" t="s">
        <v>100</v>
      </c>
      <c r="F148" s="41" t="s">
        <v>33</v>
      </c>
      <c r="G148" s="42">
        <v>76510.2</v>
      </c>
      <c r="H148" s="42">
        <f>-740+1499.1+1335</f>
        <v>2094.1</v>
      </c>
      <c r="I148" s="42">
        <f>G148+H148</f>
        <v>78604.3</v>
      </c>
      <c r="J148" s="42">
        <v>61783.6</v>
      </c>
      <c r="K148" s="42">
        <v>59648.6</v>
      </c>
    </row>
    <row r="149" spans="1:11" ht="15" x14ac:dyDescent="0.2">
      <c r="A149" s="50" t="s">
        <v>17</v>
      </c>
      <c r="B149" s="37">
        <v>920</v>
      </c>
      <c r="C149" s="37" t="s">
        <v>12</v>
      </c>
      <c r="D149" s="37" t="s">
        <v>10</v>
      </c>
      <c r="E149" s="37" t="s">
        <v>101</v>
      </c>
      <c r="F149" s="37" t="s">
        <v>7</v>
      </c>
      <c r="G149" s="13">
        <f t="shared" ref="G149:K150" si="56">G150</f>
        <v>17250</v>
      </c>
      <c r="H149" s="13">
        <f t="shared" si="56"/>
        <v>-57.2</v>
      </c>
      <c r="I149" s="13">
        <f t="shared" si="56"/>
        <v>17192.8</v>
      </c>
      <c r="J149" s="13">
        <f t="shared" si="56"/>
        <v>18350</v>
      </c>
      <c r="K149" s="13">
        <f t="shared" si="56"/>
        <v>18450</v>
      </c>
    </row>
    <row r="150" spans="1:11" ht="30" x14ac:dyDescent="0.2">
      <c r="A150" s="36" t="s">
        <v>122</v>
      </c>
      <c r="B150" s="37">
        <v>920</v>
      </c>
      <c r="C150" s="37" t="s">
        <v>12</v>
      </c>
      <c r="D150" s="37" t="s">
        <v>10</v>
      </c>
      <c r="E150" s="37" t="s">
        <v>101</v>
      </c>
      <c r="F150" s="37" t="s">
        <v>43</v>
      </c>
      <c r="G150" s="13">
        <f t="shared" si="56"/>
        <v>17250</v>
      </c>
      <c r="H150" s="13">
        <f t="shared" si="56"/>
        <v>-57.2</v>
      </c>
      <c r="I150" s="13">
        <f t="shared" si="56"/>
        <v>17192.8</v>
      </c>
      <c r="J150" s="13">
        <f t="shared" si="56"/>
        <v>18350</v>
      </c>
      <c r="K150" s="13">
        <f t="shared" si="56"/>
        <v>18450</v>
      </c>
    </row>
    <row r="151" spans="1:11" ht="30" x14ac:dyDescent="0.2">
      <c r="A151" s="36" t="s">
        <v>68</v>
      </c>
      <c r="B151" s="37">
        <v>920</v>
      </c>
      <c r="C151" s="37" t="s">
        <v>12</v>
      </c>
      <c r="D151" s="37" t="s">
        <v>10</v>
      </c>
      <c r="E151" s="37" t="s">
        <v>101</v>
      </c>
      <c r="F151" s="37" t="s">
        <v>44</v>
      </c>
      <c r="G151" s="13">
        <f t="shared" ref="G151:K151" si="57">G153+G152</f>
        <v>17250</v>
      </c>
      <c r="H151" s="13">
        <f t="shared" ref="H151:I151" si="58">H153+H152</f>
        <v>-57.2</v>
      </c>
      <c r="I151" s="13">
        <f t="shared" si="58"/>
        <v>17192.8</v>
      </c>
      <c r="J151" s="13">
        <f t="shared" si="57"/>
        <v>18350</v>
      </c>
      <c r="K151" s="13">
        <f t="shared" si="57"/>
        <v>18450</v>
      </c>
    </row>
    <row r="152" spans="1:11" ht="30" x14ac:dyDescent="0.2">
      <c r="A152" s="64" t="s">
        <v>69</v>
      </c>
      <c r="B152" s="41">
        <v>920</v>
      </c>
      <c r="C152" s="41" t="s">
        <v>12</v>
      </c>
      <c r="D152" s="41" t="s">
        <v>10</v>
      </c>
      <c r="E152" s="41" t="s">
        <v>101</v>
      </c>
      <c r="F152" s="41" t="s">
        <v>35</v>
      </c>
      <c r="G152" s="42">
        <v>1050</v>
      </c>
      <c r="H152" s="42">
        <v>0</v>
      </c>
      <c r="I152" s="42">
        <f>G152+H152</f>
        <v>1050</v>
      </c>
      <c r="J152" s="42">
        <v>3050</v>
      </c>
      <c r="K152" s="42">
        <v>3050</v>
      </c>
    </row>
    <row r="153" spans="1:11" ht="15" x14ac:dyDescent="0.2">
      <c r="A153" s="38" t="s">
        <v>136</v>
      </c>
      <c r="B153" s="41" t="s">
        <v>22</v>
      </c>
      <c r="C153" s="41" t="s">
        <v>12</v>
      </c>
      <c r="D153" s="41" t="s">
        <v>10</v>
      </c>
      <c r="E153" s="41" t="s">
        <v>101</v>
      </c>
      <c r="F153" s="41" t="s">
        <v>33</v>
      </c>
      <c r="G153" s="42">
        <v>16200</v>
      </c>
      <c r="H153" s="42">
        <v>-57.2</v>
      </c>
      <c r="I153" s="42">
        <f>G153+H153</f>
        <v>16142.8</v>
      </c>
      <c r="J153" s="42">
        <v>15300</v>
      </c>
      <c r="K153" s="42">
        <v>15400</v>
      </c>
    </row>
    <row r="154" spans="1:11" ht="15" x14ac:dyDescent="0.2">
      <c r="A154" s="65" t="s">
        <v>149</v>
      </c>
      <c r="B154" s="37">
        <v>920</v>
      </c>
      <c r="C154" s="37" t="s">
        <v>12</v>
      </c>
      <c r="D154" s="37" t="s">
        <v>10</v>
      </c>
      <c r="E154" s="37" t="s">
        <v>150</v>
      </c>
      <c r="F154" s="37" t="s">
        <v>7</v>
      </c>
      <c r="G154" s="18">
        <f>G155</f>
        <v>0</v>
      </c>
      <c r="H154" s="18">
        <f t="shared" ref="H154:I156" si="59">H155</f>
        <v>57.2</v>
      </c>
      <c r="I154" s="18">
        <f t="shared" si="59"/>
        <v>57.2</v>
      </c>
      <c r="J154" s="18">
        <f t="shared" ref="J154:K156" si="60">J155</f>
        <v>1800</v>
      </c>
      <c r="K154" s="18">
        <f t="shared" si="60"/>
        <v>2150</v>
      </c>
    </row>
    <row r="155" spans="1:11" ht="30" x14ac:dyDescent="0.2">
      <c r="A155" s="36" t="s">
        <v>122</v>
      </c>
      <c r="B155" s="37">
        <v>920</v>
      </c>
      <c r="C155" s="37" t="s">
        <v>12</v>
      </c>
      <c r="D155" s="37" t="s">
        <v>10</v>
      </c>
      <c r="E155" s="37" t="s">
        <v>150</v>
      </c>
      <c r="F155" s="37" t="s">
        <v>43</v>
      </c>
      <c r="G155" s="18">
        <f>G156</f>
        <v>0</v>
      </c>
      <c r="H155" s="18">
        <f t="shared" si="59"/>
        <v>57.2</v>
      </c>
      <c r="I155" s="18">
        <f t="shared" si="59"/>
        <v>57.2</v>
      </c>
      <c r="J155" s="18">
        <f t="shared" si="60"/>
        <v>1800</v>
      </c>
      <c r="K155" s="18">
        <f t="shared" si="60"/>
        <v>2150</v>
      </c>
    </row>
    <row r="156" spans="1:11" ht="30" x14ac:dyDescent="0.2">
      <c r="A156" s="36" t="s">
        <v>68</v>
      </c>
      <c r="B156" s="37">
        <v>920</v>
      </c>
      <c r="C156" s="37" t="s">
        <v>12</v>
      </c>
      <c r="D156" s="37" t="s">
        <v>10</v>
      </c>
      <c r="E156" s="37" t="s">
        <v>150</v>
      </c>
      <c r="F156" s="37" t="s">
        <v>44</v>
      </c>
      <c r="G156" s="18">
        <f>G157</f>
        <v>0</v>
      </c>
      <c r="H156" s="18">
        <f t="shared" si="59"/>
        <v>57.2</v>
      </c>
      <c r="I156" s="18">
        <f t="shared" si="59"/>
        <v>57.2</v>
      </c>
      <c r="J156" s="18">
        <f t="shared" si="60"/>
        <v>1800</v>
      </c>
      <c r="K156" s="18">
        <f t="shared" si="60"/>
        <v>2150</v>
      </c>
    </row>
    <row r="157" spans="1:11" ht="15" x14ac:dyDescent="0.2">
      <c r="A157" s="38" t="s">
        <v>136</v>
      </c>
      <c r="B157" s="41">
        <v>920</v>
      </c>
      <c r="C157" s="41" t="s">
        <v>12</v>
      </c>
      <c r="D157" s="41" t="s">
        <v>10</v>
      </c>
      <c r="E157" s="41" t="s">
        <v>150</v>
      </c>
      <c r="F157" s="41" t="s">
        <v>33</v>
      </c>
      <c r="G157" s="42">
        <v>0</v>
      </c>
      <c r="H157" s="42">
        <v>57.2</v>
      </c>
      <c r="I157" s="42">
        <f>G157+H157</f>
        <v>57.2</v>
      </c>
      <c r="J157" s="42">
        <v>1800</v>
      </c>
      <c r="K157" s="42">
        <v>2150</v>
      </c>
    </row>
    <row r="158" spans="1:11" ht="15" x14ac:dyDescent="0.2">
      <c r="A158" s="50" t="s">
        <v>18</v>
      </c>
      <c r="B158" s="37">
        <v>920</v>
      </c>
      <c r="C158" s="37" t="s">
        <v>12</v>
      </c>
      <c r="D158" s="37" t="s">
        <v>10</v>
      </c>
      <c r="E158" s="37" t="s">
        <v>102</v>
      </c>
      <c r="F158" s="37" t="s">
        <v>7</v>
      </c>
      <c r="G158" s="14">
        <f t="shared" ref="G158:K158" si="61">G161</f>
        <v>577.29999999999995</v>
      </c>
      <c r="H158" s="14">
        <f t="shared" ref="H158:I158" si="62">H161</f>
        <v>-35</v>
      </c>
      <c r="I158" s="14">
        <f t="shared" si="62"/>
        <v>542.29999999999995</v>
      </c>
      <c r="J158" s="14">
        <f t="shared" si="61"/>
        <v>1800</v>
      </c>
      <c r="K158" s="14">
        <f t="shared" si="61"/>
        <v>1800</v>
      </c>
    </row>
    <row r="159" spans="1:11" ht="30" x14ac:dyDescent="0.2">
      <c r="A159" s="36" t="s">
        <v>122</v>
      </c>
      <c r="B159" s="37">
        <v>920</v>
      </c>
      <c r="C159" s="37" t="s">
        <v>12</v>
      </c>
      <c r="D159" s="37" t="s">
        <v>10</v>
      </c>
      <c r="E159" s="37" t="s">
        <v>102</v>
      </c>
      <c r="F159" s="37" t="s">
        <v>43</v>
      </c>
      <c r="G159" s="14">
        <f t="shared" ref="G159:K160" si="63">G160</f>
        <v>577.29999999999995</v>
      </c>
      <c r="H159" s="14">
        <f t="shared" si="63"/>
        <v>-35</v>
      </c>
      <c r="I159" s="14">
        <f t="shared" si="63"/>
        <v>542.29999999999995</v>
      </c>
      <c r="J159" s="14">
        <f t="shared" si="63"/>
        <v>1800</v>
      </c>
      <c r="K159" s="14">
        <f t="shared" si="63"/>
        <v>1800</v>
      </c>
    </row>
    <row r="160" spans="1:11" ht="30" x14ac:dyDescent="0.2">
      <c r="A160" s="36" t="s">
        <v>68</v>
      </c>
      <c r="B160" s="37">
        <v>920</v>
      </c>
      <c r="C160" s="37" t="s">
        <v>12</v>
      </c>
      <c r="D160" s="37" t="s">
        <v>10</v>
      </c>
      <c r="E160" s="37" t="s">
        <v>102</v>
      </c>
      <c r="F160" s="37" t="s">
        <v>44</v>
      </c>
      <c r="G160" s="14">
        <f t="shared" si="63"/>
        <v>577.29999999999995</v>
      </c>
      <c r="H160" s="14">
        <f t="shared" si="63"/>
        <v>-35</v>
      </c>
      <c r="I160" s="14">
        <f t="shared" si="63"/>
        <v>542.29999999999995</v>
      </c>
      <c r="J160" s="14">
        <f t="shared" si="63"/>
        <v>1800</v>
      </c>
      <c r="K160" s="14">
        <f t="shared" si="63"/>
        <v>1800</v>
      </c>
    </row>
    <row r="161" spans="1:12" ht="15" x14ac:dyDescent="0.2">
      <c r="A161" s="38" t="s">
        <v>136</v>
      </c>
      <c r="B161" s="40">
        <v>920</v>
      </c>
      <c r="C161" s="40" t="s">
        <v>12</v>
      </c>
      <c r="D161" s="40" t="s">
        <v>10</v>
      </c>
      <c r="E161" s="40" t="s">
        <v>102</v>
      </c>
      <c r="F161" s="40" t="s">
        <v>33</v>
      </c>
      <c r="G161" s="12">
        <v>577.29999999999995</v>
      </c>
      <c r="H161" s="12">
        <v>-35</v>
      </c>
      <c r="I161" s="12">
        <f>G161+H161</f>
        <v>542.29999999999995</v>
      </c>
      <c r="J161" s="12">
        <v>1800</v>
      </c>
      <c r="K161" s="12">
        <v>1800</v>
      </c>
    </row>
    <row r="162" spans="1:12" ht="15" x14ac:dyDescent="0.2">
      <c r="A162" s="50" t="s">
        <v>72</v>
      </c>
      <c r="B162" s="37">
        <v>920</v>
      </c>
      <c r="C162" s="37" t="s">
        <v>12</v>
      </c>
      <c r="D162" s="37" t="s">
        <v>10</v>
      </c>
      <c r="E162" s="37" t="s">
        <v>103</v>
      </c>
      <c r="F162" s="37" t="s">
        <v>7</v>
      </c>
      <c r="G162" s="14">
        <f>G163</f>
        <v>19865.2</v>
      </c>
      <c r="H162" s="14">
        <f t="shared" ref="H162:I162" si="64">H163</f>
        <v>-1659.1</v>
      </c>
      <c r="I162" s="14">
        <f t="shared" si="64"/>
        <v>18206.099999999999</v>
      </c>
      <c r="J162" s="14">
        <f t="shared" ref="J162:K162" si="65">J166</f>
        <v>18700</v>
      </c>
      <c r="K162" s="14">
        <f t="shared" si="65"/>
        <v>18710</v>
      </c>
      <c r="L162" s="5">
        <f>H162-1100</f>
        <v>-2759.1</v>
      </c>
    </row>
    <row r="163" spans="1:12" ht="30" x14ac:dyDescent="0.2">
      <c r="A163" s="36" t="s">
        <v>122</v>
      </c>
      <c r="B163" s="37">
        <v>920</v>
      </c>
      <c r="C163" s="37" t="s">
        <v>12</v>
      </c>
      <c r="D163" s="37" t="s">
        <v>10</v>
      </c>
      <c r="E163" s="37" t="s">
        <v>103</v>
      </c>
      <c r="F163" s="37" t="s">
        <v>43</v>
      </c>
      <c r="G163" s="14">
        <f>G164</f>
        <v>19865.2</v>
      </c>
      <c r="H163" s="14">
        <f t="shared" ref="H163:K163" si="66">H164</f>
        <v>-1659.1</v>
      </c>
      <c r="I163" s="14">
        <f t="shared" si="66"/>
        <v>18206.099999999999</v>
      </c>
      <c r="J163" s="14">
        <f t="shared" si="66"/>
        <v>18700</v>
      </c>
      <c r="K163" s="14">
        <f t="shared" si="66"/>
        <v>18710</v>
      </c>
    </row>
    <row r="164" spans="1:12" ht="30" x14ac:dyDescent="0.2">
      <c r="A164" s="36" t="s">
        <v>68</v>
      </c>
      <c r="B164" s="37">
        <v>920</v>
      </c>
      <c r="C164" s="37" t="s">
        <v>12</v>
      </c>
      <c r="D164" s="37" t="s">
        <v>10</v>
      </c>
      <c r="E164" s="37" t="s">
        <v>103</v>
      </c>
      <c r="F164" s="37" t="s">
        <v>44</v>
      </c>
      <c r="G164" s="14">
        <f>G166+G165</f>
        <v>19865.2</v>
      </c>
      <c r="H164" s="14">
        <f>H166+H165</f>
        <v>-1659.1</v>
      </c>
      <c r="I164" s="14">
        <f>I166+I165</f>
        <v>18206.099999999999</v>
      </c>
      <c r="J164" s="14">
        <f>J166+J165</f>
        <v>18700</v>
      </c>
      <c r="K164" s="14">
        <f>K166+K165</f>
        <v>18710</v>
      </c>
    </row>
    <row r="165" spans="1:12" ht="30.75" customHeight="1" x14ac:dyDescent="0.2">
      <c r="A165" s="64" t="s">
        <v>69</v>
      </c>
      <c r="B165" s="40">
        <v>920</v>
      </c>
      <c r="C165" s="40" t="s">
        <v>12</v>
      </c>
      <c r="D165" s="40" t="s">
        <v>10</v>
      </c>
      <c r="E165" s="40" t="s">
        <v>103</v>
      </c>
      <c r="F165" s="40" t="s">
        <v>35</v>
      </c>
      <c r="G165" s="12">
        <v>9603</v>
      </c>
      <c r="H165" s="12">
        <v>-1092.5999999999999</v>
      </c>
      <c r="I165" s="12">
        <f>G165+H165</f>
        <v>8510.4</v>
      </c>
      <c r="J165" s="12">
        <v>0</v>
      </c>
      <c r="K165" s="12">
        <v>0</v>
      </c>
    </row>
    <row r="166" spans="1:12" ht="15" x14ac:dyDescent="0.2">
      <c r="A166" s="38" t="s">
        <v>136</v>
      </c>
      <c r="B166" s="40">
        <v>920</v>
      </c>
      <c r="C166" s="40" t="s">
        <v>12</v>
      </c>
      <c r="D166" s="40" t="s">
        <v>10</v>
      </c>
      <c r="E166" s="40" t="s">
        <v>103</v>
      </c>
      <c r="F166" s="40" t="s">
        <v>33</v>
      </c>
      <c r="G166" s="12">
        <v>10262.200000000001</v>
      </c>
      <c r="H166" s="12">
        <f>-160-1945.6+1539.1</f>
        <v>-566.5</v>
      </c>
      <c r="I166" s="12">
        <f>G166+H166</f>
        <v>9695.7000000000007</v>
      </c>
      <c r="J166" s="12">
        <v>18700</v>
      </c>
      <c r="K166" s="12">
        <v>18710</v>
      </c>
    </row>
    <row r="167" spans="1:12" ht="14.25" x14ac:dyDescent="0.2">
      <c r="A167" s="48" t="s">
        <v>52</v>
      </c>
      <c r="B167" s="49" t="s">
        <v>22</v>
      </c>
      <c r="C167" s="49" t="s">
        <v>24</v>
      </c>
      <c r="D167" s="49" t="s">
        <v>25</v>
      </c>
      <c r="E167" s="49"/>
      <c r="F167" s="49" t="s">
        <v>7</v>
      </c>
      <c r="G167" s="19">
        <f t="shared" ref="G167:K167" si="67">G168+G174</f>
        <v>1136.0999999999999</v>
      </c>
      <c r="H167" s="19">
        <f t="shared" ref="H167:I167" si="68">H168+H174</f>
        <v>0</v>
      </c>
      <c r="I167" s="19">
        <f t="shared" si="68"/>
        <v>1136.0999999999999</v>
      </c>
      <c r="J167" s="19">
        <f t="shared" si="67"/>
        <v>1132</v>
      </c>
      <c r="K167" s="19">
        <f t="shared" si="67"/>
        <v>1153</v>
      </c>
    </row>
    <row r="168" spans="1:12" ht="15" x14ac:dyDescent="0.2">
      <c r="A168" s="50" t="s">
        <v>27</v>
      </c>
      <c r="B168" s="37" t="s">
        <v>22</v>
      </c>
      <c r="C168" s="37" t="s">
        <v>24</v>
      </c>
      <c r="D168" s="37" t="s">
        <v>9</v>
      </c>
      <c r="E168" s="37"/>
      <c r="F168" s="37"/>
      <c r="G168" s="14">
        <f t="shared" ref="G168:K172" si="69">G169</f>
        <v>502</v>
      </c>
      <c r="H168" s="14">
        <f t="shared" si="69"/>
        <v>0</v>
      </c>
      <c r="I168" s="14">
        <f t="shared" si="69"/>
        <v>502</v>
      </c>
      <c r="J168" s="14">
        <f t="shared" si="69"/>
        <v>522</v>
      </c>
      <c r="K168" s="14">
        <f t="shared" si="69"/>
        <v>543</v>
      </c>
    </row>
    <row r="169" spans="1:12" ht="15" x14ac:dyDescent="0.2">
      <c r="A169" s="33" t="s">
        <v>41</v>
      </c>
      <c r="B169" s="37">
        <v>920</v>
      </c>
      <c r="C169" s="37" t="s">
        <v>24</v>
      </c>
      <c r="D169" s="37" t="s">
        <v>9</v>
      </c>
      <c r="E169" s="34" t="s">
        <v>93</v>
      </c>
      <c r="F169" s="37"/>
      <c r="G169" s="14">
        <f t="shared" si="69"/>
        <v>502</v>
      </c>
      <c r="H169" s="14">
        <f t="shared" si="69"/>
        <v>0</v>
      </c>
      <c r="I169" s="14">
        <f t="shared" si="69"/>
        <v>502</v>
      </c>
      <c r="J169" s="14">
        <f t="shared" si="69"/>
        <v>522</v>
      </c>
      <c r="K169" s="14">
        <f t="shared" si="69"/>
        <v>543</v>
      </c>
    </row>
    <row r="170" spans="1:12" ht="30" x14ac:dyDescent="0.25">
      <c r="A170" s="66" t="s">
        <v>73</v>
      </c>
      <c r="B170" s="37" t="s">
        <v>22</v>
      </c>
      <c r="C170" s="37" t="s">
        <v>24</v>
      </c>
      <c r="D170" s="37" t="s">
        <v>9</v>
      </c>
      <c r="E170" s="34" t="s">
        <v>104</v>
      </c>
      <c r="F170" s="37"/>
      <c r="G170" s="14">
        <f t="shared" si="69"/>
        <v>502</v>
      </c>
      <c r="H170" s="14">
        <f t="shared" si="69"/>
        <v>0</v>
      </c>
      <c r="I170" s="14">
        <f t="shared" si="69"/>
        <v>502</v>
      </c>
      <c r="J170" s="14">
        <f t="shared" si="69"/>
        <v>522</v>
      </c>
      <c r="K170" s="14">
        <f t="shared" si="69"/>
        <v>543</v>
      </c>
    </row>
    <row r="171" spans="1:12" ht="15" x14ac:dyDescent="0.2">
      <c r="A171" s="67" t="s">
        <v>61</v>
      </c>
      <c r="B171" s="37" t="s">
        <v>22</v>
      </c>
      <c r="C171" s="37" t="s">
        <v>24</v>
      </c>
      <c r="D171" s="37" t="s">
        <v>9</v>
      </c>
      <c r="E171" s="34" t="s">
        <v>104</v>
      </c>
      <c r="F171" s="37" t="s">
        <v>60</v>
      </c>
      <c r="G171" s="14">
        <f t="shared" si="69"/>
        <v>502</v>
      </c>
      <c r="H171" s="14">
        <f t="shared" si="69"/>
        <v>0</v>
      </c>
      <c r="I171" s="14">
        <f t="shared" si="69"/>
        <v>502</v>
      </c>
      <c r="J171" s="14">
        <f t="shared" si="69"/>
        <v>522</v>
      </c>
      <c r="K171" s="14">
        <f t="shared" si="69"/>
        <v>543</v>
      </c>
    </row>
    <row r="172" spans="1:12" ht="21" customHeight="1" x14ac:dyDescent="0.2">
      <c r="A172" s="68" t="s">
        <v>62</v>
      </c>
      <c r="B172" s="37" t="s">
        <v>22</v>
      </c>
      <c r="C172" s="37" t="s">
        <v>24</v>
      </c>
      <c r="D172" s="37" t="s">
        <v>9</v>
      </c>
      <c r="E172" s="34" t="s">
        <v>104</v>
      </c>
      <c r="F172" s="37" t="s">
        <v>63</v>
      </c>
      <c r="G172" s="14">
        <f t="shared" si="69"/>
        <v>502</v>
      </c>
      <c r="H172" s="14">
        <f t="shared" si="69"/>
        <v>0</v>
      </c>
      <c r="I172" s="14">
        <f t="shared" si="69"/>
        <v>502</v>
      </c>
      <c r="J172" s="14">
        <f t="shared" si="69"/>
        <v>522</v>
      </c>
      <c r="K172" s="14">
        <f t="shared" si="69"/>
        <v>543</v>
      </c>
    </row>
    <row r="173" spans="1:12" ht="15" x14ac:dyDescent="0.2">
      <c r="A173" s="38" t="s">
        <v>66</v>
      </c>
      <c r="B173" s="40" t="s">
        <v>22</v>
      </c>
      <c r="C173" s="40" t="s">
        <v>24</v>
      </c>
      <c r="D173" s="40" t="s">
        <v>9</v>
      </c>
      <c r="E173" s="40" t="s">
        <v>104</v>
      </c>
      <c r="F173" s="40" t="s">
        <v>36</v>
      </c>
      <c r="G173" s="12">
        <v>502</v>
      </c>
      <c r="H173" s="12">
        <v>0</v>
      </c>
      <c r="I173" s="12">
        <f>G173+H173</f>
        <v>502</v>
      </c>
      <c r="J173" s="12">
        <v>522</v>
      </c>
      <c r="K173" s="12">
        <v>543</v>
      </c>
    </row>
    <row r="174" spans="1:12" ht="15" x14ac:dyDescent="0.2">
      <c r="A174" s="50" t="s">
        <v>31</v>
      </c>
      <c r="B174" s="37" t="s">
        <v>22</v>
      </c>
      <c r="C174" s="37" t="s">
        <v>24</v>
      </c>
      <c r="D174" s="37" t="s">
        <v>10</v>
      </c>
      <c r="E174" s="37"/>
      <c r="F174" s="37"/>
      <c r="G174" s="16">
        <f t="shared" ref="G174:K174" si="70">G175+G184</f>
        <v>634.1</v>
      </c>
      <c r="H174" s="16">
        <f t="shared" ref="H174:I174" si="71">H175+H184</f>
        <v>0</v>
      </c>
      <c r="I174" s="16">
        <f t="shared" si="71"/>
        <v>634.1</v>
      </c>
      <c r="J174" s="16">
        <f t="shared" si="70"/>
        <v>610</v>
      </c>
      <c r="K174" s="16">
        <f t="shared" si="70"/>
        <v>610</v>
      </c>
    </row>
    <row r="175" spans="1:12" ht="31.5" customHeight="1" x14ac:dyDescent="0.2">
      <c r="A175" s="33" t="s">
        <v>158</v>
      </c>
      <c r="B175" s="37">
        <v>920</v>
      </c>
      <c r="C175" s="37" t="s">
        <v>24</v>
      </c>
      <c r="D175" s="37" t="s">
        <v>10</v>
      </c>
      <c r="E175" s="34" t="s">
        <v>105</v>
      </c>
      <c r="F175" s="37"/>
      <c r="G175" s="16">
        <f t="shared" ref="G175:K175" si="72">G176+G180</f>
        <v>400</v>
      </c>
      <c r="H175" s="16">
        <f t="shared" ref="H175:I175" si="73">H176+H180</f>
        <v>0</v>
      </c>
      <c r="I175" s="16">
        <f t="shared" si="73"/>
        <v>400</v>
      </c>
      <c r="J175" s="16">
        <f t="shared" si="72"/>
        <v>400</v>
      </c>
      <c r="K175" s="16">
        <f t="shared" si="72"/>
        <v>400</v>
      </c>
    </row>
    <row r="176" spans="1:12" ht="38.25" customHeight="1" x14ac:dyDescent="0.2">
      <c r="A176" s="33" t="s">
        <v>77</v>
      </c>
      <c r="B176" s="37" t="s">
        <v>22</v>
      </c>
      <c r="C176" s="37" t="s">
        <v>24</v>
      </c>
      <c r="D176" s="37" t="s">
        <v>10</v>
      </c>
      <c r="E176" s="69" t="s">
        <v>117</v>
      </c>
      <c r="F176" s="37"/>
      <c r="G176" s="16">
        <f t="shared" ref="G176:K192" si="74">G177</f>
        <v>350</v>
      </c>
      <c r="H176" s="16">
        <f t="shared" si="74"/>
        <v>0</v>
      </c>
      <c r="I176" s="16">
        <f t="shared" si="74"/>
        <v>350</v>
      </c>
      <c r="J176" s="16">
        <f t="shared" si="74"/>
        <v>350</v>
      </c>
      <c r="K176" s="16">
        <f t="shared" si="74"/>
        <v>350</v>
      </c>
    </row>
    <row r="177" spans="1:11" ht="15" x14ac:dyDescent="0.2">
      <c r="A177" s="67" t="s">
        <v>61</v>
      </c>
      <c r="B177" s="37" t="s">
        <v>22</v>
      </c>
      <c r="C177" s="37" t="s">
        <v>24</v>
      </c>
      <c r="D177" s="37" t="s">
        <v>10</v>
      </c>
      <c r="E177" s="69" t="s">
        <v>117</v>
      </c>
      <c r="F177" s="37" t="s">
        <v>60</v>
      </c>
      <c r="G177" s="16">
        <f t="shared" si="74"/>
        <v>350</v>
      </c>
      <c r="H177" s="16">
        <f t="shared" si="74"/>
        <v>0</v>
      </c>
      <c r="I177" s="16">
        <f t="shared" si="74"/>
        <v>350</v>
      </c>
      <c r="J177" s="16">
        <f t="shared" si="74"/>
        <v>350</v>
      </c>
      <c r="K177" s="16">
        <f t="shared" si="74"/>
        <v>350</v>
      </c>
    </row>
    <row r="178" spans="1:11" ht="30" x14ac:dyDescent="0.2">
      <c r="A178" s="70" t="s">
        <v>65</v>
      </c>
      <c r="B178" s="37" t="s">
        <v>22</v>
      </c>
      <c r="C178" s="37" t="s">
        <v>24</v>
      </c>
      <c r="D178" s="37" t="s">
        <v>10</v>
      </c>
      <c r="E178" s="69" t="s">
        <v>117</v>
      </c>
      <c r="F178" s="37" t="s">
        <v>64</v>
      </c>
      <c r="G178" s="16">
        <f t="shared" si="74"/>
        <v>350</v>
      </c>
      <c r="H178" s="16">
        <f t="shared" si="74"/>
        <v>0</v>
      </c>
      <c r="I178" s="16">
        <f t="shared" si="74"/>
        <v>350</v>
      </c>
      <c r="J178" s="16">
        <f t="shared" si="74"/>
        <v>350</v>
      </c>
      <c r="K178" s="16">
        <f t="shared" si="74"/>
        <v>350</v>
      </c>
    </row>
    <row r="179" spans="1:11" ht="30" x14ac:dyDescent="0.2">
      <c r="A179" s="38" t="s">
        <v>67</v>
      </c>
      <c r="B179" s="40" t="s">
        <v>22</v>
      </c>
      <c r="C179" s="40" t="s">
        <v>24</v>
      </c>
      <c r="D179" s="40" t="s">
        <v>10</v>
      </c>
      <c r="E179" s="39" t="s">
        <v>117</v>
      </c>
      <c r="F179" s="40" t="s">
        <v>38</v>
      </c>
      <c r="G179" s="12">
        <v>350</v>
      </c>
      <c r="H179" s="12">
        <v>0</v>
      </c>
      <c r="I179" s="12">
        <f>G179+H179</f>
        <v>350</v>
      </c>
      <c r="J179" s="12">
        <v>350</v>
      </c>
      <c r="K179" s="12">
        <v>350</v>
      </c>
    </row>
    <row r="180" spans="1:11" ht="30" x14ac:dyDescent="0.2">
      <c r="A180" s="33" t="s">
        <v>79</v>
      </c>
      <c r="B180" s="37" t="s">
        <v>22</v>
      </c>
      <c r="C180" s="37" t="s">
        <v>24</v>
      </c>
      <c r="D180" s="37" t="s">
        <v>10</v>
      </c>
      <c r="E180" s="69" t="s">
        <v>118</v>
      </c>
      <c r="F180" s="37"/>
      <c r="G180" s="16">
        <f t="shared" ref="G180:K180" si="75">G181</f>
        <v>50</v>
      </c>
      <c r="H180" s="16">
        <f t="shared" si="75"/>
        <v>0</v>
      </c>
      <c r="I180" s="16">
        <f t="shared" si="75"/>
        <v>50</v>
      </c>
      <c r="J180" s="16">
        <f t="shared" si="75"/>
        <v>50</v>
      </c>
      <c r="K180" s="16">
        <f t="shared" si="75"/>
        <v>50</v>
      </c>
    </row>
    <row r="181" spans="1:11" ht="15" x14ac:dyDescent="0.2">
      <c r="A181" s="67" t="s">
        <v>61</v>
      </c>
      <c r="B181" s="37" t="s">
        <v>22</v>
      </c>
      <c r="C181" s="37" t="s">
        <v>24</v>
      </c>
      <c r="D181" s="37" t="s">
        <v>10</v>
      </c>
      <c r="E181" s="69" t="s">
        <v>118</v>
      </c>
      <c r="F181" s="37" t="s">
        <v>60</v>
      </c>
      <c r="G181" s="16">
        <f t="shared" si="74"/>
        <v>50</v>
      </c>
      <c r="H181" s="16">
        <f t="shared" si="74"/>
        <v>0</v>
      </c>
      <c r="I181" s="16">
        <f t="shared" si="74"/>
        <v>50</v>
      </c>
      <c r="J181" s="16">
        <f t="shared" si="74"/>
        <v>50</v>
      </c>
      <c r="K181" s="16">
        <f t="shared" si="74"/>
        <v>50</v>
      </c>
    </row>
    <row r="182" spans="1:11" ht="30" x14ac:dyDescent="0.2">
      <c r="A182" s="70" t="s">
        <v>65</v>
      </c>
      <c r="B182" s="37" t="s">
        <v>22</v>
      </c>
      <c r="C182" s="37" t="s">
        <v>24</v>
      </c>
      <c r="D182" s="37" t="s">
        <v>10</v>
      </c>
      <c r="E182" s="69" t="s">
        <v>118</v>
      </c>
      <c r="F182" s="37" t="s">
        <v>64</v>
      </c>
      <c r="G182" s="16">
        <f t="shared" si="74"/>
        <v>50</v>
      </c>
      <c r="H182" s="16">
        <f t="shared" si="74"/>
        <v>0</v>
      </c>
      <c r="I182" s="16">
        <f t="shared" si="74"/>
        <v>50</v>
      </c>
      <c r="J182" s="16">
        <f t="shared" si="74"/>
        <v>50</v>
      </c>
      <c r="K182" s="16">
        <f t="shared" si="74"/>
        <v>50</v>
      </c>
    </row>
    <row r="183" spans="1:11" ht="30" x14ac:dyDescent="0.2">
      <c r="A183" s="38" t="s">
        <v>67</v>
      </c>
      <c r="B183" s="40" t="s">
        <v>22</v>
      </c>
      <c r="C183" s="40" t="s">
        <v>24</v>
      </c>
      <c r="D183" s="40" t="s">
        <v>10</v>
      </c>
      <c r="E183" s="39" t="s">
        <v>118</v>
      </c>
      <c r="F183" s="40" t="s">
        <v>38</v>
      </c>
      <c r="G183" s="12">
        <v>50</v>
      </c>
      <c r="H183" s="12">
        <v>0</v>
      </c>
      <c r="I183" s="12">
        <f>G183+H183</f>
        <v>50</v>
      </c>
      <c r="J183" s="12">
        <v>50</v>
      </c>
      <c r="K183" s="12">
        <v>50</v>
      </c>
    </row>
    <row r="184" spans="1:11" ht="15" x14ac:dyDescent="0.2">
      <c r="A184" s="33" t="s">
        <v>41</v>
      </c>
      <c r="B184" s="37">
        <v>920</v>
      </c>
      <c r="C184" s="37" t="s">
        <v>24</v>
      </c>
      <c r="D184" s="37" t="s">
        <v>10</v>
      </c>
      <c r="E184" s="34" t="s">
        <v>93</v>
      </c>
      <c r="F184" s="37"/>
      <c r="G184" s="16">
        <f>G185+G190</f>
        <v>234.1</v>
      </c>
      <c r="H184" s="16">
        <f>H185+H190</f>
        <v>0</v>
      </c>
      <c r="I184" s="16">
        <f>I185+I190</f>
        <v>234.1</v>
      </c>
      <c r="J184" s="16">
        <f>J185+J190</f>
        <v>210</v>
      </c>
      <c r="K184" s="16">
        <f>K185+K190</f>
        <v>210</v>
      </c>
    </row>
    <row r="185" spans="1:11" ht="15" x14ac:dyDescent="0.2">
      <c r="A185" s="71" t="s">
        <v>80</v>
      </c>
      <c r="B185" s="37" t="s">
        <v>22</v>
      </c>
      <c r="C185" s="37" t="s">
        <v>24</v>
      </c>
      <c r="D185" s="37" t="s">
        <v>10</v>
      </c>
      <c r="E185" s="34" t="s">
        <v>106</v>
      </c>
      <c r="F185" s="37"/>
      <c r="G185" s="16">
        <f>G186</f>
        <v>224.1</v>
      </c>
      <c r="H185" s="16">
        <f t="shared" ref="H185:K185" si="76">H186</f>
        <v>0</v>
      </c>
      <c r="I185" s="16">
        <f t="shared" si="76"/>
        <v>224.1</v>
      </c>
      <c r="J185" s="16">
        <f t="shared" si="76"/>
        <v>200</v>
      </c>
      <c r="K185" s="16">
        <f t="shared" si="76"/>
        <v>200</v>
      </c>
    </row>
    <row r="186" spans="1:11" ht="15" x14ac:dyDescent="0.2">
      <c r="A186" s="67" t="s">
        <v>61</v>
      </c>
      <c r="B186" s="37" t="s">
        <v>22</v>
      </c>
      <c r="C186" s="37" t="s">
        <v>24</v>
      </c>
      <c r="D186" s="37" t="s">
        <v>10</v>
      </c>
      <c r="E186" s="34" t="s">
        <v>106</v>
      </c>
      <c r="F186" s="37" t="s">
        <v>60</v>
      </c>
      <c r="G186" s="16">
        <f>G187</f>
        <v>224.1</v>
      </c>
      <c r="H186" s="16">
        <f t="shared" ref="H186:K186" si="77">H187</f>
        <v>0</v>
      </c>
      <c r="I186" s="16">
        <f t="shared" si="77"/>
        <v>224.1</v>
      </c>
      <c r="J186" s="16">
        <f t="shared" si="77"/>
        <v>200</v>
      </c>
      <c r="K186" s="16">
        <f t="shared" si="77"/>
        <v>200</v>
      </c>
    </row>
    <row r="187" spans="1:11" ht="30" x14ac:dyDescent="0.2">
      <c r="A187" s="70" t="s">
        <v>65</v>
      </c>
      <c r="B187" s="37" t="s">
        <v>22</v>
      </c>
      <c r="C187" s="37" t="s">
        <v>24</v>
      </c>
      <c r="D187" s="37" t="s">
        <v>10</v>
      </c>
      <c r="E187" s="34" t="s">
        <v>106</v>
      </c>
      <c r="F187" s="37" t="s">
        <v>64</v>
      </c>
      <c r="G187" s="16">
        <f>G188+G189</f>
        <v>224.1</v>
      </c>
      <c r="H187" s="16">
        <f>H188+H189</f>
        <v>0</v>
      </c>
      <c r="I187" s="16">
        <f t="shared" ref="I187:K187" si="78">I188+I189</f>
        <v>224.1</v>
      </c>
      <c r="J187" s="16">
        <f t="shared" si="78"/>
        <v>200</v>
      </c>
      <c r="K187" s="16">
        <f t="shared" si="78"/>
        <v>200</v>
      </c>
    </row>
    <row r="188" spans="1:11" ht="39" customHeight="1" x14ac:dyDescent="0.2">
      <c r="A188" s="97" t="s">
        <v>183</v>
      </c>
      <c r="B188" s="56" t="s">
        <v>22</v>
      </c>
      <c r="C188" s="56" t="s">
        <v>24</v>
      </c>
      <c r="D188" s="56" t="s">
        <v>10</v>
      </c>
      <c r="E188" s="96" t="s">
        <v>106</v>
      </c>
      <c r="F188" s="56" t="s">
        <v>182</v>
      </c>
      <c r="G188" s="17"/>
      <c r="H188" s="17">
        <v>224.1</v>
      </c>
      <c r="I188" s="17">
        <f>G188+H188</f>
        <v>224.1</v>
      </c>
      <c r="J188" s="17">
        <v>200</v>
      </c>
      <c r="K188" s="17">
        <v>200</v>
      </c>
    </row>
    <row r="189" spans="1:11" ht="30" hidden="1" x14ac:dyDescent="0.2">
      <c r="A189" s="38" t="s">
        <v>67</v>
      </c>
      <c r="B189" s="40" t="s">
        <v>22</v>
      </c>
      <c r="C189" s="40" t="s">
        <v>24</v>
      </c>
      <c r="D189" s="40" t="s">
        <v>10</v>
      </c>
      <c r="E189" s="39" t="s">
        <v>106</v>
      </c>
      <c r="F189" s="40" t="s">
        <v>38</v>
      </c>
      <c r="G189" s="12">
        <v>224.1</v>
      </c>
      <c r="H189" s="12">
        <v>-224.1</v>
      </c>
      <c r="I189" s="12">
        <f>G189+H189</f>
        <v>0</v>
      </c>
      <c r="J189" s="12">
        <v>0</v>
      </c>
      <c r="K189" s="12">
        <v>0</v>
      </c>
    </row>
    <row r="190" spans="1:11" ht="45" x14ac:dyDescent="0.25">
      <c r="A190" s="66" t="s">
        <v>81</v>
      </c>
      <c r="B190" s="37" t="s">
        <v>22</v>
      </c>
      <c r="C190" s="37" t="s">
        <v>24</v>
      </c>
      <c r="D190" s="37" t="s">
        <v>10</v>
      </c>
      <c r="E190" s="34" t="s">
        <v>107</v>
      </c>
      <c r="F190" s="37"/>
      <c r="G190" s="16">
        <f t="shared" si="74"/>
        <v>10</v>
      </c>
      <c r="H190" s="16">
        <f t="shared" si="74"/>
        <v>0</v>
      </c>
      <c r="I190" s="16">
        <f t="shared" si="74"/>
        <v>10</v>
      </c>
      <c r="J190" s="16">
        <f t="shared" si="74"/>
        <v>10</v>
      </c>
      <c r="K190" s="16">
        <f t="shared" si="74"/>
        <v>10</v>
      </c>
    </row>
    <row r="191" spans="1:11" ht="30" x14ac:dyDescent="0.2">
      <c r="A191" s="36" t="s">
        <v>122</v>
      </c>
      <c r="B191" s="37" t="s">
        <v>22</v>
      </c>
      <c r="C191" s="37" t="s">
        <v>24</v>
      </c>
      <c r="D191" s="37" t="s">
        <v>10</v>
      </c>
      <c r="E191" s="34" t="s">
        <v>107</v>
      </c>
      <c r="F191" s="37" t="s">
        <v>43</v>
      </c>
      <c r="G191" s="16">
        <f t="shared" si="74"/>
        <v>10</v>
      </c>
      <c r="H191" s="16">
        <f t="shared" si="74"/>
        <v>0</v>
      </c>
      <c r="I191" s="16">
        <f t="shared" si="74"/>
        <v>10</v>
      </c>
      <c r="J191" s="16">
        <f t="shared" si="74"/>
        <v>10</v>
      </c>
      <c r="K191" s="16">
        <f t="shared" si="74"/>
        <v>10</v>
      </c>
    </row>
    <row r="192" spans="1:11" ht="30" x14ac:dyDescent="0.2">
      <c r="A192" s="36" t="s">
        <v>68</v>
      </c>
      <c r="B192" s="37" t="s">
        <v>22</v>
      </c>
      <c r="C192" s="37" t="s">
        <v>24</v>
      </c>
      <c r="D192" s="37" t="s">
        <v>10</v>
      </c>
      <c r="E192" s="34" t="s">
        <v>107</v>
      </c>
      <c r="F192" s="37" t="s">
        <v>44</v>
      </c>
      <c r="G192" s="16">
        <f t="shared" si="74"/>
        <v>10</v>
      </c>
      <c r="H192" s="16">
        <f t="shared" si="74"/>
        <v>0</v>
      </c>
      <c r="I192" s="16">
        <f t="shared" si="74"/>
        <v>10</v>
      </c>
      <c r="J192" s="16">
        <f t="shared" si="74"/>
        <v>10</v>
      </c>
      <c r="K192" s="16">
        <f t="shared" si="74"/>
        <v>10</v>
      </c>
    </row>
    <row r="193" spans="1:11" ht="15" x14ac:dyDescent="0.2">
      <c r="A193" s="38" t="s">
        <v>136</v>
      </c>
      <c r="B193" s="40" t="s">
        <v>22</v>
      </c>
      <c r="C193" s="40" t="s">
        <v>24</v>
      </c>
      <c r="D193" s="40" t="s">
        <v>10</v>
      </c>
      <c r="E193" s="39" t="s">
        <v>107</v>
      </c>
      <c r="F193" s="40" t="s">
        <v>33</v>
      </c>
      <c r="G193" s="12">
        <v>10</v>
      </c>
      <c r="H193" s="12">
        <v>0</v>
      </c>
      <c r="I193" s="12">
        <f>G193+H193</f>
        <v>10</v>
      </c>
      <c r="J193" s="12">
        <v>10</v>
      </c>
      <c r="K193" s="12">
        <v>10</v>
      </c>
    </row>
    <row r="194" spans="1:11" ht="28.5" x14ac:dyDescent="0.2">
      <c r="A194" s="48" t="s">
        <v>127</v>
      </c>
      <c r="B194" s="49" t="s">
        <v>22</v>
      </c>
      <c r="C194" s="49">
        <v>99</v>
      </c>
      <c r="D194" s="49" t="s">
        <v>25</v>
      </c>
      <c r="E194" s="34"/>
      <c r="F194" s="49"/>
      <c r="G194" s="19">
        <f t="shared" ref="G194:K198" si="79">G195</f>
        <v>0</v>
      </c>
      <c r="H194" s="19">
        <f t="shared" si="79"/>
        <v>0</v>
      </c>
      <c r="I194" s="19">
        <f t="shared" si="79"/>
        <v>0</v>
      </c>
      <c r="J194" s="19">
        <f t="shared" si="79"/>
        <v>3985</v>
      </c>
      <c r="K194" s="19">
        <f t="shared" si="79"/>
        <v>8116</v>
      </c>
    </row>
    <row r="195" spans="1:11" ht="15" x14ac:dyDescent="0.2">
      <c r="A195" s="60" t="s">
        <v>128</v>
      </c>
      <c r="B195" s="34" t="s">
        <v>22</v>
      </c>
      <c r="C195" s="43">
        <v>99</v>
      </c>
      <c r="D195" s="43">
        <v>99</v>
      </c>
      <c r="E195" s="34"/>
      <c r="F195" s="34"/>
      <c r="G195" s="13">
        <f t="shared" si="79"/>
        <v>0</v>
      </c>
      <c r="H195" s="13">
        <f t="shared" si="79"/>
        <v>0</v>
      </c>
      <c r="I195" s="13">
        <f t="shared" si="79"/>
        <v>0</v>
      </c>
      <c r="J195" s="13">
        <f t="shared" si="79"/>
        <v>3985</v>
      </c>
      <c r="K195" s="13">
        <f t="shared" si="79"/>
        <v>8116</v>
      </c>
    </row>
    <row r="196" spans="1:11" ht="15" x14ac:dyDescent="0.2">
      <c r="A196" s="60" t="s">
        <v>41</v>
      </c>
      <c r="B196" s="34" t="s">
        <v>22</v>
      </c>
      <c r="C196" s="43">
        <v>99</v>
      </c>
      <c r="D196" s="43">
        <v>99</v>
      </c>
      <c r="E196" s="34" t="s">
        <v>93</v>
      </c>
      <c r="F196" s="34"/>
      <c r="G196" s="13">
        <f t="shared" si="79"/>
        <v>0</v>
      </c>
      <c r="H196" s="13">
        <f t="shared" si="79"/>
        <v>0</v>
      </c>
      <c r="I196" s="13">
        <f t="shared" si="79"/>
        <v>0</v>
      </c>
      <c r="J196" s="13">
        <f t="shared" si="79"/>
        <v>3985</v>
      </c>
      <c r="K196" s="13">
        <f t="shared" si="79"/>
        <v>8116</v>
      </c>
    </row>
    <row r="197" spans="1:11" ht="15" x14ac:dyDescent="0.2">
      <c r="A197" s="60" t="s">
        <v>128</v>
      </c>
      <c r="B197" s="34" t="s">
        <v>22</v>
      </c>
      <c r="C197" s="43">
        <v>99</v>
      </c>
      <c r="D197" s="43">
        <v>99</v>
      </c>
      <c r="E197" s="34" t="s">
        <v>129</v>
      </c>
      <c r="F197" s="34"/>
      <c r="G197" s="13">
        <f t="shared" si="79"/>
        <v>0</v>
      </c>
      <c r="H197" s="13">
        <f t="shared" si="79"/>
        <v>0</v>
      </c>
      <c r="I197" s="13">
        <f t="shared" si="79"/>
        <v>0</v>
      </c>
      <c r="J197" s="13">
        <f t="shared" si="79"/>
        <v>3985</v>
      </c>
      <c r="K197" s="13">
        <f t="shared" si="79"/>
        <v>8116</v>
      </c>
    </row>
    <row r="198" spans="1:11" ht="15" x14ac:dyDescent="0.2">
      <c r="A198" s="60" t="s">
        <v>45</v>
      </c>
      <c r="B198" s="34" t="s">
        <v>22</v>
      </c>
      <c r="C198" s="43">
        <v>99</v>
      </c>
      <c r="D198" s="43">
        <v>99</v>
      </c>
      <c r="E198" s="34" t="s">
        <v>129</v>
      </c>
      <c r="F198" s="34">
        <v>800</v>
      </c>
      <c r="G198" s="13">
        <f t="shared" si="79"/>
        <v>0</v>
      </c>
      <c r="H198" s="13">
        <f t="shared" si="79"/>
        <v>0</v>
      </c>
      <c r="I198" s="13">
        <f t="shared" si="79"/>
        <v>0</v>
      </c>
      <c r="J198" s="13">
        <f t="shared" si="79"/>
        <v>3985</v>
      </c>
      <c r="K198" s="13">
        <f t="shared" si="79"/>
        <v>8116</v>
      </c>
    </row>
    <row r="199" spans="1:11" ht="15" x14ac:dyDescent="0.2">
      <c r="A199" s="72" t="s">
        <v>130</v>
      </c>
      <c r="B199" s="39" t="s">
        <v>22</v>
      </c>
      <c r="C199" s="40">
        <v>99</v>
      </c>
      <c r="D199" s="40">
        <v>99</v>
      </c>
      <c r="E199" s="40" t="s">
        <v>129</v>
      </c>
      <c r="F199" s="39">
        <v>880</v>
      </c>
      <c r="G199" s="12">
        <v>0</v>
      </c>
      <c r="H199" s="12">
        <v>0</v>
      </c>
      <c r="I199" s="12">
        <f>G199+H199</f>
        <v>0</v>
      </c>
      <c r="J199" s="12">
        <v>3985</v>
      </c>
      <c r="K199" s="12">
        <v>8116</v>
      </c>
    </row>
    <row r="200" spans="1:11" ht="28.5" x14ac:dyDescent="0.2">
      <c r="A200" s="73" t="s">
        <v>53</v>
      </c>
      <c r="B200" s="74" t="s">
        <v>54</v>
      </c>
      <c r="C200" s="75"/>
      <c r="D200" s="75"/>
      <c r="E200" s="74"/>
      <c r="F200" s="74" t="s">
        <v>7</v>
      </c>
      <c r="G200" s="9">
        <f t="shared" ref="G200:J200" si="80">G201</f>
        <v>33728.700000000004</v>
      </c>
      <c r="H200" s="9">
        <f t="shared" si="80"/>
        <v>100</v>
      </c>
      <c r="I200" s="9">
        <f t="shared" si="80"/>
        <v>33828.700000000004</v>
      </c>
      <c r="J200" s="9">
        <f t="shared" si="80"/>
        <v>33728.700000000004</v>
      </c>
      <c r="K200" s="9">
        <f>K201</f>
        <v>33728.700000000004</v>
      </c>
    </row>
    <row r="201" spans="1:11" ht="14.25" x14ac:dyDescent="0.2">
      <c r="A201" s="48" t="s">
        <v>55</v>
      </c>
      <c r="B201" s="76">
        <v>956</v>
      </c>
      <c r="C201" s="77">
        <v>8</v>
      </c>
      <c r="D201" s="49" t="s">
        <v>25</v>
      </c>
      <c r="E201" s="78"/>
      <c r="F201" s="76"/>
      <c r="G201" s="8">
        <f>G202+G216</f>
        <v>33728.700000000004</v>
      </c>
      <c r="H201" s="8">
        <f t="shared" ref="H201:K201" si="81">H202+H216</f>
        <v>100</v>
      </c>
      <c r="I201" s="8">
        <f t="shared" si="81"/>
        <v>33828.700000000004</v>
      </c>
      <c r="J201" s="8">
        <f t="shared" si="81"/>
        <v>33728.700000000004</v>
      </c>
      <c r="K201" s="8">
        <f t="shared" si="81"/>
        <v>33728.700000000004</v>
      </c>
    </row>
    <row r="202" spans="1:11" ht="15" x14ac:dyDescent="0.2">
      <c r="A202" s="50" t="s">
        <v>21</v>
      </c>
      <c r="B202" s="79">
        <v>956</v>
      </c>
      <c r="C202" s="80">
        <v>8</v>
      </c>
      <c r="D202" s="80">
        <v>1</v>
      </c>
      <c r="E202" s="81"/>
      <c r="F202" s="79"/>
      <c r="G202" s="11">
        <f>G203</f>
        <v>25189.800000000003</v>
      </c>
      <c r="H202" s="11">
        <f t="shared" ref="H202:K202" si="82">H203</f>
        <v>100</v>
      </c>
      <c r="I202" s="11">
        <f t="shared" si="82"/>
        <v>25289.800000000003</v>
      </c>
      <c r="J202" s="11">
        <f t="shared" si="82"/>
        <v>25189.800000000003</v>
      </c>
      <c r="K202" s="11">
        <f t="shared" si="82"/>
        <v>25189.800000000003</v>
      </c>
    </row>
    <row r="203" spans="1:11" ht="30" x14ac:dyDescent="0.2">
      <c r="A203" s="33" t="s">
        <v>78</v>
      </c>
      <c r="B203" s="34" t="s">
        <v>54</v>
      </c>
      <c r="C203" s="30">
        <v>8</v>
      </c>
      <c r="D203" s="30">
        <v>1</v>
      </c>
      <c r="E203" s="34" t="s">
        <v>108</v>
      </c>
      <c r="F203" s="34"/>
      <c r="G203" s="13">
        <f>G204+G212+G208</f>
        <v>25189.800000000003</v>
      </c>
      <c r="H203" s="13">
        <f t="shared" ref="H203:K203" si="83">H204+H212+H208</f>
        <v>100</v>
      </c>
      <c r="I203" s="13">
        <f t="shared" si="83"/>
        <v>25289.800000000003</v>
      </c>
      <c r="J203" s="13">
        <f t="shared" si="83"/>
        <v>25189.800000000003</v>
      </c>
      <c r="K203" s="13">
        <f t="shared" si="83"/>
        <v>25189.800000000003</v>
      </c>
    </row>
    <row r="204" spans="1:11" ht="30" x14ac:dyDescent="0.2">
      <c r="A204" s="82" t="s">
        <v>75</v>
      </c>
      <c r="B204" s="29" t="s">
        <v>54</v>
      </c>
      <c r="C204" s="30">
        <v>8</v>
      </c>
      <c r="D204" s="30">
        <v>1</v>
      </c>
      <c r="E204" s="29" t="s">
        <v>109</v>
      </c>
      <c r="F204" s="34"/>
      <c r="G204" s="13">
        <f t="shared" ref="G204:K204" si="84">G205</f>
        <v>9805.2000000000007</v>
      </c>
      <c r="H204" s="13">
        <f t="shared" si="84"/>
        <v>0</v>
      </c>
      <c r="I204" s="13">
        <f t="shared" si="84"/>
        <v>9805.2000000000007</v>
      </c>
      <c r="J204" s="13">
        <f t="shared" si="84"/>
        <v>9805.2000000000007</v>
      </c>
      <c r="K204" s="13">
        <f t="shared" si="84"/>
        <v>9805.2000000000007</v>
      </c>
    </row>
    <row r="205" spans="1:11" ht="30" x14ac:dyDescent="0.2">
      <c r="A205" s="60" t="s">
        <v>56</v>
      </c>
      <c r="B205" s="69" t="s">
        <v>54</v>
      </c>
      <c r="C205" s="30">
        <v>8</v>
      </c>
      <c r="D205" s="30">
        <v>1</v>
      </c>
      <c r="E205" s="69" t="s">
        <v>109</v>
      </c>
      <c r="F205" s="34" t="s">
        <v>57</v>
      </c>
      <c r="G205" s="13">
        <f t="shared" ref="G205:K205" si="85">G207</f>
        <v>9805.2000000000007</v>
      </c>
      <c r="H205" s="13">
        <f t="shared" ref="H205:I205" si="86">H207</f>
        <v>0</v>
      </c>
      <c r="I205" s="13">
        <f t="shared" si="86"/>
        <v>9805.2000000000007</v>
      </c>
      <c r="J205" s="13">
        <f t="shared" si="85"/>
        <v>9805.2000000000007</v>
      </c>
      <c r="K205" s="13">
        <f t="shared" si="85"/>
        <v>9805.2000000000007</v>
      </c>
    </row>
    <row r="206" spans="1:11" ht="15" x14ac:dyDescent="0.2">
      <c r="A206" s="60" t="s">
        <v>58</v>
      </c>
      <c r="B206" s="69" t="s">
        <v>54</v>
      </c>
      <c r="C206" s="30">
        <v>8</v>
      </c>
      <c r="D206" s="30">
        <v>1</v>
      </c>
      <c r="E206" s="29" t="s">
        <v>109</v>
      </c>
      <c r="F206" s="34" t="s">
        <v>59</v>
      </c>
      <c r="G206" s="13">
        <f t="shared" ref="G206:K206" si="87">G207</f>
        <v>9805.2000000000007</v>
      </c>
      <c r="H206" s="13">
        <f t="shared" si="87"/>
        <v>0</v>
      </c>
      <c r="I206" s="13">
        <f t="shared" si="87"/>
        <v>9805.2000000000007</v>
      </c>
      <c r="J206" s="13">
        <f t="shared" si="87"/>
        <v>9805.2000000000007</v>
      </c>
      <c r="K206" s="13">
        <f t="shared" si="87"/>
        <v>9805.2000000000007</v>
      </c>
    </row>
    <row r="207" spans="1:11" ht="60" x14ac:dyDescent="0.2">
      <c r="A207" s="72" t="s">
        <v>70</v>
      </c>
      <c r="B207" s="39" t="s">
        <v>54</v>
      </c>
      <c r="C207" s="83">
        <v>8</v>
      </c>
      <c r="D207" s="83">
        <v>1</v>
      </c>
      <c r="E207" s="83" t="s">
        <v>109</v>
      </c>
      <c r="F207" s="39" t="s">
        <v>37</v>
      </c>
      <c r="G207" s="46">
        <v>9805.2000000000007</v>
      </c>
      <c r="H207" s="46">
        <v>0</v>
      </c>
      <c r="I207" s="46">
        <f>G207+H207</f>
        <v>9805.2000000000007</v>
      </c>
      <c r="J207" s="46">
        <v>9805.2000000000007</v>
      </c>
      <c r="K207" s="46">
        <v>9805.2000000000007</v>
      </c>
    </row>
    <row r="208" spans="1:11" ht="30" x14ac:dyDescent="0.2">
      <c r="A208" s="84" t="s">
        <v>190</v>
      </c>
      <c r="B208" s="69" t="s">
        <v>54</v>
      </c>
      <c r="C208" s="30">
        <v>8</v>
      </c>
      <c r="D208" s="30">
        <v>1</v>
      </c>
      <c r="E208" s="29" t="s">
        <v>191</v>
      </c>
      <c r="F208" s="34"/>
      <c r="G208" s="13"/>
      <c r="H208" s="13">
        <f t="shared" ref="H208:K210" si="88">H209</f>
        <v>100</v>
      </c>
      <c r="I208" s="13">
        <f t="shared" si="88"/>
        <v>100</v>
      </c>
      <c r="J208" s="13">
        <f t="shared" si="88"/>
        <v>0</v>
      </c>
      <c r="K208" s="13">
        <f t="shared" si="88"/>
        <v>0</v>
      </c>
    </row>
    <row r="209" spans="1:11" ht="30" x14ac:dyDescent="0.2">
      <c r="A209" s="60" t="s">
        <v>56</v>
      </c>
      <c r="B209" s="69" t="s">
        <v>54</v>
      </c>
      <c r="C209" s="30">
        <v>8</v>
      </c>
      <c r="D209" s="30">
        <v>1</v>
      </c>
      <c r="E209" s="29" t="s">
        <v>191</v>
      </c>
      <c r="F209" s="34" t="s">
        <v>57</v>
      </c>
      <c r="G209" s="13"/>
      <c r="H209" s="13">
        <f t="shared" si="88"/>
        <v>100</v>
      </c>
      <c r="I209" s="13">
        <f t="shared" si="88"/>
        <v>100</v>
      </c>
      <c r="J209" s="13">
        <f t="shared" si="88"/>
        <v>0</v>
      </c>
      <c r="K209" s="13">
        <f t="shared" si="88"/>
        <v>0</v>
      </c>
    </row>
    <row r="210" spans="1:11" ht="15" x14ac:dyDescent="0.2">
      <c r="A210" s="60" t="s">
        <v>58</v>
      </c>
      <c r="B210" s="69" t="s">
        <v>54</v>
      </c>
      <c r="C210" s="30">
        <v>8</v>
      </c>
      <c r="D210" s="30">
        <v>1</v>
      </c>
      <c r="E210" s="29" t="s">
        <v>191</v>
      </c>
      <c r="F210" s="34" t="s">
        <v>59</v>
      </c>
      <c r="G210" s="13"/>
      <c r="H210" s="13">
        <f t="shared" si="88"/>
        <v>100</v>
      </c>
      <c r="I210" s="13">
        <f t="shared" si="88"/>
        <v>100</v>
      </c>
      <c r="J210" s="13">
        <f t="shared" si="88"/>
        <v>0</v>
      </c>
      <c r="K210" s="13">
        <f t="shared" si="88"/>
        <v>0</v>
      </c>
    </row>
    <row r="211" spans="1:11" ht="15" x14ac:dyDescent="0.2">
      <c r="A211" s="72" t="s">
        <v>193</v>
      </c>
      <c r="B211" s="39" t="s">
        <v>54</v>
      </c>
      <c r="C211" s="83">
        <v>8</v>
      </c>
      <c r="D211" s="83">
        <v>1</v>
      </c>
      <c r="E211" s="83" t="s">
        <v>191</v>
      </c>
      <c r="F211" s="39" t="s">
        <v>192</v>
      </c>
      <c r="G211" s="46"/>
      <c r="H211" s="46">
        <v>100</v>
      </c>
      <c r="I211" s="46">
        <f>G211+H211</f>
        <v>100</v>
      </c>
      <c r="J211" s="46">
        <v>0</v>
      </c>
      <c r="K211" s="46">
        <v>0</v>
      </c>
    </row>
    <row r="212" spans="1:11" ht="30" x14ac:dyDescent="0.2">
      <c r="A212" s="84" t="s">
        <v>76</v>
      </c>
      <c r="B212" s="69" t="s">
        <v>54</v>
      </c>
      <c r="C212" s="30">
        <v>8</v>
      </c>
      <c r="D212" s="30">
        <v>1</v>
      </c>
      <c r="E212" s="69" t="s">
        <v>110</v>
      </c>
      <c r="F212" s="34"/>
      <c r="G212" s="13">
        <f t="shared" ref="G212:K214" si="89">G213</f>
        <v>15384.6</v>
      </c>
      <c r="H212" s="13">
        <f t="shared" si="89"/>
        <v>0</v>
      </c>
      <c r="I212" s="13">
        <f t="shared" si="89"/>
        <v>15384.6</v>
      </c>
      <c r="J212" s="13">
        <f t="shared" si="89"/>
        <v>15384.6</v>
      </c>
      <c r="K212" s="13">
        <f t="shared" si="89"/>
        <v>15384.6</v>
      </c>
    </row>
    <row r="213" spans="1:11" ht="30" x14ac:dyDescent="0.2">
      <c r="A213" s="60" t="s">
        <v>56</v>
      </c>
      <c r="B213" s="69" t="s">
        <v>54</v>
      </c>
      <c r="C213" s="30">
        <v>8</v>
      </c>
      <c r="D213" s="30">
        <v>1</v>
      </c>
      <c r="E213" s="69" t="s">
        <v>110</v>
      </c>
      <c r="F213" s="34" t="s">
        <v>57</v>
      </c>
      <c r="G213" s="13">
        <f t="shared" si="89"/>
        <v>15384.6</v>
      </c>
      <c r="H213" s="13">
        <f t="shared" si="89"/>
        <v>0</v>
      </c>
      <c r="I213" s="13">
        <f t="shared" si="89"/>
        <v>15384.6</v>
      </c>
      <c r="J213" s="13">
        <f t="shared" si="89"/>
        <v>15384.6</v>
      </c>
      <c r="K213" s="13">
        <f t="shared" si="89"/>
        <v>15384.6</v>
      </c>
    </row>
    <row r="214" spans="1:11" ht="15" x14ac:dyDescent="0.2">
      <c r="A214" s="60" t="s">
        <v>58</v>
      </c>
      <c r="B214" s="69" t="s">
        <v>54</v>
      </c>
      <c r="C214" s="30">
        <v>8</v>
      </c>
      <c r="D214" s="30">
        <v>1</v>
      </c>
      <c r="E214" s="69" t="s">
        <v>110</v>
      </c>
      <c r="F214" s="34" t="s">
        <v>59</v>
      </c>
      <c r="G214" s="13">
        <f t="shared" si="89"/>
        <v>15384.6</v>
      </c>
      <c r="H214" s="13">
        <f t="shared" si="89"/>
        <v>0</v>
      </c>
      <c r="I214" s="13">
        <f t="shared" si="89"/>
        <v>15384.6</v>
      </c>
      <c r="J214" s="13">
        <f t="shared" si="89"/>
        <v>15384.6</v>
      </c>
      <c r="K214" s="13">
        <f t="shared" si="89"/>
        <v>15384.6</v>
      </c>
    </row>
    <row r="215" spans="1:11" ht="60" x14ac:dyDescent="0.2">
      <c r="A215" s="72" t="s">
        <v>70</v>
      </c>
      <c r="B215" s="39" t="s">
        <v>54</v>
      </c>
      <c r="C215" s="83">
        <v>8</v>
      </c>
      <c r="D215" s="83">
        <v>1</v>
      </c>
      <c r="E215" s="85" t="s">
        <v>110</v>
      </c>
      <c r="F215" s="39" t="s">
        <v>37</v>
      </c>
      <c r="G215" s="46">
        <v>15384.6</v>
      </c>
      <c r="H215" s="46">
        <v>0</v>
      </c>
      <c r="I215" s="46">
        <f>G215+H215</f>
        <v>15384.6</v>
      </c>
      <c r="J215" s="46">
        <v>15384.6</v>
      </c>
      <c r="K215" s="46">
        <v>15384.6</v>
      </c>
    </row>
    <row r="216" spans="1:11" ht="15" x14ac:dyDescent="0.2">
      <c r="A216" s="50" t="s">
        <v>86</v>
      </c>
      <c r="B216" s="79">
        <v>956</v>
      </c>
      <c r="C216" s="80">
        <v>8</v>
      </c>
      <c r="D216" s="80">
        <v>2</v>
      </c>
      <c r="E216" s="34"/>
      <c r="F216" s="79"/>
      <c r="G216" s="11">
        <f t="shared" ref="G216:K217" si="90">G217</f>
        <v>8538.9</v>
      </c>
      <c r="H216" s="11">
        <f t="shared" si="90"/>
        <v>0</v>
      </c>
      <c r="I216" s="11">
        <f t="shared" si="90"/>
        <v>8538.9</v>
      </c>
      <c r="J216" s="11">
        <f t="shared" si="90"/>
        <v>8538.9</v>
      </c>
      <c r="K216" s="11">
        <f t="shared" si="90"/>
        <v>8538.9</v>
      </c>
    </row>
    <row r="217" spans="1:11" ht="30" x14ac:dyDescent="0.2">
      <c r="A217" s="33" t="s">
        <v>78</v>
      </c>
      <c r="B217" s="34" t="s">
        <v>54</v>
      </c>
      <c r="C217" s="30">
        <v>8</v>
      </c>
      <c r="D217" s="30">
        <v>2</v>
      </c>
      <c r="E217" s="34" t="s">
        <v>108</v>
      </c>
      <c r="F217" s="34"/>
      <c r="G217" s="13">
        <f>G218</f>
        <v>8538.9</v>
      </c>
      <c r="H217" s="13">
        <f t="shared" si="90"/>
        <v>0</v>
      </c>
      <c r="I217" s="13">
        <f t="shared" si="90"/>
        <v>8538.9</v>
      </c>
      <c r="J217" s="13">
        <f t="shared" si="90"/>
        <v>8538.9</v>
      </c>
      <c r="K217" s="13">
        <f t="shared" si="90"/>
        <v>8538.9</v>
      </c>
    </row>
    <row r="218" spans="1:11" ht="30" x14ac:dyDescent="0.2">
      <c r="A218" s="60" t="s">
        <v>76</v>
      </c>
      <c r="B218" s="69" t="s">
        <v>54</v>
      </c>
      <c r="C218" s="80">
        <v>8</v>
      </c>
      <c r="D218" s="80">
        <v>2</v>
      </c>
      <c r="E218" s="69" t="s">
        <v>110</v>
      </c>
      <c r="F218" s="69"/>
      <c r="G218" s="13">
        <f t="shared" ref="G218:K218" si="91">G220</f>
        <v>8538.9</v>
      </c>
      <c r="H218" s="13">
        <f t="shared" ref="H218:I218" si="92">H220</f>
        <v>0</v>
      </c>
      <c r="I218" s="13">
        <f t="shared" si="92"/>
        <v>8538.9</v>
      </c>
      <c r="J218" s="13">
        <f t="shared" si="91"/>
        <v>8538.9</v>
      </c>
      <c r="K218" s="13">
        <f t="shared" si="91"/>
        <v>8538.9</v>
      </c>
    </row>
    <row r="219" spans="1:11" ht="30" x14ac:dyDescent="0.2">
      <c r="A219" s="60" t="s">
        <v>56</v>
      </c>
      <c r="B219" s="69" t="s">
        <v>54</v>
      </c>
      <c r="C219" s="80">
        <v>8</v>
      </c>
      <c r="D219" s="80">
        <v>2</v>
      </c>
      <c r="E219" s="69" t="s">
        <v>110</v>
      </c>
      <c r="F219" s="69" t="s">
        <v>57</v>
      </c>
      <c r="G219" s="13">
        <f t="shared" ref="G219:K220" si="93">G220</f>
        <v>8538.9</v>
      </c>
      <c r="H219" s="13">
        <f t="shared" si="93"/>
        <v>0</v>
      </c>
      <c r="I219" s="13">
        <f t="shared" si="93"/>
        <v>8538.9</v>
      </c>
      <c r="J219" s="13">
        <f t="shared" si="93"/>
        <v>8538.9</v>
      </c>
      <c r="K219" s="13">
        <f t="shared" si="93"/>
        <v>8538.9</v>
      </c>
    </row>
    <row r="220" spans="1:11" ht="15" x14ac:dyDescent="0.2">
      <c r="A220" s="60" t="s">
        <v>83</v>
      </c>
      <c r="B220" s="69" t="s">
        <v>54</v>
      </c>
      <c r="C220" s="30">
        <v>8</v>
      </c>
      <c r="D220" s="30">
        <v>2</v>
      </c>
      <c r="E220" s="69" t="s">
        <v>110</v>
      </c>
      <c r="F220" s="34" t="s">
        <v>82</v>
      </c>
      <c r="G220" s="13">
        <f t="shared" si="93"/>
        <v>8538.9</v>
      </c>
      <c r="H220" s="13">
        <f t="shared" si="93"/>
        <v>0</v>
      </c>
      <c r="I220" s="13">
        <f t="shared" si="93"/>
        <v>8538.9</v>
      </c>
      <c r="J220" s="13">
        <f t="shared" si="93"/>
        <v>8538.9</v>
      </c>
      <c r="K220" s="13">
        <f t="shared" si="93"/>
        <v>8538.9</v>
      </c>
    </row>
    <row r="221" spans="1:11" ht="60" x14ac:dyDescent="0.2">
      <c r="A221" s="72" t="s">
        <v>85</v>
      </c>
      <c r="B221" s="39" t="s">
        <v>54</v>
      </c>
      <c r="C221" s="83">
        <v>8</v>
      </c>
      <c r="D221" s="83">
        <v>2</v>
      </c>
      <c r="E221" s="39" t="s">
        <v>110</v>
      </c>
      <c r="F221" s="39" t="s">
        <v>84</v>
      </c>
      <c r="G221" s="46">
        <v>8538.9</v>
      </c>
      <c r="H221" s="46">
        <v>0</v>
      </c>
      <c r="I221" s="46">
        <f>G221+H221</f>
        <v>8538.9</v>
      </c>
      <c r="J221" s="46">
        <v>8538.9</v>
      </c>
      <c r="K221" s="46">
        <v>8538.9</v>
      </c>
    </row>
  </sheetData>
  <autoFilter ref="A11:F221"/>
  <customSheetViews>
    <customSheetView guid="{C0DCEFD6-4378-4196-8A52-BBAE8937CBA3}" scale="87" showPageBreaks="1" showGridLines="0" printArea="1" showAutoFilter="1" hiddenRows="1" hiddenColumns="1" view="pageBreakPreview" showRuler="0" topLeftCell="A197">
      <selection activeCell="I223" sqref="I223"/>
      <pageMargins left="0.31496062992125984" right="0" top="0" bottom="0" header="0" footer="0"/>
      <pageSetup paperSize="9" scale="73" orientation="portrait" r:id="rId1"/>
      <headerFooter alignWithMargins="0">
        <oddFooter>&amp;C&amp;P</oddFooter>
      </headerFooter>
      <autoFilter ref="A11:F22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D1:K1"/>
    <mergeCell ref="D4:K4"/>
    <mergeCell ref="A8:K8"/>
    <mergeCell ref="B3:K3"/>
    <mergeCell ref="E2:K2"/>
    <mergeCell ref="E5:K5"/>
    <mergeCell ref="G10:K10"/>
    <mergeCell ref="G6:K6"/>
    <mergeCell ref="A10:A11"/>
    <mergeCell ref="B10:B11"/>
    <mergeCell ref="C10:D10"/>
    <mergeCell ref="E10:E11"/>
    <mergeCell ref="F10:F11"/>
  </mergeCells>
  <phoneticPr fontId="1" type="noConversion"/>
  <pageMargins left="0.31496062992125984" right="0" top="0" bottom="0" header="0" footer="0"/>
  <pageSetup paperSize="9" scale="73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 год</vt:lpstr>
      <vt:lpstr>'2019-2021 год'!Заголовки_для_печати</vt:lpstr>
      <vt:lpstr>'2019-2021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2019-09-19T09:09:44Z</cp:lastPrinted>
  <dcterms:created xsi:type="dcterms:W3CDTF">2003-12-05T21:14:57Z</dcterms:created>
  <dcterms:modified xsi:type="dcterms:W3CDTF">2019-09-19T09:39:33Z</dcterms:modified>
</cp:coreProperties>
</file>