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1365" windowWidth="10860" windowHeight="10260"/>
  </bookViews>
  <sheets>
    <sheet name="приложение 3" sheetId="1" r:id="rId1"/>
    <sheet name="приложение 2" sheetId="2" r:id="rId2"/>
  </sheets>
  <externalReferences>
    <externalReference r:id="rId3"/>
  </externalReferences>
  <definedNames>
    <definedName name="_xlnm._FilterDatabase" localSheetId="1" hidden="1">'приложение 2'!$A$5:$F$218</definedName>
    <definedName name="_xlnm._FilterDatabase" localSheetId="0" hidden="1">'приложение 3'!$A$7:$E$38</definedName>
    <definedName name="Z_03D0DDB9_3E2B_445E_B26D_09285D63C497_.wvu.FilterData" localSheetId="1" hidden="1">'приложение 2'!$A$5:$F$191</definedName>
    <definedName name="Z_0C05F25E_D6C8_460E_B21F_18CDF652E72B_.wvu.FilterData" localSheetId="1" hidden="1">'приложение 2'!$A$5:$F$206</definedName>
    <definedName name="Z_136A7CB4_B73A_487D_8A9F_6650DBF728F6_.wvu.FilterData" localSheetId="1" hidden="1">'приложение 2'!$A$5:$F$206</definedName>
    <definedName name="Z_15A2C592_34B0_4F20_BD5A_8DDC1F2A5659_.wvu.FilterData" localSheetId="1" hidden="1">'приложение 2'!$A$5:$F$215</definedName>
    <definedName name="Z_184D3176_FFF6_4E91_A7DC_D63418B7D0F5_.wvu.FilterData" localSheetId="1" hidden="1">'приложение 2'!$A$5:$F$191</definedName>
    <definedName name="Z_20900463_01EE_4499_A830_2048CE8173F7_.wvu.FilterData" localSheetId="1" hidden="1">'приложение 2'!$A$5:$F$215</definedName>
    <definedName name="Z_2547B61A_57D8_45C6_87E4_2B595BD241A2_.wvu.FilterData" localSheetId="1" hidden="1">'приложение 2'!$A$5:$F$191</definedName>
    <definedName name="Z_2547B61A_57D8_45C6_87E4_2B595BD241A2_.wvu.PrintArea" localSheetId="1" hidden="1">'приложение 2'!$A$4:$H$191</definedName>
    <definedName name="Z_2547B61A_57D8_45C6_87E4_2B595BD241A2_.wvu.PrintTitles" localSheetId="1" hidden="1">'приложение 2'!$6:$7</definedName>
    <definedName name="Z_265E4B74_F87F_4C11_8F36_BD3184BC15DF_.wvu.FilterData" localSheetId="1" hidden="1">'приложение 2'!$A$5:$F$218</definedName>
    <definedName name="Z_265E4B74_F87F_4C11_8F36_BD3184BC15DF_.wvu.PrintArea" localSheetId="1" hidden="1">'приложение 2'!$A$3:$H$206</definedName>
    <definedName name="Z_2CBFA120_4352_4C39_9099_3E3743A1946B_.wvu.FilterData" localSheetId="1" hidden="1">'приложение 2'!$A$5:$F$206</definedName>
    <definedName name="Z_2CC5DC23_D108_4C62_8D9C_2D339D918FB9_.wvu.FilterData" localSheetId="1" hidden="1">'приложение 2'!$A$5:$F$191</definedName>
    <definedName name="Z_2E862F6B_6B0A_40BB_944E_0C7992DC3BBB_.wvu.FilterData" localSheetId="1" hidden="1">'приложение 2'!$A$5:$F$191</definedName>
    <definedName name="Z_2FF96413_1F0E_42A6_B647_AF4DC456B835_.wvu.FilterData" localSheetId="1" hidden="1">'приложение 2'!$A$5:$F$211</definedName>
    <definedName name="Z_428C4879_5105_4D8B_A2F2_FB13B3A9E1E2_.wvu.FilterData" localSheetId="1" hidden="1">'приложение 2'!$A$5:$F$215</definedName>
    <definedName name="Z_456FAF35_0ED7_4429_80D9_B602421A25A1_.wvu.FilterData" localSheetId="1" hidden="1">'приложение 2'!$A$5:$F$215</definedName>
    <definedName name="Z_4CB2AD8A_1395_4EEB_B6E5_ACA1429CF0DB_.wvu.Cols" localSheetId="1" hidden="1">'приложение 2'!#REF!</definedName>
    <definedName name="Z_4CB2AD8A_1395_4EEB_B6E5_ACA1429CF0DB_.wvu.FilterData" localSheetId="1" hidden="1">'приложение 2'!$A$5:$F$191</definedName>
    <definedName name="Z_4CB2AD8A_1395_4EEB_B6E5_ACA1429CF0DB_.wvu.PrintArea" localSheetId="1" hidden="1">'приложение 2'!$A$4:$F$191</definedName>
    <definedName name="Z_4CB2AD8A_1395_4EEB_B6E5_ACA1429CF0DB_.wvu.PrintTitles" localSheetId="1" hidden="1">'приложение 2'!$6:$7</definedName>
    <definedName name="Z_4DCFC8D2_CFB0_4FE4_8B3E_32DB381AAC5C_.wvu.FilterData" localSheetId="1" hidden="1">'приложение 2'!$A$5:$F$215</definedName>
    <definedName name="Z_52080DA5_BFF1_49FC_B2E6_D15443E59FD0_.wvu.FilterData" localSheetId="1" hidden="1">'приложение 2'!$A$5:$F$215</definedName>
    <definedName name="Z_5271CAE7_4D6C_40AB_9A03_5EFB6EFB80FA_.wvu.Cols" localSheetId="1" hidden="1">'приложение 2'!#REF!</definedName>
    <definedName name="Z_5271CAE7_4D6C_40AB_9A03_5EFB6EFB80FA_.wvu.FilterData" localSheetId="1" hidden="1">'приложение 2'!$A$5:$F$191</definedName>
    <definedName name="Z_5271CAE7_4D6C_40AB_9A03_5EFB6EFB80FA_.wvu.PrintArea" localSheetId="1" hidden="1">'приложение 2'!$A$4:$H$191</definedName>
    <definedName name="Z_58AA27DC_B6C6_486F_BBC3_7C0EC56685DB_.wvu.FilterData" localSheetId="1" hidden="1">'приложение 2'!$A$5:$F$215</definedName>
    <definedName name="Z_599A55F8_3816_4A95_B2A0_7EE8B30830DF_.wvu.FilterData" localSheetId="1" hidden="1">'приложение 2'!$A$5:$F$191</definedName>
    <definedName name="Z_599A55F8_3816_4A95_B2A0_7EE8B30830DF_.wvu.PrintArea" localSheetId="1" hidden="1">'приложение 2'!$A$4:$H$191</definedName>
    <definedName name="Z_62BA1D30_83D4_405C_B38E_4A6036DCDF7D_.wvu.Cols" localSheetId="1" hidden="1">'приложение 2'!#REF!</definedName>
    <definedName name="Z_62BA1D30_83D4_405C_B38E_4A6036DCDF7D_.wvu.FilterData" localSheetId="1" hidden="1">'приложение 2'!$A$5:$F$191</definedName>
    <definedName name="Z_62BA1D30_83D4_405C_B38E_4A6036DCDF7D_.wvu.PrintArea" localSheetId="1" hidden="1">'приложение 2'!$A$4:$H$191</definedName>
    <definedName name="Z_79F59BD1_17D2_45CE_ABAE_358CD088226E_.wvu.FilterData" localSheetId="1" hidden="1">'приложение 2'!$A$5:$F$206</definedName>
    <definedName name="Z_7C0ABF66_8B0F_48ED_A269_F91E2B0FF96C_.wvu.FilterData" localSheetId="1" hidden="1">'приложение 2'!$A$5:$F$191</definedName>
    <definedName name="Z_8A4D0045_C517_4374_8A07_4E827A562FC4_.wvu.FilterData" localSheetId="1" hidden="1">'приложение 2'!$A$5:$F$215</definedName>
    <definedName name="Z_8AA41EB0_2CC0_4F86_8798_B03A7CC4D0C2_.wvu.FilterData" localSheetId="1" hidden="1">'приложение 2'!$A$5:$F$215</definedName>
    <definedName name="Z_8E0CAC60_CC3F_47CB_9EF3_039342AC9535_.wvu.FilterData" localSheetId="1" hidden="1">'приложение 2'!$A$5:$F$215</definedName>
    <definedName name="Z_8E0CAC60_CC3F_47CB_9EF3_039342AC9535_.wvu.PrintTitles" localSheetId="1" hidden="1">'приложение 2'!$6:$7</definedName>
    <definedName name="Z_949DCF8A_4B6C_48DC_A0AF_1508759F4E2C_.wvu.FilterData" localSheetId="1" hidden="1">'приложение 2'!$A$5:$F$191</definedName>
    <definedName name="Z_9AE4E90B_95AD_4E92_80AE_724EF4B3642C_.wvu.FilterData" localSheetId="1" hidden="1">'приложение 2'!$A$5:$F$215</definedName>
    <definedName name="Z_9AE4E90B_95AD_4E92_80AE_724EF4B3642C_.wvu.PrintArea" localSheetId="1" hidden="1">'приложение 2'!$A$3:$H$215</definedName>
    <definedName name="Z_9AE4E90B_95AD_4E92_80AE_724EF4B3642C_.wvu.PrintTitles" localSheetId="1" hidden="1">'приложение 2'!$6:$7</definedName>
    <definedName name="Z_9AE4E90B_95AD_4E92_80AE_724EF4B3642C_.wvu.Rows" localSheetId="1" hidden="1">'приложение 2'!#REF!,'приложение 2'!#REF!</definedName>
    <definedName name="Z_A24E161A_D544_48C2_9D1F_4A462EC54334_.wvu.FilterData" localSheetId="1" hidden="1">'приложение 2'!$A$5:$F$206</definedName>
    <definedName name="Z_A79CDC70_8466_49CB_8C49_C52C08F5C2C3_.wvu.FilterData" localSheetId="1" hidden="1">'приложение 2'!$A$5:$F$191</definedName>
    <definedName name="Z_A79CDC70_8466_49CB_8C49_C52C08F5C2C3_.wvu.PrintArea" localSheetId="1" hidden="1">'приложение 2'!$A$4:$H$191</definedName>
    <definedName name="Z_A79CDC70_8466_49CB_8C49_C52C08F5C2C3_.wvu.PrintTitles" localSheetId="1" hidden="1">'приложение 2'!$6:$7</definedName>
    <definedName name="Z_B2AEA316_3CC7_4A5F_84DC_5C75A986883C_.wvu.FilterData" localSheetId="1" hidden="1">'приложение 2'!$A$5:$F$206</definedName>
    <definedName name="Z_B3397BCA_1277_4868_806F_2E68EFD73FCF_.wvu.Cols" localSheetId="1" hidden="1">'приложение 2'!#REF!</definedName>
    <definedName name="Z_B3397BCA_1277_4868_806F_2E68EFD73FCF_.wvu.FilterData" localSheetId="1" hidden="1">'приложение 2'!$A$5:$F$191</definedName>
    <definedName name="Z_B3397BCA_1277_4868_806F_2E68EFD73FCF_.wvu.PrintArea" localSheetId="1" hidden="1">'приложение 2'!$A$4:$F$191</definedName>
    <definedName name="Z_B3397BCA_1277_4868_806F_2E68EFD73FCF_.wvu.PrintTitles" localSheetId="1" hidden="1">'приложение 2'!$6:$7</definedName>
    <definedName name="Z_B3ADB1FC_7237_4F79_A98A_9A3A728E8FB8_.wvu.FilterData" localSheetId="1" hidden="1">'приложение 2'!$A$5:$F$191</definedName>
    <definedName name="Z_C0DCEFD6_4378_4196_8A52_BBAE8937CBA3_.wvu.Cols" localSheetId="1" hidden="1">'приложение 2'!$G:$G,'приложение 2'!$I:$I</definedName>
    <definedName name="Z_C0DCEFD6_4378_4196_8A52_BBAE8937CBA3_.wvu.Cols" localSheetId="0" hidden="1">'приложение 3'!$D:$D,'приложение 3'!$F:$F</definedName>
    <definedName name="Z_C0DCEFD6_4378_4196_8A52_BBAE8937CBA3_.wvu.FilterData" localSheetId="1" hidden="1">'приложение 2'!$A$5:$F$218</definedName>
    <definedName name="Z_C0DCEFD6_4378_4196_8A52_BBAE8937CBA3_.wvu.FilterData" localSheetId="0" hidden="1">'приложение 3'!$A$7:$E$38</definedName>
    <definedName name="Z_C0DCEFD6_4378_4196_8A52_BBAE8937CBA3_.wvu.PrintArea" localSheetId="1" hidden="1">'приложение 2'!$A$1:$H$218</definedName>
    <definedName name="Z_C0DCEFD6_4378_4196_8A52_BBAE8937CBA3_.wvu.PrintArea" localSheetId="0" hidden="1">'приложение 3'!$A$1:$F$38</definedName>
    <definedName name="Z_C0DCEFD6_4378_4196_8A52_BBAE8937CBA3_.wvu.Rows" localSheetId="1" hidden="1">'приложение 2'!$14:$16,'приложение 2'!$43:$49,'приложение 2'!$53:$56,'приложение 2'!$61:$64,'приложение 2'!$76:$80,'приложение 2'!$82:$88,'приложение 2'!$101:$104,'приложение 2'!$169:$183</definedName>
    <definedName name="Z_C0DCEFD6_4378_4196_8A52_BBAE8937CBA3_.wvu.Rows" localSheetId="0" hidden="1">'приложение 3'!$19:$19,'приложение 3'!$24:$24,'приложение 3'!$35:$38</definedName>
    <definedName name="Z_CBBD36BD_B8D3_405D_A6D4_79D054A9E80B_.wvu.FilterData" localSheetId="1" hidden="1">'приложение 2'!$A$5:$F$206</definedName>
    <definedName name="Z_CFCD11A5_5DDB_474D_9D2B_79AC7ABEC29D_.wvu.FilterData" localSheetId="1" hidden="1">'приложение 2'!$A$5:$F$206</definedName>
    <definedName name="Z_D5451C69_6188_4AB8_99E1_04D2A5F2965F_.wvu.Cols" localSheetId="1" hidden="1">'приложение 2'!$G:$G,'приложение 2'!$I:$J</definedName>
    <definedName name="Z_D5451C69_6188_4AB8_99E1_04D2A5F2965F_.wvu.Cols" localSheetId="0" hidden="1">'приложение 3'!$D:$D,'приложение 3'!$F:$F</definedName>
    <definedName name="Z_D5451C69_6188_4AB8_99E1_04D2A5F2965F_.wvu.FilterData" localSheetId="1" hidden="1">'приложение 2'!$A$5:$F$218</definedName>
    <definedName name="Z_D5451C69_6188_4AB8_99E1_04D2A5F2965F_.wvu.FilterData" localSheetId="0" hidden="1">'приложение 3'!$A$7:$E$38</definedName>
    <definedName name="Z_D5451C69_6188_4AB8_99E1_04D2A5F2965F_.wvu.PrintArea" localSheetId="1" hidden="1">'приложение 2'!$A$1:$H$218</definedName>
    <definedName name="Z_D5451C69_6188_4AB8_99E1_04D2A5F2965F_.wvu.PrintArea" localSheetId="0" hidden="1">'приложение 3'!$A$1:$F$38</definedName>
    <definedName name="Z_D5451C69_6188_4AB8_99E1_04D2A5F2965F_.wvu.Rows" localSheetId="1" hidden="1">'приложение 2'!$14:$16,'приложение 2'!$43:$49,'приложение 2'!$53:$56,'приложение 2'!$61:$64,'приложение 2'!$76:$80,'приложение 2'!$82:$88,'приложение 2'!$101:$104,'приложение 2'!$169:$183</definedName>
    <definedName name="Z_D5451C69_6188_4AB8_99E1_04D2A5F2965F_.wvu.Rows" localSheetId="0" hidden="1">'приложение 3'!$19:$19,'приложение 3'!$24:$24,'приложение 3'!$35:$38</definedName>
    <definedName name="Z_DCD62DCA_C2E6_4944_BF05_06393683843D_.wvu.FilterData" localSheetId="1" hidden="1">'приложение 2'!$A$5:$F$211</definedName>
    <definedName name="Z_E021FB0C_A711_4509_BC26_BEE4D6D0121D_.wvu.FilterData" localSheetId="1" hidden="1">'приложение 2'!$A$5:$F$211</definedName>
    <definedName name="Z_E021FB0C_A711_4509_BC26_BEE4D6D0121D_.wvu.PrintArea" localSheetId="1" hidden="1">'приложение 2'!$A$4:$H$211</definedName>
    <definedName name="Z_E73FB2C8_8889_4BC1_B42C_BB4285892FAC_.wvu.Cols" localSheetId="1" hidden="1">'приложение 2'!#REF!</definedName>
    <definedName name="Z_E73FB2C8_8889_4BC1_B42C_BB4285892FAC_.wvu.FilterData" localSheetId="1" hidden="1">'приложение 2'!$A$5:$F$191</definedName>
    <definedName name="Z_E73FB2C8_8889_4BC1_B42C_BB4285892FAC_.wvu.PrintArea" localSheetId="1" hidden="1">'приложение 2'!$A$4:$F$191</definedName>
    <definedName name="Z_E73FB2C8_8889_4BC1_B42C_BB4285892FAC_.wvu.PrintTitles" localSheetId="1" hidden="1">'приложение 2'!$6:$7</definedName>
    <definedName name="Z_E7A61A23_F5BB_4765_9BEB_425D1A63ECC6_.wvu.FilterData" localSheetId="1" hidden="1">'приложение 2'!$A$5:$F$206</definedName>
    <definedName name="Z_E942A1EB_DA9A_49D4_890A_1E490C17C671_.wvu.FilterData" localSheetId="1" hidden="1">'приложение 2'!$A$5:$F$206</definedName>
    <definedName name="Z_F0654BDF_4068_4EF6_85C0_9A711782EA10_.wvu.FilterData" localSheetId="1" hidden="1">'приложение 2'!$A$5:$F$215</definedName>
    <definedName name="Z_F883476E_04A9_4D11_A9FF_4F72BAC798EA_.wvu.FilterData" localSheetId="1" hidden="1">'приложение 2'!$A$5:$F$206</definedName>
    <definedName name="_xlnm.Print_Area" localSheetId="1">'приложение 2'!$A$1:$H$218</definedName>
    <definedName name="_xlnm.Print_Area" localSheetId="0">'приложение 3'!$A$1:$F$38</definedName>
  </definedNames>
  <calcPr calcId="144525"/>
  <customWorkbookViews>
    <customWorkbookView name="1 - Личное представление" guid="{D5451C69-6188-4AB8-99E1-04D2A5F2965F}" mergeInterval="0" personalView="1" maximized="1" windowWidth="1916" windowHeight="855" activeSheetId="2"/>
    <customWorkbookView name="й1 - Личное представление" guid="{265E4B74-F87F-4C11-8F36-BD3184BC15DF}" mergeInterval="0" personalView="1" maximized="1" xWindow="1" yWindow="1" windowWidth="982" windowHeight="499" activeSheetId="2"/>
    <customWorkbookView name="Распопова - Личное представление" guid="{8E0CAC60-CC3F-47CB-9EF3-039342AC9535}" mergeInterval="0" personalView="1" maximized="1" windowWidth="1276" windowHeight="779" activeSheetId="2"/>
    <customWorkbookView name="Наталья - Личное представление" guid="{2547B61A-57D8-45C6-87E4-2B595BD241A2}" mergeInterval="0" personalView="1" maximized="1" windowWidth="1276" windowHeight="858" activeSheetId="2"/>
    <customWorkbookView name="MASTER - Личное представление" guid="{A79CDC70-8466-49CB-8C49-C52C08F5C2C3}" mergeInterval="0" personalView="1" maximized="1" windowWidth="1020" windowHeight="569" activeSheetId="2"/>
    <customWorkbookView name="lisakova - Личное представление" guid="{949DCF8A-4B6C-48DC-A0AF-1508759F4E2C}" mergeInterval="0" personalView="1" maximized="1" windowWidth="1276" windowHeight="861" activeSheetId="2"/>
    <customWorkbookView name="SP2 - Личное представление" guid="{B3397BCA-1277-4868-806F-2E68EFD73FCF}" mergeInterval="0" personalView="1" maximized="1" windowWidth="1276" windowHeight="825" activeSheetId="2"/>
    <customWorkbookView name="chegesova - Личное представление" guid="{E73FB2C8-8889-4BC1-B42C-BB4285892FAC}" mergeInterval="0" personalView="1" maximized="1" windowWidth="1020" windowHeight="605" activeSheetId="2"/>
    <customWorkbookView name="zinovkina - Личное представление" guid="{4CB2AD8A-1395-4EEB-B6E5-ACA1429CF0DB}" autoUpdate="1" mergeInterval="5" personalView="1" maximized="1" xWindow="5" yWindow="24" windowWidth="626" windowHeight="745" activeSheetId="2"/>
    <customWorkbookView name="Бюджетный отдел - Личное представление" guid="{599A55F8-3816-4A95-B2A0-7EE8B30830DF}" mergeInterval="0" personalView="1" maximized="1" windowWidth="1128" windowHeight="598" activeSheetId="2"/>
    <customWorkbookView name="Pechora - Личное представление" guid="{184D3176-FFF6-4E91-A7DC-D63418B7D0F5}" mergeInterval="0" personalView="1" maximized="1" windowWidth="1148" windowHeight="701" activeSheetId="2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Усова - Личное представление" guid="{62BA1D30-83D4-405C-B38E-4A6036DCDF7D}" mergeInterval="0" personalView="1" maximized="1" windowWidth="1276" windowHeight="765" activeSheetId="2"/>
    <customWorkbookView name="Дячук - Личное представление" guid="{E021FB0C-A711-4509-BC26-BEE4D6D0121D}" mergeInterval="0" personalView="1" maximized="1" windowWidth="1362" windowHeight="543" activeSheetId="2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Администратор - Личное представление" guid="{C0DCEFD6-4378-4196-8A52-BBAE8937CBA3}" mergeInterval="0" personalView="1" maximized="1" windowWidth="1916" windowHeight="821" activeSheetId="2"/>
  </customWorkbookViews>
  <fileRecoveryPr autoRecover="0"/>
</workbook>
</file>

<file path=xl/calcChain.xml><?xml version="1.0" encoding="utf-8"?>
<calcChain xmlns="http://schemas.openxmlformats.org/spreadsheetml/2006/main">
  <c r="H128" i="2" l="1"/>
  <c r="J16" i="2" l="1"/>
  <c r="J19" i="2"/>
  <c r="J25" i="2"/>
  <c r="J29" i="2"/>
  <c r="J32" i="2"/>
  <c r="J34" i="2"/>
  <c r="J41" i="2"/>
  <c r="J49" i="2"/>
  <c r="J56" i="2"/>
  <c r="J60" i="2"/>
  <c r="J64" i="2"/>
  <c r="J68" i="2"/>
  <c r="J75" i="2"/>
  <c r="J80" i="2"/>
  <c r="J88" i="2"/>
  <c r="J94" i="2"/>
  <c r="J97" i="2"/>
  <c r="J104" i="2"/>
  <c r="J108" i="2"/>
  <c r="J114" i="2"/>
  <c r="J118" i="2"/>
  <c r="J124" i="2"/>
  <c r="J129" i="2"/>
  <c r="J133" i="2"/>
  <c r="J134" i="2"/>
  <c r="J138" i="2"/>
  <c r="J142" i="2"/>
  <c r="J146" i="2"/>
  <c r="J153" i="2"/>
  <c r="J159" i="2"/>
  <c r="J163" i="2"/>
  <c r="J168" i="2"/>
  <c r="J172" i="2"/>
  <c r="J179" i="2"/>
  <c r="J183" i="2"/>
  <c r="J191" i="2"/>
  <c r="J194" i="2"/>
  <c r="J198" i="2"/>
  <c r="J202" i="2"/>
  <c r="J206" i="2"/>
  <c r="J209" i="2"/>
  <c r="J215" i="2"/>
  <c r="J218" i="2"/>
  <c r="G128" i="2" l="1"/>
  <c r="I104" i="2"/>
  <c r="I103" i="2" s="1"/>
  <c r="I102" i="2" s="1"/>
  <c r="I101" i="2" s="1"/>
  <c r="H103" i="2"/>
  <c r="G103" i="2"/>
  <c r="G102" i="2" s="1"/>
  <c r="G101" i="2" s="1"/>
  <c r="H102" i="2"/>
  <c r="I88" i="2"/>
  <c r="I87" i="2" s="1"/>
  <c r="I86" i="2" s="1"/>
  <c r="I85" i="2" s="1"/>
  <c r="I84" i="2" s="1"/>
  <c r="I83" i="2" s="1"/>
  <c r="I82" i="2" s="1"/>
  <c r="F24" i="1" s="1"/>
  <c r="H87" i="2"/>
  <c r="G87" i="2"/>
  <c r="G86" i="2" s="1"/>
  <c r="G85" i="2" s="1"/>
  <c r="G84" i="2" s="1"/>
  <c r="G83" i="2" s="1"/>
  <c r="G82" i="2" s="1"/>
  <c r="D24" i="1" s="1"/>
  <c r="H86" i="2"/>
  <c r="H85" i="2" s="1"/>
  <c r="H84" i="2" s="1"/>
  <c r="H83" i="2" s="1"/>
  <c r="I56" i="2"/>
  <c r="I55" i="2" s="1"/>
  <c r="H55" i="2"/>
  <c r="H53" i="2" s="1"/>
  <c r="G55" i="2"/>
  <c r="G54" i="2" s="1"/>
  <c r="I49" i="2"/>
  <c r="I48" i="2" s="1"/>
  <c r="I47" i="2" s="1"/>
  <c r="I46" i="2" s="1"/>
  <c r="I45" i="2" s="1"/>
  <c r="I44" i="2" s="1"/>
  <c r="I43" i="2" s="1"/>
  <c r="H48" i="2"/>
  <c r="G48" i="2"/>
  <c r="G47" i="2" s="1"/>
  <c r="G46" i="2" s="1"/>
  <c r="G45" i="2" s="1"/>
  <c r="G44" i="2" s="1"/>
  <c r="G43" i="2" s="1"/>
  <c r="D19" i="1" s="1"/>
  <c r="J103" i="2" l="1"/>
  <c r="H101" i="2"/>
  <c r="J101" i="2" s="1"/>
  <c r="J102" i="2"/>
  <c r="H82" i="2"/>
  <c r="J83" i="2"/>
  <c r="J84" i="2"/>
  <c r="J85" i="2"/>
  <c r="J86" i="2"/>
  <c r="J87" i="2"/>
  <c r="H54" i="2"/>
  <c r="J54" i="2" s="1"/>
  <c r="J55" i="2"/>
  <c r="H47" i="2"/>
  <c r="J48" i="2"/>
  <c r="G53" i="2"/>
  <c r="J53" i="2" s="1"/>
  <c r="I54" i="2"/>
  <c r="I53" i="2"/>
  <c r="E24" i="1" l="1"/>
  <c r="J82" i="2"/>
  <c r="H46" i="2"/>
  <c r="J47" i="2"/>
  <c r="G217" i="2"/>
  <c r="G216" i="2" s="1"/>
  <c r="G214" i="2"/>
  <c r="G213" i="2" s="1"/>
  <c r="G208" i="2"/>
  <c r="G207" i="2" s="1"/>
  <c r="G205" i="2"/>
  <c r="G204" i="2" s="1"/>
  <c r="G203" i="2" s="1"/>
  <c r="G201" i="2"/>
  <c r="G200" i="2" s="1"/>
  <c r="G199" i="2" s="1"/>
  <c r="G197" i="2"/>
  <c r="G196" i="2" s="1"/>
  <c r="G195" i="2" s="1"/>
  <c r="G193" i="2"/>
  <c r="G192" i="2" s="1"/>
  <c r="H45" i="2" l="1"/>
  <c r="J46" i="2"/>
  <c r="G212" i="2"/>
  <c r="G211" i="2" s="1"/>
  <c r="G210" i="2" s="1"/>
  <c r="H201" i="2"/>
  <c r="H197" i="2"/>
  <c r="H117" i="2"/>
  <c r="H113" i="2"/>
  <c r="H107" i="2"/>
  <c r="H106" i="2" l="1"/>
  <c r="J107" i="2"/>
  <c r="H116" i="2"/>
  <c r="J117" i="2"/>
  <c r="H200" i="2"/>
  <c r="J201" i="2"/>
  <c r="H112" i="2"/>
  <c r="J113" i="2"/>
  <c r="H196" i="2"/>
  <c r="J197" i="2"/>
  <c r="H44" i="2"/>
  <c r="J45" i="2"/>
  <c r="I68" i="2"/>
  <c r="I67" i="2" s="1"/>
  <c r="I66" i="2" s="1"/>
  <c r="I65" i="2" s="1"/>
  <c r="H67" i="2"/>
  <c r="G67" i="2"/>
  <c r="G66" i="2" s="1"/>
  <c r="G65" i="2" s="1"/>
  <c r="H66" i="2" l="1"/>
  <c r="J67" i="2"/>
  <c r="H195" i="2"/>
  <c r="J195" i="2" s="1"/>
  <c r="J196" i="2"/>
  <c r="H111" i="2"/>
  <c r="J112" i="2"/>
  <c r="H199" i="2"/>
  <c r="J199" i="2" s="1"/>
  <c r="J200" i="2"/>
  <c r="H115" i="2"/>
  <c r="J115" i="2" s="1"/>
  <c r="J116" i="2"/>
  <c r="H105" i="2"/>
  <c r="J106" i="2"/>
  <c r="H43" i="2"/>
  <c r="J44" i="2"/>
  <c r="A25" i="1"/>
  <c r="H93" i="2"/>
  <c r="G93" i="2"/>
  <c r="I16" i="2"/>
  <c r="I19" i="2"/>
  <c r="I25" i="2"/>
  <c r="I29" i="2"/>
  <c r="I32" i="2"/>
  <c r="I34" i="2"/>
  <c r="I60" i="2"/>
  <c r="I64" i="2"/>
  <c r="I75" i="2"/>
  <c r="I80" i="2"/>
  <c r="I94" i="2"/>
  <c r="I97" i="2"/>
  <c r="I124" i="2"/>
  <c r="I129" i="2"/>
  <c r="I133" i="2"/>
  <c r="I134" i="2"/>
  <c r="I138" i="2"/>
  <c r="I142" i="2"/>
  <c r="I146" i="2"/>
  <c r="I153" i="2"/>
  <c r="I159" i="2"/>
  <c r="I163" i="2"/>
  <c r="I168" i="2"/>
  <c r="I172" i="2"/>
  <c r="I179" i="2"/>
  <c r="I183" i="2"/>
  <c r="I191" i="2"/>
  <c r="I194" i="2"/>
  <c r="I206" i="2"/>
  <c r="I209" i="2"/>
  <c r="I215" i="2"/>
  <c r="I218" i="2"/>
  <c r="H15" i="2"/>
  <c r="J93" i="2" l="1"/>
  <c r="H100" i="2"/>
  <c r="J105" i="2"/>
  <c r="J111" i="2"/>
  <c r="H110" i="2"/>
  <c r="H65" i="2"/>
  <c r="J65" i="2" s="1"/>
  <c r="J66" i="2"/>
  <c r="J43" i="2"/>
  <c r="E19" i="1"/>
  <c r="H14" i="2"/>
  <c r="I41" i="2"/>
  <c r="H109" i="2" l="1"/>
  <c r="J110" i="2"/>
  <c r="H99" i="2"/>
  <c r="J99" i="2" s="1"/>
  <c r="J100" i="2"/>
  <c r="G31" i="2"/>
  <c r="H31" i="2" l="1"/>
  <c r="I31" i="2" l="1"/>
  <c r="J31" i="2"/>
  <c r="H135" i="2"/>
  <c r="H193" i="2" l="1"/>
  <c r="J193" i="2" s="1"/>
  <c r="G190" i="2"/>
  <c r="H190" i="2"/>
  <c r="J190" i="2" l="1"/>
  <c r="I190" i="2"/>
  <c r="H192" i="2"/>
  <c r="J192" i="2" s="1"/>
  <c r="I193" i="2"/>
  <c r="H217" i="2"/>
  <c r="J217" i="2" s="1"/>
  <c r="H208" i="2"/>
  <c r="J208" i="2" s="1"/>
  <c r="H216" i="2" l="1"/>
  <c r="I217" i="2"/>
  <c r="H207" i="2"/>
  <c r="I208" i="2"/>
  <c r="I192" i="2"/>
  <c r="H33" i="2"/>
  <c r="H28" i="2"/>
  <c r="G28" i="2"/>
  <c r="G27" i="2" s="1"/>
  <c r="J28" i="2" l="1"/>
  <c r="I207" i="2"/>
  <c r="J207" i="2"/>
  <c r="I216" i="2"/>
  <c r="J216" i="2"/>
  <c r="H30" i="2"/>
  <c r="H27" i="2"/>
  <c r="I28" i="2"/>
  <c r="I27" i="2" l="1"/>
  <c r="J27" i="2"/>
  <c r="H96" i="2" l="1"/>
  <c r="G96" i="2"/>
  <c r="J96" i="2" l="1"/>
  <c r="I96" i="2"/>
  <c r="H74" i="2"/>
  <c r="G74" i="2"/>
  <c r="G73" i="2" s="1"/>
  <c r="G72" i="2" s="1"/>
  <c r="G71" i="2" s="1"/>
  <c r="G70" i="2" s="1"/>
  <c r="H79" i="2"/>
  <c r="G79" i="2"/>
  <c r="G78" i="2" s="1"/>
  <c r="G77" i="2" s="1"/>
  <c r="G76" i="2" s="1"/>
  <c r="J79" i="2" l="1"/>
  <c r="J74" i="2"/>
  <c r="H73" i="2"/>
  <c r="J73" i="2" s="1"/>
  <c r="I74" i="2"/>
  <c r="H78" i="2"/>
  <c r="J78" i="2" s="1"/>
  <c r="I79" i="2"/>
  <c r="G69" i="2"/>
  <c r="D21" i="1" s="1"/>
  <c r="H77" i="2" l="1"/>
  <c r="J77" i="2" s="1"/>
  <c r="I78" i="2"/>
  <c r="H72" i="2"/>
  <c r="J72" i="2" s="1"/>
  <c r="I73" i="2"/>
  <c r="G63" i="2"/>
  <c r="G62" i="2" s="1"/>
  <c r="G61" i="2" s="1"/>
  <c r="H63" i="2"/>
  <c r="G24" i="2"/>
  <c r="G23" i="2" s="1"/>
  <c r="G22" i="2" s="1"/>
  <c r="H24" i="2"/>
  <c r="H95" i="2"/>
  <c r="J24" i="2" l="1"/>
  <c r="J63" i="2"/>
  <c r="H62" i="2"/>
  <c r="J62" i="2" s="1"/>
  <c r="I63" i="2"/>
  <c r="H76" i="2"/>
  <c r="I77" i="2"/>
  <c r="H23" i="2"/>
  <c r="J23" i="2" s="1"/>
  <c r="I24" i="2"/>
  <c r="H71" i="2"/>
  <c r="J71" i="2" s="1"/>
  <c r="I72" i="2"/>
  <c r="H18" i="2"/>
  <c r="H26" i="2"/>
  <c r="H40" i="2"/>
  <c r="H59" i="2"/>
  <c r="H123" i="2"/>
  <c r="J128" i="2"/>
  <c r="H132" i="2"/>
  <c r="H137" i="2"/>
  <c r="H139" i="2"/>
  <c r="H141" i="2"/>
  <c r="H143" i="2"/>
  <c r="H145" i="2"/>
  <c r="H152" i="2"/>
  <c r="H158" i="2"/>
  <c r="H162" i="2"/>
  <c r="H167" i="2"/>
  <c r="H171" i="2"/>
  <c r="H178" i="2"/>
  <c r="H182" i="2"/>
  <c r="H214" i="2"/>
  <c r="J214" i="2" s="1"/>
  <c r="H205" i="2"/>
  <c r="J205" i="2" s="1"/>
  <c r="H189" i="2"/>
  <c r="G189" i="2"/>
  <c r="G188" i="2" s="1"/>
  <c r="G187" i="2" s="1"/>
  <c r="G186" i="2" s="1"/>
  <c r="G185" i="2" s="1"/>
  <c r="G184" i="2" s="1"/>
  <c r="G182" i="2"/>
  <c r="G181" i="2" s="1"/>
  <c r="G180" i="2" s="1"/>
  <c r="G178" i="2"/>
  <c r="G177" i="2" s="1"/>
  <c r="G176" i="2" s="1"/>
  <c r="G171" i="2"/>
  <c r="G170" i="2" s="1"/>
  <c r="G169" i="2" s="1"/>
  <c r="G167" i="2"/>
  <c r="G166" i="2" s="1"/>
  <c r="G165" i="2" s="1"/>
  <c r="G162" i="2"/>
  <c r="G161" i="2" s="1"/>
  <c r="G160" i="2" s="1"/>
  <c r="G158" i="2"/>
  <c r="G157" i="2" s="1"/>
  <c r="G156" i="2" s="1"/>
  <c r="G152" i="2"/>
  <c r="G151" i="2" s="1"/>
  <c r="G150" i="2" s="1"/>
  <c r="G149" i="2" s="1"/>
  <c r="G148" i="2" s="1"/>
  <c r="D33" i="1" s="1"/>
  <c r="G145" i="2"/>
  <c r="G144" i="2" s="1"/>
  <c r="G143" i="2"/>
  <c r="G141" i="2"/>
  <c r="G140" i="2" s="1"/>
  <c r="G139" i="2"/>
  <c r="G137" i="2"/>
  <c r="G136" i="2" s="1"/>
  <c r="G135" i="2"/>
  <c r="G132" i="2"/>
  <c r="G131" i="2" s="1"/>
  <c r="G130" i="2" s="1"/>
  <c r="G127" i="2"/>
  <c r="G126" i="2" s="1"/>
  <c r="G123" i="2"/>
  <c r="G122" i="2" s="1"/>
  <c r="G121" i="2" s="1"/>
  <c r="G120" i="2" s="1"/>
  <c r="G119" i="2" s="1"/>
  <c r="G109" i="2"/>
  <c r="J109" i="2" s="1"/>
  <c r="G95" i="2"/>
  <c r="I95" i="2" s="1"/>
  <c r="G92" i="2"/>
  <c r="G59" i="2"/>
  <c r="G58" i="2" s="1"/>
  <c r="G57" i="2" s="1"/>
  <c r="G52" i="2" s="1"/>
  <c r="G40" i="2"/>
  <c r="G39" i="2" s="1"/>
  <c r="G38" i="2" s="1"/>
  <c r="G37" i="2" s="1"/>
  <c r="G36" i="2" s="1"/>
  <c r="G33" i="2"/>
  <c r="G18" i="2"/>
  <c r="G17" i="2" s="1"/>
  <c r="G13" i="2" s="1"/>
  <c r="G15" i="2"/>
  <c r="J15" i="2" s="1"/>
  <c r="J182" i="2" l="1"/>
  <c r="J162" i="2"/>
  <c r="J152" i="2"/>
  <c r="J143" i="2"/>
  <c r="J139" i="2"/>
  <c r="I33" i="2"/>
  <c r="J33" i="2"/>
  <c r="I135" i="2"/>
  <c r="J135" i="2"/>
  <c r="H188" i="2"/>
  <c r="J188" i="2" s="1"/>
  <c r="J189" i="2"/>
  <c r="J167" i="2"/>
  <c r="J158" i="2"/>
  <c r="J145" i="2"/>
  <c r="J141" i="2"/>
  <c r="J137" i="2"/>
  <c r="J59" i="2"/>
  <c r="H131" i="2"/>
  <c r="J132" i="2"/>
  <c r="J123" i="2"/>
  <c r="J40" i="2"/>
  <c r="J18" i="2"/>
  <c r="J95" i="2"/>
  <c r="J178" i="2"/>
  <c r="J171" i="2"/>
  <c r="I76" i="2"/>
  <c r="J76" i="2"/>
  <c r="G125" i="2"/>
  <c r="G98" i="2" s="1"/>
  <c r="G35" i="2"/>
  <c r="D16" i="1"/>
  <c r="D15" i="1" s="1"/>
  <c r="G51" i="2"/>
  <c r="I143" i="2"/>
  <c r="H161" i="2"/>
  <c r="J161" i="2" s="1"/>
  <c r="I162" i="2"/>
  <c r="I132" i="2"/>
  <c r="H39" i="2"/>
  <c r="J39" i="2" s="1"/>
  <c r="I40" i="2"/>
  <c r="H22" i="2"/>
  <c r="I23" i="2"/>
  <c r="I189" i="2"/>
  <c r="H157" i="2"/>
  <c r="J157" i="2" s="1"/>
  <c r="I158" i="2"/>
  <c r="H140" i="2"/>
  <c r="I141" i="2"/>
  <c r="H127" i="2"/>
  <c r="J127" i="2" s="1"/>
  <c r="I128" i="2"/>
  <c r="H204" i="2"/>
  <c r="J204" i="2" s="1"/>
  <c r="I205" i="2"/>
  <c r="H170" i="2"/>
  <c r="J170" i="2" s="1"/>
  <c r="I171" i="2"/>
  <c r="H151" i="2"/>
  <c r="J151" i="2" s="1"/>
  <c r="I152" i="2"/>
  <c r="I139" i="2"/>
  <c r="H122" i="2"/>
  <c r="J122" i="2" s="1"/>
  <c r="I123" i="2"/>
  <c r="H17" i="2"/>
  <c r="J17" i="2" s="1"/>
  <c r="I18" i="2"/>
  <c r="H61" i="2"/>
  <c r="J61" i="2" s="1"/>
  <c r="I62" i="2"/>
  <c r="G14" i="2"/>
  <c r="I15" i="2"/>
  <c r="H181" i="2"/>
  <c r="J181" i="2" s="1"/>
  <c r="I182" i="2"/>
  <c r="H92" i="2"/>
  <c r="I93" i="2"/>
  <c r="H70" i="2"/>
  <c r="J70" i="2" s="1"/>
  <c r="I71" i="2"/>
  <c r="H177" i="2"/>
  <c r="J177" i="2" s="1"/>
  <c r="I178" i="2"/>
  <c r="H212" i="2"/>
  <c r="J212" i="2" s="1"/>
  <c r="I214" i="2"/>
  <c r="H166" i="2"/>
  <c r="J166" i="2" s="1"/>
  <c r="I167" i="2"/>
  <c r="H144" i="2"/>
  <c r="I145" i="2"/>
  <c r="H136" i="2"/>
  <c r="I137" i="2"/>
  <c r="H58" i="2"/>
  <c r="J58" i="2" s="1"/>
  <c r="I59" i="2"/>
  <c r="D29" i="1"/>
  <c r="G30" i="2"/>
  <c r="J30" i="2" s="1"/>
  <c r="H213" i="2"/>
  <c r="G175" i="2"/>
  <c r="G174" i="2" s="1"/>
  <c r="D30" i="1"/>
  <c r="G164" i="2"/>
  <c r="G155" i="2"/>
  <c r="G91" i="2"/>
  <c r="G90" i="2" s="1"/>
  <c r="I136" i="2" l="1"/>
  <c r="J136" i="2"/>
  <c r="I140" i="2"/>
  <c r="J140" i="2"/>
  <c r="H130" i="2"/>
  <c r="J130" i="2" s="1"/>
  <c r="J131" i="2"/>
  <c r="I213" i="2"/>
  <c r="J213" i="2"/>
  <c r="I144" i="2"/>
  <c r="J144" i="2"/>
  <c r="I92" i="2"/>
  <c r="J92" i="2"/>
  <c r="I22" i="2"/>
  <c r="J22" i="2"/>
  <c r="I14" i="2"/>
  <c r="J14" i="2"/>
  <c r="G50" i="2"/>
  <c r="G42" i="2" s="1"/>
  <c r="H21" i="2"/>
  <c r="D26" i="1"/>
  <c r="G89" i="2"/>
  <c r="G81" i="2" s="1"/>
  <c r="G154" i="2"/>
  <c r="I188" i="2"/>
  <c r="I61" i="2"/>
  <c r="D28" i="1"/>
  <c r="G173" i="2"/>
  <c r="D37" i="1"/>
  <c r="D36" i="1" s="1"/>
  <c r="D20" i="1"/>
  <c r="D18" i="1" s="1"/>
  <c r="I212" i="2"/>
  <c r="G12" i="2"/>
  <c r="G11" i="2" s="1"/>
  <c r="D12" i="1" s="1"/>
  <c r="H91" i="2"/>
  <c r="H180" i="2"/>
  <c r="I181" i="2"/>
  <c r="H169" i="2"/>
  <c r="I170" i="2"/>
  <c r="H126" i="2"/>
  <c r="I127" i="2"/>
  <c r="I131" i="2"/>
  <c r="H20" i="2"/>
  <c r="H57" i="2"/>
  <c r="H52" i="2" s="1"/>
  <c r="I58" i="2"/>
  <c r="H165" i="2"/>
  <c r="J165" i="2" s="1"/>
  <c r="I166" i="2"/>
  <c r="H176" i="2"/>
  <c r="J176" i="2" s="1"/>
  <c r="I177" i="2"/>
  <c r="H150" i="2"/>
  <c r="J150" i="2" s="1"/>
  <c r="I151" i="2"/>
  <c r="H203" i="2"/>
  <c r="I204" i="2"/>
  <c r="I70" i="2"/>
  <c r="H69" i="2"/>
  <c r="J69" i="2" s="1"/>
  <c r="H211" i="2"/>
  <c r="J211" i="2" s="1"/>
  <c r="H156" i="2"/>
  <c r="J156" i="2" s="1"/>
  <c r="I157" i="2"/>
  <c r="G26" i="2"/>
  <c r="J26" i="2" s="1"/>
  <c r="I30" i="2"/>
  <c r="H13" i="2"/>
  <c r="J13" i="2" s="1"/>
  <c r="I17" i="2"/>
  <c r="H121" i="2"/>
  <c r="J121" i="2" s="1"/>
  <c r="I122" i="2"/>
  <c r="H38" i="2"/>
  <c r="J38" i="2" s="1"/>
  <c r="I39" i="2"/>
  <c r="H160" i="2"/>
  <c r="I161" i="2"/>
  <c r="I160" i="2" l="1"/>
  <c r="J160" i="2"/>
  <c r="H90" i="2"/>
  <c r="J91" i="2"/>
  <c r="H187" i="2"/>
  <c r="J203" i="2"/>
  <c r="J52" i="2"/>
  <c r="J57" i="2"/>
  <c r="I180" i="2"/>
  <c r="J180" i="2"/>
  <c r="I169" i="2"/>
  <c r="J169" i="2"/>
  <c r="H125" i="2"/>
  <c r="J125" i="2" s="1"/>
  <c r="J126" i="2"/>
  <c r="D25" i="1"/>
  <c r="D23" i="1" s="1"/>
  <c r="I126" i="2"/>
  <c r="G147" i="2"/>
  <c r="D34" i="1"/>
  <c r="D32" i="1" s="1"/>
  <c r="I91" i="2"/>
  <c r="I69" i="2"/>
  <c r="F21" i="1"/>
  <c r="F20" i="1"/>
  <c r="H12" i="2"/>
  <c r="J12" i="2" s="1"/>
  <c r="I13" i="2"/>
  <c r="I203" i="2"/>
  <c r="I176" i="2"/>
  <c r="H175" i="2"/>
  <c r="J175" i="2" s="1"/>
  <c r="I57" i="2"/>
  <c r="I52" i="2" s="1"/>
  <c r="H120" i="2"/>
  <c r="J120" i="2" s="1"/>
  <c r="I121" i="2"/>
  <c r="G21" i="2"/>
  <c r="J21" i="2" s="1"/>
  <c r="I26" i="2"/>
  <c r="I156" i="2"/>
  <c r="H155" i="2"/>
  <c r="J155" i="2" s="1"/>
  <c r="H37" i="2"/>
  <c r="J37" i="2" s="1"/>
  <c r="I38" i="2"/>
  <c r="I90" i="2"/>
  <c r="I89" i="2" s="1"/>
  <c r="I130" i="2"/>
  <c r="H210" i="2"/>
  <c r="I211" i="2"/>
  <c r="H149" i="2"/>
  <c r="J149" i="2" s="1"/>
  <c r="I150" i="2"/>
  <c r="I165" i="2"/>
  <c r="H164" i="2"/>
  <c r="H51" i="2" l="1"/>
  <c r="H50" i="2" s="1"/>
  <c r="H42" i="2" s="1"/>
  <c r="H186" i="2"/>
  <c r="J187" i="2"/>
  <c r="E30" i="1"/>
  <c r="F30" i="1" s="1"/>
  <c r="J210" i="2"/>
  <c r="H89" i="2"/>
  <c r="J89" i="2" s="1"/>
  <c r="J90" i="2"/>
  <c r="I164" i="2"/>
  <c r="J164" i="2"/>
  <c r="H154" i="2"/>
  <c r="J154" i="2" s="1"/>
  <c r="E18" i="1"/>
  <c r="I210" i="2"/>
  <c r="F25" i="1"/>
  <c r="I187" i="2"/>
  <c r="I125" i="2"/>
  <c r="I155" i="2"/>
  <c r="H174" i="2"/>
  <c r="I175" i="2"/>
  <c r="H148" i="2"/>
  <c r="J148" i="2" s="1"/>
  <c r="I149" i="2"/>
  <c r="G20" i="2"/>
  <c r="I21" i="2"/>
  <c r="H36" i="2"/>
  <c r="J36" i="2" s="1"/>
  <c r="I37" i="2"/>
  <c r="H119" i="2"/>
  <c r="J119" i="2" s="1"/>
  <c r="I120" i="2"/>
  <c r="H11" i="2"/>
  <c r="J11" i="2" s="1"/>
  <c r="I12" i="2"/>
  <c r="J51" i="2" l="1"/>
  <c r="D13" i="1"/>
  <c r="F13" i="1" s="1"/>
  <c r="J20" i="2"/>
  <c r="E29" i="1"/>
  <c r="F29" i="1" s="1"/>
  <c r="J186" i="2"/>
  <c r="E37" i="1"/>
  <c r="F37" i="1" s="1"/>
  <c r="J174" i="2"/>
  <c r="J42" i="2"/>
  <c r="J50" i="2"/>
  <c r="I119" i="2"/>
  <c r="H98" i="2"/>
  <c r="F18" i="1"/>
  <c r="I109" i="2"/>
  <c r="D11" i="1"/>
  <c r="D9" i="1" s="1"/>
  <c r="I148" i="2"/>
  <c r="F33" i="1"/>
  <c r="F16" i="1"/>
  <c r="E15" i="1"/>
  <c r="F15" i="1" s="1"/>
  <c r="F34" i="1"/>
  <c r="E11" i="1"/>
  <c r="F12" i="1"/>
  <c r="I11" i="2"/>
  <c r="H10" i="2"/>
  <c r="H35" i="2"/>
  <c r="I36" i="2"/>
  <c r="I51" i="2"/>
  <c r="H173" i="2"/>
  <c r="I174" i="2"/>
  <c r="H147" i="2"/>
  <c r="J147" i="2" s="1"/>
  <c r="I154" i="2"/>
  <c r="G10" i="2"/>
  <c r="G9" i="2" s="1"/>
  <c r="I20" i="2"/>
  <c r="I186" i="2"/>
  <c r="H185" i="2"/>
  <c r="J185" i="2" s="1"/>
  <c r="E36" i="1" l="1"/>
  <c r="F36" i="1" s="1"/>
  <c r="E28" i="1"/>
  <c r="F28" i="1" s="1"/>
  <c r="I35" i="2"/>
  <c r="J35" i="2"/>
  <c r="J10" i="2"/>
  <c r="I173" i="2"/>
  <c r="J173" i="2"/>
  <c r="H81" i="2"/>
  <c r="J81" i="2" s="1"/>
  <c r="J98" i="2"/>
  <c r="I147" i="2"/>
  <c r="E32" i="1"/>
  <c r="F32" i="1" s="1"/>
  <c r="F26" i="1"/>
  <c r="E23" i="1"/>
  <c r="F23" i="1" s="1"/>
  <c r="F11" i="1"/>
  <c r="I50" i="2"/>
  <c r="I42" i="2" s="1"/>
  <c r="I10" i="2"/>
  <c r="H184" i="2"/>
  <c r="I185" i="2"/>
  <c r="I98" i="2"/>
  <c r="I81" i="2" s="1"/>
  <c r="H9" i="2" l="1"/>
  <c r="J9" i="2" s="1"/>
  <c r="I184" i="2"/>
  <c r="J184" i="2"/>
  <c r="E9" i="1"/>
  <c r="F9" i="1" s="1"/>
  <c r="G8" i="2"/>
  <c r="H8" i="2" l="1"/>
  <c r="I9" i="2"/>
  <c r="I8" i="2" l="1"/>
  <c r="J8" i="2"/>
</calcChain>
</file>

<file path=xl/sharedStrings.xml><?xml version="1.0" encoding="utf-8"?>
<sst xmlns="http://schemas.openxmlformats.org/spreadsheetml/2006/main" count="1074" uniqueCount="219">
  <si>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</si>
  <si>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</si>
  <si>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</si>
  <si>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</si>
  <si>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</si>
  <si>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</si>
  <si>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</si>
  <si>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</si>
  <si>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</si>
  <si>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</si>
  <si>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</si>
  <si>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</si>
  <si>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</si>
  <si>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</si>
  <si>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</si>
  <si>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</si>
  <si>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</si>
  <si>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</si>
  <si>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</si>
  <si>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</si>
  <si>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</si>
  <si>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</si>
  <si>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</si>
  <si>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</si>
  <si>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</si>
  <si>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</si>
  <si>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</si>
  <si>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</si>
  <si>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</si>
  <si>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</si>
  <si>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</si>
  <si>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</si>
  <si>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</si>
  <si>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</si>
  <si>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</si>
  <si>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</si>
  <si>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</si>
  <si>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</si>
  <si>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</si>
  <si>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</si>
  <si>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</si>
  <si>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</si>
  <si>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</si>
  <si>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</si>
  <si>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</si>
  <si>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</si>
  <si>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</si>
  <si>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</si>
  <si>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</si>
  <si>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</si>
  <si>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</si>
  <si>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</si>
  <si>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</si>
  <si>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</si>
  <si>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</si>
  <si>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</si>
  <si>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410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</si>
  <si>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</si>
  <si>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</si>
  <si>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</si>
  <si>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</si>
  <si>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</si>
  <si>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</si>
  <si>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</si>
  <si>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</si>
  <si>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</si>
  <si>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</si>
  <si>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</si>
  <si>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</si>
  <si>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</si>
  <si>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</si>
  <si>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</si>
  <si>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</si>
  <si>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Капитальные вложения в объекты недвижимого имущества государственной (муниципальной) собственности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</si>
  <si>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</si>
  <si>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</si>
  <si>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</si>
  <si>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</si>
  <si>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</si>
  <si>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</si>
  <si>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</si>
  <si>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</si>
  <si>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</si>
  <si>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</si>
  <si>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</si>
  <si>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</si>
  <si>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</si>
  <si>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</si>
  <si>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</si>
  <si>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</si>
  <si>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</si>
  <si>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</si>
  <si>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</si>
  <si>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Муниципальная программа "Жилье, жилищно-коммунальное хозяйство и территориальное развитие МО МР "Печора"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</si>
  <si>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</si>
  <si>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</si>
  <si>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853</t>
  </si>
  <si>
    <t>Уплата иных платежей</t>
  </si>
  <si>
    <t>99 0 00 00000</t>
  </si>
  <si>
    <t>99 0 00 02030</t>
  </si>
  <si>
    <t>99 0 00 02110</t>
  </si>
  <si>
    <t>99 0 00 15310</t>
  </si>
  <si>
    <t>03 0 00 00000</t>
  </si>
  <si>
    <t>03 3 00 00000</t>
  </si>
  <si>
    <t>99 0 00 25400</t>
  </si>
  <si>
    <t>99 0 00 25500</t>
  </si>
  <si>
    <t>99 0 00 25510</t>
  </si>
  <si>
    <t>99 0 00 25520</t>
  </si>
  <si>
    <t>99 0 00 25530</t>
  </si>
  <si>
    <t>99 0 00 25540</t>
  </si>
  <si>
    <t>99 0 00 63110</t>
  </si>
  <si>
    <t>01 0 00 00000</t>
  </si>
  <si>
    <t>99 0 00 63140</t>
  </si>
  <si>
    <t>99 0 00 63150</t>
  </si>
  <si>
    <t>05 0 00 00000</t>
  </si>
  <si>
    <t>05 0 11 00000</t>
  </si>
  <si>
    <t>05 0 21 00000</t>
  </si>
  <si>
    <t>08 0 00 00000</t>
  </si>
  <si>
    <t>Муниципальная программа "Безопасность жизнедеятельности населения МО МР "Печора"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</si>
  <si>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</si>
  <si>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</si>
  <si>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</si>
  <si>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</si>
  <si>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01 0 01 00000</t>
  </si>
  <si>
    <t>01 0 02 00000</t>
  </si>
  <si>
    <t>03 3 13 S2220</t>
  </si>
  <si>
    <t>06 0 00 00000</t>
  </si>
  <si>
    <t>Муниципальная программа "Развитие физической культуры и спорта МО МР "Печора"</t>
  </si>
  <si>
    <t>Физическая культура и спорт</t>
  </si>
  <si>
    <t>11</t>
  </si>
  <si>
    <t>Физическая культура</t>
  </si>
  <si>
    <t>06 0 13 00000</t>
  </si>
  <si>
    <t>Бюджетные инвестиции</t>
  </si>
  <si>
    <t>06 0 13 S2170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</si>
  <si>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</si>
  <si>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</si>
  <si>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</si>
  <si>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100</t>
  </si>
  <si>
    <t>120</t>
  </si>
  <si>
    <t>123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</si>
  <si>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</si>
  <si>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</si>
  <si>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72,1</t>
  </si>
  <si>
    <t>242,2</t>
  </si>
  <si>
    <t>330,0</t>
  </si>
  <si>
    <t>Строительство и реконструкция спортивных объектов муниципальных образований</t>
  </si>
  <si>
    <t>Руководство и управление в сфере установленных функций органов местного самоуправления</t>
  </si>
  <si>
    <t>99 0 00 02040</t>
  </si>
  <si>
    <t>Реконструкция, капитальный ремонт и ремонт автомобильных дорого общего пользования местного значения</t>
  </si>
  <si>
    <t>Закупка товаров, работ и услуг для обеспечения государственных (муниципальных) нужд</t>
  </si>
  <si>
    <t>03 3 14 S2230</t>
  </si>
  <si>
    <t>Другие вопросы в области национальной экономики</t>
  </si>
  <si>
    <t>12</t>
  </si>
  <si>
    <t>Разработка проекта планировки и проекта межевания территории</t>
  </si>
  <si>
    <t>99 0 00 25550</t>
  </si>
  <si>
    <t>Подпрограмма "Комплексное освоение и развитие территорий в целях жилищного 
строительства на территории МО МР "Печора"</t>
  </si>
  <si>
    <t>03 2 00 00000</t>
  </si>
  <si>
    <t>Приложение 2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</si>
  <si>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</si>
  <si>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Капитальные вложения в объекты государственной (муниципальной) собственности</t>
  </si>
  <si>
    <t>Транспорт</t>
  </si>
  <si>
    <t>08</t>
  </si>
  <si>
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</si>
  <si>
    <t>05 0 11 S2690</t>
  </si>
  <si>
    <t>05 0 21 S2690</t>
  </si>
  <si>
    <t>831</t>
  </si>
  <si>
    <t>830</t>
  </si>
  <si>
    <t>Исполнение судебнных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</si>
  <si>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</si>
  <si>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Ассигнования (тыс.рублей)</t>
  </si>
  <si>
    <t>Кассовое исполнение</t>
  </si>
  <si>
    <t xml:space="preserve">Приложение 3                              </t>
  </si>
  <si>
    <t>тыс. рублей</t>
  </si>
  <si>
    <t>Рз</t>
  </si>
  <si>
    <t>Пр</t>
  </si>
  <si>
    <t>Утверждено</t>
  </si>
  <si>
    <t>ВСЕГО: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</si>
  <si>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</si>
  <si>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</si>
  <si>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</si>
  <si>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</si>
  <si>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</si>
  <si>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% исполнения</t>
  </si>
  <si>
    <t xml:space="preserve">РАСХОДЫ БЮДЖЕТА МУНИЦИПАЛЬНОГО ОБРАЗОВАНИЯ ГОРОДСКОГО ПОСЕЛЕНИЯ "ПЕЧОРА" НА  2018 ГОД ПО РАЗДЕЛАМ, ПОДРАЗДЕЛАМ  КЛАССИФИКАЦИИ РАСХОДОВ БЮДЖЕТОВ </t>
  </si>
  <si>
    <t xml:space="preserve"> к решению Совета городского поселения "Печора" от __     2019 года № ___</t>
  </si>
  <si>
    <t>Расходы бюджета муниципального образования городского поселения "Печора" за 2018 год по ведомственной структуре бюджета муниципального образования городского поселения "Печора"</t>
  </si>
  <si>
    <t>к решению Совета городского поселения "Печора" от  __     2019 года №__</t>
  </si>
  <si>
    <t>03 3 14 00000</t>
  </si>
  <si>
    <t>Разработка проектов планировки и проектов межевания территорий поселений</t>
  </si>
  <si>
    <t>03 2 31 00000</t>
  </si>
  <si>
    <t>Поддержка муниципальных программ формирования современной городской среды</t>
  </si>
  <si>
    <t>02 1 12 L5550</t>
  </si>
  <si>
    <t>Закупка товаров, работ и услуг для государственных (муниципальных) нужд</t>
  </si>
  <si>
    <t>Прочая закупка товаров, работ и услуг</t>
  </si>
  <si>
    <t>Муниципальная программа «Формирование комфортной городской среды муниципального образования городского поселения «Печора» на 2018-2022 годы</t>
  </si>
  <si>
    <t>02 0 00 00000</t>
  </si>
  <si>
    <t>Подпрограмма  «Благоустройство дворовых и общественных территорий городского поселения «Печора»</t>
  </si>
  <si>
    <t>02 1 00 00000</t>
  </si>
  <si>
    <t>Подпрограмма "Улучшение состояния территорий МО МР "Печора"</t>
  </si>
  <si>
    <t>03 6 00 00000</t>
  </si>
  <si>
    <t>Приоритетный проект формирования комфортной городской среды</t>
  </si>
  <si>
    <t>03 6 11 00000</t>
  </si>
  <si>
    <t>Организация проведения мероприятий по отлову и содержанию безнадзорных животных</t>
  </si>
  <si>
    <t>03 6 14 00000</t>
  </si>
  <si>
    <t>Укрепление материально-технической базы муниципальных учреждений сферы культуры</t>
  </si>
  <si>
    <t>05 0 13 S2150</t>
  </si>
  <si>
    <t>Субсидии бюджетным учреждениям на иные цели</t>
  </si>
  <si>
    <t>612</t>
  </si>
  <si>
    <t>Реализация мероприятий государственной программы Российской Федерации "Доступная среда" на 2011 - 2020 годы</t>
  </si>
  <si>
    <t>05 0 16 L0270</t>
  </si>
  <si>
    <t>Мероприятия в области пассажирского транспорта</t>
  </si>
  <si>
    <t>03 3 16 00000</t>
  </si>
  <si>
    <t>0,0</t>
  </si>
  <si>
    <t>Содержание автомобильных дорог общего пользования местного значения</t>
  </si>
  <si>
    <t>03 3 13 00000</t>
  </si>
  <si>
    <t>Жилищное хозяйство</t>
  </si>
  <si>
    <t>Приоритетный проект «Формирование комфортной городской среды»</t>
  </si>
  <si>
    <t>02 1 12 00000</t>
  </si>
  <si>
    <t>Муниципальная программа "Адресная социальная помощь населению городского поселения "Печора" на 2018-2020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</si>
</sst>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00"/>
    <numFmt numFmtId="165" formatCode="000"/>
    <numFmt numFmtId="166" formatCode="000\ 00\ 00"/>
    <numFmt numFmtId="167" formatCode="#,##0.0"/>
    <numFmt numFmtId="168" formatCode="#,##0.0\ _₽"/>
    <numFmt numFmtId="169" formatCode="0.0"/>
    <numFmt numFmtId="170" formatCode="#,##0.0_ ;\-#,##0.0\ "/>
  </numFmts>
  <fonts count="20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sz val="10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DAEEF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49" fontId="3" fillId="5" borderId="1" xfId="0" applyNumberFormat="1" applyFont="1" applyFill="1" applyBorder="1" applyAlignment="1">
      <alignment horizontal="left" vertical="center" wrapText="1"/>
    </xf>
    <xf numFmtId="168" fontId="4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0" fontId="5" fillId="0" borderId="0" xfId="0" applyFont="1"/>
    <xf numFmtId="0" fontId="9" fillId="0" borderId="0" xfId="0" applyFont="1" applyFill="1" applyAlignment="1">
      <alignment horizontal="left" vertical="top"/>
    </xf>
    <xf numFmtId="0" fontId="8" fillId="0" borderId="0" xfId="0" applyFont="1" applyAlignment="1">
      <alignment horizontal="right" wrapText="1"/>
    </xf>
    <xf numFmtId="0" fontId="11" fillId="0" borderId="0" xfId="0" applyFont="1" applyFill="1" applyAlignment="1">
      <alignment horizontal="center" vertical="top"/>
    </xf>
    <xf numFmtId="164" fontId="11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7" fillId="0" borderId="4" xfId="0" applyFont="1" applyFill="1" applyBorder="1" applyAlignment="1">
      <alignment horizontal="center" vertical="top"/>
    </xf>
    <xf numFmtId="164" fontId="7" fillId="0" borderId="4" xfId="0" applyNumberFormat="1" applyFont="1" applyFill="1" applyBorder="1" applyAlignment="1">
      <alignment horizontal="center" vertical="top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/>
    </xf>
    <xf numFmtId="164" fontId="6" fillId="0" borderId="4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vertical="top" wrapText="1"/>
    </xf>
    <xf numFmtId="0" fontId="7" fillId="0" borderId="4" xfId="0" applyFont="1" applyFill="1" applyBorder="1" applyAlignment="1">
      <alignment horizontal="left" vertical="top"/>
    </xf>
    <xf numFmtId="164" fontId="7" fillId="0" borderId="4" xfId="0" applyNumberFormat="1" applyFont="1" applyFill="1" applyBorder="1" applyAlignment="1">
      <alignment vertical="top"/>
    </xf>
    <xf numFmtId="170" fontId="7" fillId="0" borderId="4" xfId="0" applyNumberFormat="1" applyFont="1" applyFill="1" applyBorder="1" applyAlignment="1">
      <alignment horizontal="center" vertical="center"/>
    </xf>
    <xf numFmtId="169" fontId="0" fillId="0" borderId="0" xfId="0" applyNumberFormat="1"/>
    <xf numFmtId="0" fontId="11" fillId="0" borderId="4" xfId="0" applyFont="1" applyFill="1" applyBorder="1" applyAlignment="1">
      <alignment horizontal="left" vertical="top"/>
    </xf>
    <xf numFmtId="164" fontId="11" fillId="0" borderId="4" xfId="0" applyNumberFormat="1" applyFont="1" applyFill="1" applyBorder="1" applyAlignment="1">
      <alignment vertical="top"/>
    </xf>
    <xf numFmtId="170" fontId="11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wrapText="1"/>
    </xf>
    <xf numFmtId="164" fontId="12" fillId="0" borderId="4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wrapText="1"/>
    </xf>
    <xf numFmtId="164" fontId="13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164" fontId="14" fillId="0" borderId="4" xfId="0" applyNumberFormat="1" applyFont="1" applyFill="1" applyBorder="1" applyAlignment="1">
      <alignment horizontal="left" wrapText="1"/>
    </xf>
    <xf numFmtId="164" fontId="14" fillId="0" borderId="4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wrapText="1"/>
    </xf>
    <xf numFmtId="0" fontId="11" fillId="0" borderId="8" xfId="0" applyFont="1" applyFill="1" applyBorder="1" applyAlignment="1">
      <alignment vertical="top" wrapText="1"/>
    </xf>
    <xf numFmtId="0" fontId="6" fillId="0" borderId="4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167" fontId="12" fillId="0" borderId="4" xfId="0" applyNumberFormat="1" applyFont="1" applyFill="1" applyBorder="1" applyAlignment="1">
      <alignment horizontal="center" wrapText="1"/>
    </xf>
    <xf numFmtId="167" fontId="11" fillId="0" borderId="4" xfId="0" applyNumberFormat="1" applyFont="1" applyFill="1" applyBorder="1" applyAlignment="1">
      <alignment horizontal="center" wrapText="1"/>
    </xf>
    <xf numFmtId="167" fontId="11" fillId="0" borderId="4" xfId="0" applyNumberFormat="1" applyFont="1" applyFill="1" applyBorder="1" applyAlignment="1">
      <alignment horizontal="center" vertical="center"/>
    </xf>
    <xf numFmtId="167" fontId="13" fillId="0" borderId="4" xfId="0" applyNumberFormat="1" applyFont="1" applyFill="1" applyBorder="1" applyAlignment="1">
      <alignment horizontal="center" wrapText="1"/>
    </xf>
    <xf numFmtId="167" fontId="14" fillId="0" borderId="4" xfId="0" applyNumberFormat="1" applyFont="1" applyFill="1" applyBorder="1" applyAlignment="1">
      <alignment horizont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7" fontId="11" fillId="0" borderId="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right" vertical="center"/>
    </xf>
    <xf numFmtId="0" fontId="4" fillId="3" borderId="1" xfId="0" applyNumberFormat="1" applyFont="1" applyFill="1" applyBorder="1" applyAlignment="1">
      <alignment horizontal="justify" vertical="top" wrapText="1"/>
    </xf>
    <xf numFmtId="167" fontId="4" fillId="3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justify" vertical="top" wrapText="1"/>
    </xf>
    <xf numFmtId="49" fontId="4" fillId="6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167" fontId="4" fillId="6" borderId="1" xfId="0" applyNumberFormat="1" applyFont="1" applyFill="1" applyBorder="1" applyAlignment="1">
      <alignment horizontal="right" vertical="center"/>
    </xf>
    <xf numFmtId="49" fontId="4" fillId="6" borderId="1" xfId="0" applyNumberFormat="1" applyFont="1" applyFill="1" applyBorder="1" applyAlignment="1">
      <alignment horizontal="right" vertical="center"/>
    </xf>
    <xf numFmtId="167" fontId="4" fillId="8" borderId="1" xfId="0" applyNumberFormat="1" applyFont="1" applyFill="1" applyBorder="1" applyAlignment="1">
      <alignment horizontal="right" vertical="center"/>
    </xf>
    <xf numFmtId="0" fontId="4" fillId="8" borderId="1" xfId="0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justify" vertical="top" wrapText="1"/>
    </xf>
    <xf numFmtId="49" fontId="4" fillId="3" borderId="1" xfId="0" applyNumberFormat="1" applyFont="1" applyFill="1" applyBorder="1" applyAlignment="1">
      <alignment horizontal="left" vertical="center" wrapText="1"/>
    </xf>
    <xf numFmtId="167" fontId="4" fillId="2" borderId="1" xfId="0" applyNumberFormat="1" applyFont="1" applyFill="1" applyBorder="1" applyAlignment="1">
      <alignment horizontal="right" vertical="center"/>
    </xf>
    <xf numFmtId="49" fontId="4" fillId="8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 wrapText="1"/>
    </xf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right" vertical="center"/>
    </xf>
    <xf numFmtId="167" fontId="5" fillId="0" borderId="0" xfId="0" applyNumberFormat="1" applyFont="1"/>
    <xf numFmtId="49" fontId="3" fillId="5" borderId="1" xfId="0" applyNumberFormat="1" applyFont="1" applyFill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right" vertical="center"/>
    </xf>
    <xf numFmtId="0" fontId="15" fillId="0" borderId="0" xfId="0" applyFont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vertical="center" wrapText="1"/>
    </xf>
    <xf numFmtId="167" fontId="4" fillId="6" borderId="1" xfId="0" applyNumberFormat="1" applyFont="1" applyFill="1" applyBorder="1" applyAlignment="1">
      <alignment horizontal="righ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justify" vertical="center" wrapText="1"/>
    </xf>
    <xf numFmtId="43" fontId="4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right" vertical="center"/>
    </xf>
    <xf numFmtId="49" fontId="18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left" vertical="center" wrapText="1"/>
    </xf>
    <xf numFmtId="0" fontId="16" fillId="6" borderId="1" xfId="0" applyNumberFormat="1" applyFont="1" applyFill="1" applyBorder="1" applyAlignment="1">
      <alignment horizontal="justify" vertical="top" wrapText="1"/>
    </xf>
    <xf numFmtId="49" fontId="4" fillId="7" borderId="1" xfId="0" applyNumberFormat="1" applyFont="1" applyFill="1" applyBorder="1" applyAlignment="1">
      <alignment horizontal="center" vertical="center"/>
    </xf>
    <xf numFmtId="167" fontId="4" fillId="7" borderId="1" xfId="0" applyNumberFormat="1" applyFont="1" applyFill="1" applyBorder="1" applyAlignment="1">
      <alignment horizontal="right" vertical="center"/>
    </xf>
    <xf numFmtId="167" fontId="4" fillId="4" borderId="1" xfId="0" applyNumberFormat="1" applyFont="1" applyFill="1" applyBorder="1" applyAlignment="1">
      <alignment horizontal="right" vertical="center"/>
    </xf>
    <xf numFmtId="0" fontId="5" fillId="3" borderId="0" xfId="0" applyFont="1" applyFill="1"/>
    <xf numFmtId="0" fontId="4" fillId="0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49" fontId="4" fillId="6" borderId="1" xfId="0" applyNumberFormat="1" applyFont="1" applyFill="1" applyBorder="1" applyAlignment="1">
      <alignment horizontal="left" vertical="center" wrapText="1"/>
    </xf>
    <xf numFmtId="49" fontId="16" fillId="6" borderId="1" xfId="0" applyNumberFormat="1" applyFont="1" applyFill="1" applyBorder="1" applyAlignment="1">
      <alignment horizontal="left" vertical="center" wrapText="1"/>
    </xf>
    <xf numFmtId="169" fontId="4" fillId="7" borderId="1" xfId="0" applyNumberFormat="1" applyFont="1" applyFill="1" applyBorder="1" applyAlignment="1">
      <alignment horizontal="right" vertical="center"/>
    </xf>
    <xf numFmtId="167" fontId="3" fillId="3" borderId="1" xfId="0" applyNumberFormat="1" applyFont="1" applyFill="1" applyBorder="1" applyAlignment="1">
      <alignment horizontal="righ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justify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0" fontId="4" fillId="0" borderId="1" xfId="0" applyFont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9" fontId="4" fillId="6" borderId="2" xfId="0" applyNumberFormat="1" applyFont="1" applyFill="1" applyBorder="1" applyAlignment="1">
      <alignment horizontal="left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167" fontId="4" fillId="6" borderId="2" xfId="0" applyNumberFormat="1" applyFont="1" applyFill="1" applyBorder="1" applyAlignment="1">
      <alignment horizontal="right" vertical="center" wrapText="1"/>
    </xf>
    <xf numFmtId="167" fontId="16" fillId="3" borderId="1" xfId="0" applyNumberFormat="1" applyFont="1" applyFill="1" applyBorder="1" applyAlignment="1">
      <alignment horizontal="right" vertical="center"/>
    </xf>
    <xf numFmtId="167" fontId="4" fillId="6" borderId="3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horizontal="justify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0" fillId="0" borderId="0" xfId="0" applyFont="1" applyFill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168" fontId="3" fillId="0" borderId="0" xfId="0" applyNumberFormat="1" applyFont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usernames" Target="revisions/userName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3;&#1102;&#1076;&#1078;&#1077;&#1090;%202011\&#1055;&#1077;&#1095;&#1086;&#1088;&#1072;\&#1091;&#1090;&#1086;&#1095;&#1085;&#1077;&#1085;&#1080;&#1077;%20&#1076;&#1077;&#1082;&#1072;&#1073;&#1088;&#1100;\&#1055;&#1088;&#1080;&#1083;&#1086;&#1078;&#1077;&#1085;&#1080;&#1077;%202-3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кциональная Приложение 2"/>
      <sheetName val="Ведомственная Приложение 3"/>
    </sheetNames>
    <sheetDataSet>
      <sheetData sheetId="0" refreshError="1"/>
      <sheetData sheetId="1" refreshError="1">
        <row r="57">
          <cell r="A57" t="str">
            <v>Коммунальное хозяйство</v>
          </cell>
        </row>
      </sheetData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1FF8A20-6614-4508-8F0F-0187062EDCE9}" diskRevisions="1" revisionId="78" version="10">
  <header guid="{8E30EE43-BAE7-475C-951B-C022121FFF98}" dateTime="2019-03-26T17:05:20" maxSheetId="3" userName="Администратор" r:id="rId1">
    <sheetIdMap count="2">
      <sheetId val="1"/>
      <sheetId val="2"/>
    </sheetIdMap>
  </header>
  <header guid="{561D6846-95D4-448F-9D1D-0E01052D5EA9}" dateTime="2019-03-26T17:10:01" maxSheetId="3" userName="Администратор" r:id="rId2">
    <sheetIdMap count="2">
      <sheetId val="1"/>
      <sheetId val="2"/>
    </sheetIdMap>
  </header>
  <header guid="{751CECA6-2F55-4237-BACF-248707201E3F}" dateTime="2019-03-26T17:43:10" maxSheetId="3" userName="Администратор" r:id="rId3" minRId="9" maxRId="16">
    <sheetIdMap count="2">
      <sheetId val="1"/>
      <sheetId val="2"/>
    </sheetIdMap>
  </header>
  <header guid="{2512EAF4-FFB4-44C4-ABBC-59FF9978BDA6}" dateTime="2019-03-26T17:45:53" maxSheetId="3" userName="Администратор" r:id="rId4" minRId="25" maxRId="29">
    <sheetIdMap count="2">
      <sheetId val="1"/>
      <sheetId val="2"/>
    </sheetIdMap>
  </header>
  <header guid="{D5126E85-0A30-42D0-96EA-DF9C136A19A8}" dateTime="2019-03-26T17:54:32" maxSheetId="3" userName="Администратор" r:id="rId5" minRId="30" maxRId="37">
    <sheetIdMap count="2">
      <sheetId val="1"/>
      <sheetId val="2"/>
    </sheetIdMap>
  </header>
  <header guid="{A747EF4F-8978-41BC-B7FB-A1FBA4595634}" dateTime="2019-03-26T17:59:55" maxSheetId="3" userName="Администратор" r:id="rId6">
    <sheetIdMap count="2">
      <sheetId val="1"/>
      <sheetId val="2"/>
    </sheetIdMap>
  </header>
  <header guid="{1682201A-4743-4D69-9512-0EED8F60036C}" dateTime="2019-03-26T18:21:34" maxSheetId="3" userName="Администратор" r:id="rId7" minRId="54">
    <sheetIdMap count="2">
      <sheetId val="1"/>
      <sheetId val="2"/>
    </sheetIdMap>
  </header>
  <header guid="{E62DA9D6-888E-4AB0-BE32-E54925A05EE6}" dateTime="2019-03-26T18:38:39" maxSheetId="3" userName="Администратор" r:id="rId8">
    <sheetIdMap count="2">
      <sheetId val="1"/>
      <sheetId val="2"/>
    </sheetIdMap>
  </header>
  <header guid="{B02CA8DB-10BA-4F1B-8D1E-AE6127138309}" dateTime="2019-03-27T11:22:33" maxSheetId="3" userName="Администратор" r:id="rId9">
    <sheetIdMap count="2">
      <sheetId val="1"/>
      <sheetId val="2"/>
    </sheetIdMap>
  </header>
  <header guid="{61FF8A20-6614-4508-8F0F-0187062EDCE9}" dateTime="2019-03-28T11:39:23" maxSheetId="3" userName="1" r:id="rId10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5451C69-6188-4AB8-99E1-04D2A5F2965F}" action="delete"/>
  <rdn rId="0" localSheetId="1" customView="1" name="Z_D5451C69_6188_4AB8_99E1_04D2A5F2965F_.wvu.PrintArea" hidden="1" oldHidden="1">
    <formula>'приложение 3'!$A$1:$F$38</formula>
  </rdn>
  <rdn rId="0" localSheetId="1" customView="1" name="Z_D5451C69_6188_4AB8_99E1_04D2A5F2965F_.wvu.Rows" hidden="1" oldHidden="1">
    <formula>'приложение 3'!$19:$19,'приложение 3'!$24:$24,'приложение 3'!$35:$38</formula>
  </rdn>
  <rdn rId="0" localSheetId="1" customView="1" name="Z_D5451C69_6188_4AB8_99E1_04D2A5F2965F_.wvu.Cols" hidden="1" oldHidden="1">
    <formula>'приложение 3'!$D:$D,'приложение 3'!$F:$F</formula>
  </rdn>
  <rdn rId="0" localSheetId="1" customView="1" name="Z_D5451C69_6188_4AB8_99E1_04D2A5F2965F_.wvu.FilterData" hidden="1" oldHidden="1">
    <formula>'приложение 3'!$A$7:$E$38</formula>
  </rdn>
  <rdn rId="0" localSheetId="2" customView="1" name="Z_D5451C69_6188_4AB8_99E1_04D2A5F2965F_.wvu.PrintArea" hidden="1" oldHidden="1">
    <formula>'приложение 2'!$A$1:$H$218</formula>
    <oldFormula>'приложение 2'!$A$3:$H$215</oldFormula>
  </rdn>
  <rdn rId="0" localSheetId="2" customView="1" name="Z_D5451C69_6188_4AB8_99E1_04D2A5F2965F_.wvu.Rows" hidden="1" oldHidden="1">
    <formula>'приложение 2'!$14:$16,'приложение 2'!$43:$49,'приложение 2'!$53:$56,'приложение 2'!$61:$64,'приложение 2'!$76:$80,'приложение 2'!$82:$88,'приложение 2'!$101:$104,'приложение 2'!$169:$183</formula>
  </rdn>
  <rdn rId="0" localSheetId="2" customView="1" name="Z_D5451C69_6188_4AB8_99E1_04D2A5F2965F_.wvu.Cols" hidden="1" oldHidden="1">
    <formula>'приложение 2'!$G:$G,'приложение 2'!$I:$J</formula>
  </rdn>
  <rdn rId="0" localSheetId="2" customView="1" name="Z_D5451C69_6188_4AB8_99E1_04D2A5F2965F_.wvu.FilterData" hidden="1" oldHidden="1">
    <formula>'приложение 2'!$A$5:$F$218</formula>
    <oldFormula>'приложение 2'!$A$5:$F$218</oldFormula>
  </rdn>
  <rcv guid="{D5451C69-6188-4AB8-99E1-04D2A5F2965F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'приложение 3'!$A$1:$F$38</formula>
    <oldFormula>'приложение 3'!$A$1:$F$38</oldFormula>
  </rdn>
  <rdn rId="0" localSheetId="1" customView="1" name="Z_C0DCEFD6_4378_4196_8A52_BBAE8937CBA3_.wvu.Rows" hidden="1" oldHidden="1">
    <formula>'приложение 3'!$19:$19,'приложение 3'!$24:$24,'приложение 3'!$35:$38</formula>
    <oldFormula>'приложение 3'!$19:$19,'приложение 3'!$24:$24,'приложение 3'!$35:$38</oldFormula>
  </rdn>
  <rdn rId="0" localSheetId="1" customView="1" name="Z_C0DCEFD6_4378_4196_8A52_BBAE8937CBA3_.wvu.Cols" hidden="1" oldHidden="1">
    <formula>'приложение 3'!$D:$D,'приложение 3'!$F:$F</formula>
    <oldFormula>'приложение 3'!$D:$D,'приложение 3'!$F:$F</oldFormula>
  </rdn>
  <rdn rId="0" localSheetId="1" customView="1" name="Z_C0DCEFD6_4378_4196_8A52_BBAE8937CBA3_.wvu.FilterData" hidden="1" oldHidden="1">
    <formula>'приложение 3'!$A$7:$E$38</formula>
    <oldFormula>'приложение 3'!$A$7:$E$38</oldFormula>
  </rdn>
  <rdn rId="0" localSheetId="2" customView="1" name="Z_C0DCEFD6_4378_4196_8A52_BBAE8937CBA3_.wvu.PrintArea" hidden="1" oldHidden="1">
    <formula>'приложение 2'!$A$1:$H$234</formula>
    <oldFormula>'приложение 2'!$A$1:$H$234</oldFormula>
  </rdn>
  <rdn rId="0" localSheetId="2" customView="1" name="Z_C0DCEFD6_4378_4196_8A52_BBAE8937CBA3_.wvu.Rows" hidden="1" oldHidden="1">
    <formula>'приложение 2'!$14:$16,'приложение 2'!$43:$49,'приложение 2'!$53:$56,'приложение 2'!$61:$64,'приложение 2'!$69:$77,'приложение 2'!$85:$89,'приложение 2'!$91:$97,'приложение 2'!$99:$104,'приложение 2'!$116:$119,'приложение 2'!$144:$144,'приложение 2'!$185:$199</formula>
    <oldFormula>'приложение 2'!$14:$16,'приложение 2'!$43:$49,'приложение 2'!$53:$56,'приложение 2'!$61:$64,'приложение 2'!$69:$77,'приложение 2'!$85:$89,'приложение 2'!$91:$97,'приложение 2'!$99:$104,'приложение 2'!$116:$119,'приложение 2'!$144:$144,'приложение 2'!$185:$199</oldFormula>
  </rdn>
  <rdn rId="0" localSheetId="2" customView="1" name="Z_C0DCEFD6_4378_4196_8A52_BBAE8937CBA3_.wvu.Cols" hidden="1" oldHidden="1">
    <formula>'приложение 2'!$G:$G,'приложение 2'!$I:$I</formula>
    <oldFormula>'приложение 2'!$G:$G,'приложение 2'!$I:$I</oldFormula>
  </rdn>
  <rdn rId="0" localSheetId="2" customView="1" name="Z_C0DCEFD6_4378_4196_8A52_BBAE8937CBA3_.wvu.FilterData" hidden="1" oldHidden="1">
    <formula>'приложение 2'!$A$5:$F$234</formula>
    <oldFormula>'приложение 2'!$A$5:$F$234</oldFormula>
  </rdn>
  <rcv guid="{C0DCEFD6-4378-4196-8A52-BBAE8937CBA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" sId="2" ref="A74:XFD74" action="deleteRow">
    <undo index="5" exp="ref" v="1" dr="I74" r="I52" sId="2"/>
    <undo index="5" exp="ref" v="1" dr="H74" r="H52" sId="2"/>
    <undo index="20" exp="area" ref3D="1" dr="$A$185:$XFD$199" dn="Z_C0DCEFD6_4378_4196_8A52_BBAE8937CBA3_.wvu.Rows" sId="2"/>
    <undo index="18" exp="area" ref3D="1" dr="$A$144:$XFD$144" dn="Z_C0DCEFD6_4378_4196_8A52_BBAE8937CBA3_.wvu.Rows" sId="2"/>
    <undo index="16" exp="area" ref3D="1" dr="$A$116:$XFD$119" dn="Z_C0DCEFD6_4378_4196_8A52_BBAE8937CBA3_.wvu.Rows" sId="2"/>
    <undo index="14" exp="area" ref3D="1" dr="$A$99:$XFD$104" dn="Z_C0DCEFD6_4378_4196_8A52_BBAE8937CBA3_.wvu.Rows" sId="2"/>
    <undo index="12" exp="area" ref3D="1" dr="$A$91:$XFD$97" dn="Z_C0DCEFD6_4378_4196_8A52_BBAE8937CBA3_.wvu.Rows" sId="2"/>
    <undo index="10" exp="area" ref3D="1" dr="$A$85:$XFD$89" dn="Z_C0DCEFD6_4378_4196_8A52_BBAE8937CBA3_.wvu.Rows" sId="2"/>
    <undo index="8" exp="area" ref3D="1" dr="$A$69:$XFD$77" dn="Z_C0DCEFD6_4378_4196_8A52_BBAE8937CBA3_.wvu.Rows" sId="2"/>
    <undo index="2" exp="area" ref3D="1" dr="$I$1:$I$1048576" dn="Z_C0DCEFD6_4378_4196_8A52_BBAE8937CBA3_.wvu.Cols" sId="2"/>
    <undo index="1" exp="area" ref3D="1" dr="$G$1:$G$1048576" dn="Z_C0DCEFD6_4378_4196_8A52_BBAE8937CBA3_.wvu.Cols" sId="2"/>
    <rfmt sheetId="2" xfDxf="1" sqref="A74:XFD74" start="0" length="0">
      <dxf>
        <font>
          <sz val="11"/>
        </font>
      </dxf>
    </rfmt>
    <rcc rId="0" sId="2" dxf="1">
      <nc r="A74" t="inlineStr">
        <is>
          <t>Реконструкция, капитальный ремонт и ремонт автомобильных дорого общего пользования местного значения</t>
        </is>
      </nc>
      <ndxf>
        <font>
          <sz val="11"/>
          <name val="Times New Roman"/>
          <scheme val="none"/>
        </font>
        <fill>
          <patternFill patternType="solid">
            <bgColor theme="0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B74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C74" t="inlineStr">
        <is>
          <t>04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D74" t="inlineStr">
        <is>
          <t>09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E74" t="inlineStr">
        <is>
          <t>03 3 14 S2230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2" sqref="F7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2" dxf="1">
      <nc r="G74">
        <f>G75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H74">
        <f>H75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I74">
        <f>I75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>
      <nc r="J74">
        <f>H74/G74*100</f>
      </nc>
    </rcc>
  </rrc>
  <rrc rId="10" sId="2" ref="A74:XFD74" action="deleteRow">
    <undo index="20" exp="area" ref3D="1" dr="$A$184:$XFD$198" dn="Z_C0DCEFD6_4378_4196_8A52_BBAE8937CBA3_.wvu.Rows" sId="2"/>
    <undo index="18" exp="area" ref3D="1" dr="$A$143:$XFD$143" dn="Z_C0DCEFD6_4378_4196_8A52_BBAE8937CBA3_.wvu.Rows" sId="2"/>
    <undo index="16" exp="area" ref3D="1" dr="$A$115:$XFD$118" dn="Z_C0DCEFD6_4378_4196_8A52_BBAE8937CBA3_.wvu.Rows" sId="2"/>
    <undo index="14" exp="area" ref3D="1" dr="$A$98:$XFD$103" dn="Z_C0DCEFD6_4378_4196_8A52_BBAE8937CBA3_.wvu.Rows" sId="2"/>
    <undo index="12" exp="area" ref3D="1" dr="$A$90:$XFD$96" dn="Z_C0DCEFD6_4378_4196_8A52_BBAE8937CBA3_.wvu.Rows" sId="2"/>
    <undo index="10" exp="area" ref3D="1" dr="$A$84:$XFD$88" dn="Z_C0DCEFD6_4378_4196_8A52_BBAE8937CBA3_.wvu.Rows" sId="2"/>
    <undo index="8" exp="area" ref3D="1" dr="$A$69:$XFD$76" dn="Z_C0DCEFD6_4378_4196_8A52_BBAE8937CBA3_.wvu.Rows" sId="2"/>
    <undo index="2" exp="area" ref3D="1" dr="$I$1:$I$1048576" dn="Z_C0DCEFD6_4378_4196_8A52_BBAE8937CBA3_.wvu.Cols" sId="2"/>
    <undo index="1" exp="area" ref3D="1" dr="$G$1:$G$1048576" dn="Z_C0DCEFD6_4378_4196_8A52_BBAE8937CBA3_.wvu.Cols" sId="2"/>
    <rfmt sheetId="2" xfDxf="1" sqref="A74:XFD74" start="0" length="0">
      <dxf>
        <font>
          <sz val="11"/>
        </font>
      </dxf>
    </rfmt>
    <rcc rId="0" sId="2" dxf="1">
      <nc r="A74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fill>
          <patternFill patternType="solid">
            <bgColor theme="0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B74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C74" t="inlineStr">
        <is>
          <t>04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D74" t="inlineStr">
        <is>
          <t>09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E74" t="inlineStr">
        <is>
          <t>03 3 14 S2230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F74" t="inlineStr">
        <is>
          <t>200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G74">
        <f>G75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H74">
        <f>H75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I74">
        <f>I75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>
      <nc r="J74">
        <f>H74/G74*100</f>
      </nc>
    </rcc>
  </rrc>
  <rrc rId="11" sId="2" ref="A74:XFD74" action="deleteRow">
    <undo index="20" exp="area" ref3D="1" dr="$A$183:$XFD$197" dn="Z_C0DCEFD6_4378_4196_8A52_BBAE8937CBA3_.wvu.Rows" sId="2"/>
    <undo index="18" exp="area" ref3D="1" dr="$A$142:$XFD$142" dn="Z_C0DCEFD6_4378_4196_8A52_BBAE8937CBA3_.wvu.Rows" sId="2"/>
    <undo index="16" exp="area" ref3D="1" dr="$A$114:$XFD$117" dn="Z_C0DCEFD6_4378_4196_8A52_BBAE8937CBA3_.wvu.Rows" sId="2"/>
    <undo index="14" exp="area" ref3D="1" dr="$A$97:$XFD$102" dn="Z_C0DCEFD6_4378_4196_8A52_BBAE8937CBA3_.wvu.Rows" sId="2"/>
    <undo index="12" exp="area" ref3D="1" dr="$A$89:$XFD$95" dn="Z_C0DCEFD6_4378_4196_8A52_BBAE8937CBA3_.wvu.Rows" sId="2"/>
    <undo index="10" exp="area" ref3D="1" dr="$A$83:$XFD$87" dn="Z_C0DCEFD6_4378_4196_8A52_BBAE8937CBA3_.wvu.Rows" sId="2"/>
    <undo index="8" exp="area" ref3D="1" dr="$A$69:$XFD$75" dn="Z_C0DCEFD6_4378_4196_8A52_BBAE8937CBA3_.wvu.Rows" sId="2"/>
    <undo index="2" exp="area" ref3D="1" dr="$I$1:$I$1048576" dn="Z_C0DCEFD6_4378_4196_8A52_BBAE8937CBA3_.wvu.Cols" sId="2"/>
    <undo index="1" exp="area" ref3D="1" dr="$G$1:$G$1048576" dn="Z_C0DCEFD6_4378_4196_8A52_BBAE8937CBA3_.wvu.Cols" sId="2"/>
    <rfmt sheetId="2" xfDxf="1" sqref="A74:XFD74" start="0" length="0">
      <dxf>
        <font>
          <sz val="11"/>
        </font>
      </dxf>
    </rfmt>
    <rcc rId="0" sId="2" dxf="1">
      <nc r="A74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fill>
          <patternFill patternType="solid">
            <bgColor theme="0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B74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C74" t="inlineStr">
        <is>
          <t>04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D74" t="inlineStr">
        <is>
          <t>09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E74" t="inlineStr">
        <is>
          <t>03 3 14 S2230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F74" t="inlineStr">
        <is>
          <t>240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G74">
        <f>G75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H74">
        <f>H75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I74">
        <f>I75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>
      <nc r="J74">
        <f>H74/G74*100</f>
      </nc>
    </rcc>
  </rrc>
  <rrc rId="12" sId="2" ref="A74:XFD74" action="deleteRow">
    <undo index="20" exp="area" ref3D="1" dr="$A$182:$XFD$196" dn="Z_C0DCEFD6_4378_4196_8A52_BBAE8937CBA3_.wvu.Rows" sId="2"/>
    <undo index="18" exp="area" ref3D="1" dr="$A$141:$XFD$141" dn="Z_C0DCEFD6_4378_4196_8A52_BBAE8937CBA3_.wvu.Rows" sId="2"/>
    <undo index="16" exp="area" ref3D="1" dr="$A$113:$XFD$116" dn="Z_C0DCEFD6_4378_4196_8A52_BBAE8937CBA3_.wvu.Rows" sId="2"/>
    <undo index="14" exp="area" ref3D="1" dr="$A$96:$XFD$101" dn="Z_C0DCEFD6_4378_4196_8A52_BBAE8937CBA3_.wvu.Rows" sId="2"/>
    <undo index="12" exp="area" ref3D="1" dr="$A$88:$XFD$94" dn="Z_C0DCEFD6_4378_4196_8A52_BBAE8937CBA3_.wvu.Rows" sId="2"/>
    <undo index="10" exp="area" ref3D="1" dr="$A$82:$XFD$86" dn="Z_C0DCEFD6_4378_4196_8A52_BBAE8937CBA3_.wvu.Rows" sId="2"/>
    <undo index="8" exp="area" ref3D="1" dr="$A$69:$XFD$74" dn="Z_C0DCEFD6_4378_4196_8A52_BBAE8937CBA3_.wvu.Rows" sId="2"/>
    <undo index="2" exp="area" ref3D="1" dr="$I$1:$I$1048576" dn="Z_C0DCEFD6_4378_4196_8A52_BBAE8937CBA3_.wvu.Cols" sId="2"/>
    <undo index="1" exp="area" ref3D="1" dr="$G$1:$G$1048576" dn="Z_C0DCEFD6_4378_4196_8A52_BBAE8937CBA3_.wvu.Cols" sId="2"/>
    <rfmt sheetId="2" xfDxf="1" sqref="A74:XFD74" start="0" length="0">
      <dxf>
        <font>
          <sz val="11"/>
        </font>
      </dxf>
    </rfmt>
    <rcc rId="0" sId="2" dxf="1">
      <nc r="A74" t="inlineStr">
        <is>
          <t>Закупка товаров, работ, услуг в целях капитального ремонта государственного (муниципального) имущества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B74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C74" t="inlineStr">
        <is>
          <t>04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D74" t="inlineStr">
        <is>
          <t>09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E74" t="inlineStr">
        <is>
          <t>03 3 14 S2230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F74" t="inlineStr">
        <is>
          <t>243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 numFmtId="4">
      <nc r="G74">
        <v>2000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H74" t="inlineStr">
        <is>
          <t>0,0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I74">
        <f>G74+H74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>
      <nc r="J74">
        <f>H74/G74*100</f>
      </nc>
    </rcc>
  </rrc>
  <rcc rId="13" sId="2">
    <oc r="H9">
      <f>H10+H35+H42+H86+H159+H185</f>
    </oc>
    <nc r="H9">
      <f>H10+H35+H42+H86+H159+H185</f>
    </nc>
  </rcc>
  <rcc rId="14" sId="2">
    <oc r="H42">
      <f>H43+H50+H74</f>
    </oc>
    <nc r="H42">
      <f>H43+H50+H74</f>
    </nc>
  </rcc>
  <rcc rId="15" sId="2">
    <oc r="H50">
      <f>H69+H51</f>
    </oc>
    <nc r="H50">
      <f>H51</f>
    </nc>
  </rcc>
  <rcc rId="16" sId="2">
    <oc r="H52">
      <f>H53+H57+H65+#REF!</f>
    </oc>
    <nc r="H52">
      <f>H53+H57+H61+H65</f>
    </nc>
  </rcc>
  <rcv guid="{C0DCEFD6-4378-4196-8A52-BBAE8937CBA3}" action="delete"/>
  <rdn rId="0" localSheetId="1" customView="1" name="Z_C0DCEFD6_4378_4196_8A52_BBAE8937CBA3_.wvu.PrintArea" hidden="1" oldHidden="1">
    <formula>'приложение 3'!$A$1:$F$38</formula>
    <oldFormula>'приложение 3'!$A$1:$F$38</oldFormula>
  </rdn>
  <rdn rId="0" localSheetId="1" customView="1" name="Z_C0DCEFD6_4378_4196_8A52_BBAE8937CBA3_.wvu.Rows" hidden="1" oldHidden="1">
    <formula>'приложение 3'!$19:$19,'приложение 3'!$24:$24,'приложение 3'!$35:$38</formula>
    <oldFormula>'приложение 3'!$19:$19,'приложение 3'!$24:$24,'приложение 3'!$35:$38</oldFormula>
  </rdn>
  <rdn rId="0" localSheetId="1" customView="1" name="Z_C0DCEFD6_4378_4196_8A52_BBAE8937CBA3_.wvu.Cols" hidden="1" oldHidden="1">
    <formula>'приложение 3'!$D:$D,'приложение 3'!$F:$F</formula>
    <oldFormula>'приложение 3'!$D:$D,'приложение 3'!$F:$F</oldFormula>
  </rdn>
  <rdn rId="0" localSheetId="1" customView="1" name="Z_C0DCEFD6_4378_4196_8A52_BBAE8937CBA3_.wvu.FilterData" hidden="1" oldHidden="1">
    <formula>'приложение 3'!$A$7:$E$38</formula>
    <oldFormula>'приложение 3'!$A$7:$E$38</oldFormula>
  </rdn>
  <rdn rId="0" localSheetId="2" customView="1" name="Z_C0DCEFD6_4378_4196_8A52_BBAE8937CBA3_.wvu.PrintArea" hidden="1" oldHidden="1">
    <formula>'приложение 2'!$A$1:$H$230</formula>
    <oldFormula>'приложение 2'!$A$1:$H$230</oldFormula>
  </rdn>
  <rdn rId="0" localSheetId="2" customView="1" name="Z_C0DCEFD6_4378_4196_8A52_BBAE8937CBA3_.wvu.Rows" hidden="1" oldHidden="1">
    <formula>'приложение 2'!$14:$16,'приложение 2'!$81:$85,'приложение 2'!$87:$93,'приложение 2'!$95:$100,'приложение 2'!$112:$115,'приложение 2'!$140:$140,'приложение 2'!$181:$195</formula>
    <oldFormula>'приложение 2'!$14:$16,'приложение 2'!$43:$49,'приложение 2'!$53:$56,'приложение 2'!$61:$64,'приложение 2'!$69:$73,'приложение 2'!$81:$85,'приложение 2'!$87:$93,'приложение 2'!$95:$100,'приложение 2'!$112:$115,'приложение 2'!$140:$140,'приложение 2'!$181:$195</oldFormula>
  </rdn>
  <rdn rId="0" localSheetId="2" customView="1" name="Z_C0DCEFD6_4378_4196_8A52_BBAE8937CBA3_.wvu.Cols" hidden="1" oldHidden="1">
    <formula>'приложение 2'!$I:$I</formula>
    <oldFormula>'приложение 2'!$G:$G,'приложение 2'!$I:$I</oldFormula>
  </rdn>
  <rdn rId="0" localSheetId="2" customView="1" name="Z_C0DCEFD6_4378_4196_8A52_BBAE8937CBA3_.wvu.FilterData" hidden="1" oldHidden="1">
    <formula>'приложение 2'!$A$5:$F$230</formula>
    <oldFormula>'приложение 2'!$A$5:$F$230</oldFormula>
  </rdn>
  <rcv guid="{C0DCEFD6-4378-4196-8A52-BBAE8937CBA3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5" sId="2" ref="A69:XFD69" action="deleteRow">
    <undo index="12" exp="area" ref3D="1" dr="$A$181:$XFD$195" dn="Z_C0DCEFD6_4378_4196_8A52_BBAE8937CBA3_.wvu.Rows" sId="2"/>
    <undo index="10" exp="area" ref3D="1" dr="$A$140:$XFD$140" dn="Z_C0DCEFD6_4378_4196_8A52_BBAE8937CBA3_.wvu.Rows" sId="2"/>
    <undo index="8" exp="area" ref3D="1" dr="$A$112:$XFD$115" dn="Z_C0DCEFD6_4378_4196_8A52_BBAE8937CBA3_.wvu.Rows" sId="2"/>
    <undo index="6" exp="area" ref3D="1" dr="$A$95:$XFD$100" dn="Z_C0DCEFD6_4378_4196_8A52_BBAE8937CBA3_.wvu.Rows" sId="2"/>
    <undo index="4" exp="area" ref3D="1" dr="$A$87:$XFD$93" dn="Z_C0DCEFD6_4378_4196_8A52_BBAE8937CBA3_.wvu.Rows" sId="2"/>
    <undo index="2" exp="area" ref3D="1" dr="$A$81:$XFD$85" dn="Z_C0DCEFD6_4378_4196_8A52_BBAE8937CBA3_.wvu.Rows" sId="2"/>
    <undo index="0" exp="area" ref3D="1" dr="$I$1:$I$1048576" dn="Z_C0DCEFD6_4378_4196_8A52_BBAE8937CBA3_.wvu.Cols" sId="2"/>
    <rfmt sheetId="2" xfDxf="1" sqref="A69:XFD69" start="0" length="0">
      <dxf>
        <font>
          <sz val="11"/>
        </font>
      </dxf>
    </rfmt>
    <rcc rId="0" sId="2" dxf="1">
      <nc r="A69" t="inlineStr">
        <is>
          <t>Непрограммные направления деятельности</t>
        </is>
      </nc>
      <ndxf>
        <font>
          <sz val="11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 numFmtId="30">
      <nc r="B69">
        <v>920</v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C69" t="inlineStr">
        <is>
          <t>04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D69" t="inlineStr">
        <is>
          <t>09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E69" t="inlineStr">
        <is>
          <t>99 0 00 00000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2" sqref="F6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2" dxf="1">
      <nc r="G69">
        <f>G70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H69">
        <f>H70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I69">
        <f>H69/G69*100</f>
      </nc>
      <ndxf>
        <numFmt numFmtId="167" formatCode="#,##0.0"/>
      </ndxf>
    </rcc>
    <rcc rId="0" sId="2">
      <nc r="J69">
        <f>H69/G69*100</f>
      </nc>
    </rcc>
  </rrc>
  <rrc rId="26" sId="2" ref="A69:XFD69" action="deleteRow">
    <undo index="12" exp="area" ref3D="1" dr="$A$180:$XFD$194" dn="Z_C0DCEFD6_4378_4196_8A52_BBAE8937CBA3_.wvu.Rows" sId="2"/>
    <undo index="10" exp="area" ref3D="1" dr="$A$139:$XFD$139" dn="Z_C0DCEFD6_4378_4196_8A52_BBAE8937CBA3_.wvu.Rows" sId="2"/>
    <undo index="8" exp="area" ref3D="1" dr="$A$111:$XFD$114" dn="Z_C0DCEFD6_4378_4196_8A52_BBAE8937CBA3_.wvu.Rows" sId="2"/>
    <undo index="6" exp="area" ref3D="1" dr="$A$94:$XFD$99" dn="Z_C0DCEFD6_4378_4196_8A52_BBAE8937CBA3_.wvu.Rows" sId="2"/>
    <undo index="4" exp="area" ref3D="1" dr="$A$86:$XFD$92" dn="Z_C0DCEFD6_4378_4196_8A52_BBAE8937CBA3_.wvu.Rows" sId="2"/>
    <undo index="2" exp="area" ref3D="1" dr="$A$80:$XFD$84" dn="Z_C0DCEFD6_4378_4196_8A52_BBAE8937CBA3_.wvu.Rows" sId="2"/>
    <undo index="0" exp="area" ref3D="1" dr="$I$1:$I$1048576" dn="Z_C0DCEFD6_4378_4196_8A52_BBAE8937CBA3_.wvu.Cols" sId="2"/>
    <rfmt sheetId="2" xfDxf="1" sqref="A69:XFD69" start="0" length="0">
      <dxf>
        <font>
          <sz val="11"/>
        </font>
      </dxf>
    </rfmt>
    <rcc rId="0" sId="2" dxf="1">
      <nc r="A69" t="inlineStr">
        <is>
          <t>Обеспечение содержания, ремонта и капитального ремонта  автомобильных дорог  в границах  поселений и  их обустройство в целях повышения безопасности дорожного движения</t>
        </is>
      </nc>
      <ndxf>
        <font>
          <sz val="1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B6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C69" t="inlineStr">
        <is>
          <t>04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D69" t="inlineStr">
        <is>
          <t>09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E69" t="inlineStr">
        <is>
          <t>99 0 00 24700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2" sqref="F6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2" dxf="1">
      <nc r="G69">
        <f>G72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H69">
        <f>H72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I69">
        <f>H69/G69*100</f>
      </nc>
      <ndxf>
        <numFmt numFmtId="167" formatCode="#,##0.0"/>
      </ndxf>
    </rcc>
    <rcc rId="0" sId="2">
      <nc r="J69">
        <f>H69/G69*100</f>
      </nc>
    </rcc>
  </rrc>
  <rrc rId="27" sId="2" ref="A69:XFD69" action="deleteRow">
    <undo index="12" exp="area" ref3D="1" dr="$A$179:$XFD$193" dn="Z_C0DCEFD6_4378_4196_8A52_BBAE8937CBA3_.wvu.Rows" sId="2"/>
    <undo index="10" exp="area" ref3D="1" dr="$A$138:$XFD$138" dn="Z_C0DCEFD6_4378_4196_8A52_BBAE8937CBA3_.wvu.Rows" sId="2"/>
    <undo index="8" exp="area" ref3D="1" dr="$A$110:$XFD$113" dn="Z_C0DCEFD6_4378_4196_8A52_BBAE8937CBA3_.wvu.Rows" sId="2"/>
    <undo index="6" exp="area" ref3D="1" dr="$A$93:$XFD$98" dn="Z_C0DCEFD6_4378_4196_8A52_BBAE8937CBA3_.wvu.Rows" sId="2"/>
    <undo index="4" exp="area" ref3D="1" dr="$A$85:$XFD$91" dn="Z_C0DCEFD6_4378_4196_8A52_BBAE8937CBA3_.wvu.Rows" sId="2"/>
    <undo index="2" exp="area" ref3D="1" dr="$A$79:$XFD$83" dn="Z_C0DCEFD6_4378_4196_8A52_BBAE8937CBA3_.wvu.Rows" sId="2"/>
    <undo index="0" exp="area" ref3D="1" dr="$I$1:$I$1048576" dn="Z_C0DCEFD6_4378_4196_8A52_BBAE8937CBA3_.wvu.Cols" sId="2"/>
    <rfmt sheetId="2" xfDxf="1" sqref="A69:XFD69" start="0" length="0">
      <dxf>
        <font>
          <sz val="11"/>
        </font>
      </dxf>
    </rfmt>
    <rcc rId="0" sId="2" dxf="1">
      <nc r="A69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 numFmtId="30">
      <nc r="B69">
        <v>920</v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C69" t="inlineStr">
        <is>
          <t>04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D69" t="inlineStr">
        <is>
          <t>09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E69" t="inlineStr">
        <is>
          <t>99 0 00 24700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F69" t="inlineStr">
        <is>
          <t>200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G69">
        <f>G70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H69">
        <f>H70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I69">
        <f>H69/G69*100</f>
      </nc>
      <ndxf>
        <numFmt numFmtId="167" formatCode="#,##0.0"/>
      </ndxf>
    </rcc>
    <rcc rId="0" sId="2">
      <nc r="J69">
        <f>H69/G69*100</f>
      </nc>
    </rcc>
  </rrc>
  <rrc rId="28" sId="2" ref="A69:XFD69" action="deleteRow">
    <undo index="12" exp="area" ref3D="1" dr="$A$178:$XFD$192" dn="Z_C0DCEFD6_4378_4196_8A52_BBAE8937CBA3_.wvu.Rows" sId="2"/>
    <undo index="10" exp="area" ref3D="1" dr="$A$137:$XFD$137" dn="Z_C0DCEFD6_4378_4196_8A52_BBAE8937CBA3_.wvu.Rows" sId="2"/>
    <undo index="8" exp="area" ref3D="1" dr="$A$109:$XFD$112" dn="Z_C0DCEFD6_4378_4196_8A52_BBAE8937CBA3_.wvu.Rows" sId="2"/>
    <undo index="6" exp="area" ref3D="1" dr="$A$92:$XFD$97" dn="Z_C0DCEFD6_4378_4196_8A52_BBAE8937CBA3_.wvu.Rows" sId="2"/>
    <undo index="4" exp="area" ref3D="1" dr="$A$84:$XFD$90" dn="Z_C0DCEFD6_4378_4196_8A52_BBAE8937CBA3_.wvu.Rows" sId="2"/>
    <undo index="2" exp="area" ref3D="1" dr="$A$78:$XFD$82" dn="Z_C0DCEFD6_4378_4196_8A52_BBAE8937CBA3_.wvu.Rows" sId="2"/>
    <undo index="0" exp="area" ref3D="1" dr="$I$1:$I$1048576" dn="Z_C0DCEFD6_4378_4196_8A52_BBAE8937CBA3_.wvu.Cols" sId="2"/>
    <rfmt sheetId="2" xfDxf="1" sqref="A69:XFD69" start="0" length="0">
      <dxf>
        <font>
          <sz val="11"/>
        </font>
      </dxf>
    </rfmt>
    <rcc rId="0" sId="2" dxf="1">
      <nc r="A69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 numFmtId="30">
      <nc r="B69">
        <v>920</v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C69" t="inlineStr">
        <is>
          <t>04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D69" t="inlineStr">
        <is>
          <t>09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E69" t="inlineStr">
        <is>
          <t>99 0 00 24700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F69" t="inlineStr">
        <is>
          <t>240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G69">
        <f>G70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H69">
        <f>H70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I69">
        <f>H69/G69*100</f>
      </nc>
      <ndxf>
        <numFmt numFmtId="167" formatCode="#,##0.0"/>
      </ndxf>
    </rcc>
    <rcc rId="0" sId="2">
      <nc r="J69">
        <f>H69/G69*100</f>
      </nc>
    </rcc>
  </rrc>
  <rrc rId="29" sId="2" ref="A69:XFD69" action="deleteRow">
    <undo index="12" exp="area" ref3D="1" dr="$A$177:$XFD$191" dn="Z_C0DCEFD6_4378_4196_8A52_BBAE8937CBA3_.wvu.Rows" sId="2"/>
    <undo index="10" exp="area" ref3D="1" dr="$A$136:$XFD$136" dn="Z_C0DCEFD6_4378_4196_8A52_BBAE8937CBA3_.wvu.Rows" sId="2"/>
    <undo index="8" exp="area" ref3D="1" dr="$A$108:$XFD$111" dn="Z_C0DCEFD6_4378_4196_8A52_BBAE8937CBA3_.wvu.Rows" sId="2"/>
    <undo index="6" exp="area" ref3D="1" dr="$A$91:$XFD$96" dn="Z_C0DCEFD6_4378_4196_8A52_BBAE8937CBA3_.wvu.Rows" sId="2"/>
    <undo index="4" exp="area" ref3D="1" dr="$A$83:$XFD$89" dn="Z_C0DCEFD6_4378_4196_8A52_BBAE8937CBA3_.wvu.Rows" sId="2"/>
    <undo index="2" exp="area" ref3D="1" dr="$A$77:$XFD$81" dn="Z_C0DCEFD6_4378_4196_8A52_BBAE8937CBA3_.wvu.Rows" sId="2"/>
    <undo index="0" exp="area" ref3D="1" dr="$I$1:$I$1048576" dn="Z_C0DCEFD6_4378_4196_8A52_BBAE8937CBA3_.wvu.Cols" sId="2"/>
    <rfmt sheetId="2" xfDxf="1" sqref="A69:XFD69" start="0" length="0">
      <dxf>
        <font>
          <sz val="11"/>
        </font>
      </dxf>
    </rfmt>
    <rcc rId="0" sId="2" dxf="1">
      <nc r="A69" t="inlineStr">
        <is>
          <t>Прочая 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B6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C69" t="inlineStr">
        <is>
          <t>04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D69" t="inlineStr">
        <is>
          <t>09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E69" t="inlineStr">
        <is>
          <t>99 0 00 24700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F69" t="inlineStr">
        <is>
          <t>244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 numFmtId="4">
      <nc r="G69">
        <v>1055.7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 numFmtId="4">
      <nc r="H6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I69">
        <f>H69/G69*100</f>
      </nc>
      <ndxf>
        <numFmt numFmtId="167" formatCode="#,##0.0"/>
      </ndxf>
    </rcc>
    <rcc rId="0" sId="2">
      <nc r="J69">
        <f>H69/G69*100</f>
      </nc>
    </rcc>
  </rr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0" sId="2" ref="A90:XFD90" action="deleteRow">
    <undo index="12" exp="area" ref3D="1" dr="$A$176:$XFD$190" dn="Z_C0DCEFD6_4378_4196_8A52_BBAE8937CBA3_.wvu.Rows" sId="2"/>
    <undo index="10" exp="area" ref3D="1" dr="$A$135:$XFD$135" dn="Z_C0DCEFD6_4378_4196_8A52_BBAE8937CBA3_.wvu.Rows" sId="2"/>
    <undo index="8" exp="area" ref3D="1" dr="$A$107:$XFD$110" dn="Z_C0DCEFD6_4378_4196_8A52_BBAE8937CBA3_.wvu.Rows" sId="2"/>
    <undo index="6" exp="area" ref3D="1" dr="$A$90:$XFD$95" dn="Z_C0DCEFD6_4378_4196_8A52_BBAE8937CBA3_.wvu.Rows" sId="2"/>
    <undo index="0" exp="area" ref3D="1" dr="$I$1:$I$1048576" dn="Z_C0DCEFD6_4378_4196_8A52_BBAE8937CBA3_.wvu.Cols" sId="2"/>
    <rfmt sheetId="2" xfDxf="1" sqref="A90:XFD90" start="0" length="0">
      <dxf>
        <font>
          <sz val="11"/>
        </font>
      </dxf>
    </rfmt>
    <rcc rId="0" sId="2" dxf="1">
      <nc r="A90" t="inlineStr">
        <is>
          <t>Муниципальная программа "Жилье, жилищно-коммунальное хозяйство и территориальное развитие МО МР "Печора"</t>
        </is>
      </nc>
      <ndxf>
        <font>
          <sz val="1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 numFmtId="30">
      <nc r="B90">
        <v>920</v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C90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D90" t="inlineStr">
        <is>
          <t>02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E90" t="inlineStr">
        <is>
          <t>03 0 00 00000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2" sqref="F90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2" dxf="1">
      <nc r="G90">
        <f>G91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H90">
        <f>H91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I90">
        <f>H90/G90*100</f>
      </nc>
      <ndxf>
        <numFmt numFmtId="167" formatCode="#,##0.0"/>
      </ndxf>
    </rcc>
    <rcc rId="0" sId="2">
      <nc r="J90">
        <f>H90/G90*100</f>
      </nc>
    </rcc>
  </rrc>
  <rrc rId="31" sId="2" ref="A90:XFD90" action="deleteRow">
    <undo index="12" exp="area" ref3D="1" dr="$A$175:$XFD$189" dn="Z_C0DCEFD6_4378_4196_8A52_BBAE8937CBA3_.wvu.Rows" sId="2"/>
    <undo index="10" exp="area" ref3D="1" dr="$A$134:$XFD$134" dn="Z_C0DCEFD6_4378_4196_8A52_BBAE8937CBA3_.wvu.Rows" sId="2"/>
    <undo index="8" exp="area" ref3D="1" dr="$A$106:$XFD$109" dn="Z_C0DCEFD6_4378_4196_8A52_BBAE8937CBA3_.wvu.Rows" sId="2"/>
    <undo index="6" exp="area" ref3D="1" dr="$A$90:$XFD$94" dn="Z_C0DCEFD6_4378_4196_8A52_BBAE8937CBA3_.wvu.Rows" sId="2"/>
    <undo index="0" exp="area" ref3D="1" dr="$I$1:$I$1048576" dn="Z_C0DCEFD6_4378_4196_8A52_BBAE8937CBA3_.wvu.Cols" sId="2"/>
    <rfmt sheetId="2" xfDxf="1" sqref="A90:XFD90" start="0" length="0">
      <dxf>
        <font>
          <sz val="11"/>
        </font>
      </dxf>
    </rfmt>
    <rcc rId="0" sId="2" dxf="1">
      <nc r="A90" t="inlineStr">
        <is>
          <t>Подпрограмма "Улучшение состояния жилищно-коммунального комплекса на территории МО МР "Печора"</t>
        </is>
      </nc>
      <ndxf>
        <font>
          <sz val="1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 numFmtId="30">
      <nc r="B90">
        <v>920</v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C90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D90" t="inlineStr">
        <is>
          <t>02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E90" t="inlineStr">
        <is>
          <t>03 1 00 00000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2" sqref="F90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2" dxf="1">
      <nc r="G90">
        <f>G91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H90">
        <f>H91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I90">
        <f>H90/G90*100</f>
      </nc>
      <ndxf>
        <numFmt numFmtId="167" formatCode="#,##0.0"/>
      </ndxf>
    </rcc>
    <rcc rId="0" sId="2">
      <nc r="J90">
        <f>H90/G90*100</f>
      </nc>
    </rcc>
  </rrc>
  <rrc rId="32" sId="2" ref="A90:XFD90" action="deleteRow">
    <undo index="12" exp="area" ref3D="1" dr="$A$174:$XFD$188" dn="Z_C0DCEFD6_4378_4196_8A52_BBAE8937CBA3_.wvu.Rows" sId="2"/>
    <undo index="10" exp="area" ref3D="1" dr="$A$133:$XFD$133" dn="Z_C0DCEFD6_4378_4196_8A52_BBAE8937CBA3_.wvu.Rows" sId="2"/>
    <undo index="8" exp="area" ref3D="1" dr="$A$105:$XFD$108" dn="Z_C0DCEFD6_4378_4196_8A52_BBAE8937CBA3_.wvu.Rows" sId="2"/>
    <undo index="6" exp="area" ref3D="1" dr="$A$90:$XFD$93" dn="Z_C0DCEFD6_4378_4196_8A52_BBAE8937CBA3_.wvu.Rows" sId="2"/>
    <undo index="0" exp="area" ref3D="1" dr="$I$1:$I$1048576" dn="Z_C0DCEFD6_4378_4196_8A52_BBAE8937CBA3_.wvu.Cols" sId="2"/>
    <rfmt sheetId="2" xfDxf="1" sqref="A90:XFD90" start="0" length="0">
      <dxf>
        <font>
          <sz val="11"/>
        </font>
      </dxf>
    </rfmt>
    <rcc rId="0" sId="2" dxf="1">
      <nc r="A90" t="inlineStr">
        <is>
          <t>Актуализация схем теплоснабжения, водоснабжения и водоотведения</t>
        </is>
      </nc>
      <ndxf>
        <font>
          <sz val="1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 numFmtId="30">
      <nc r="B90">
        <v>920</v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C90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D90" t="inlineStr">
        <is>
          <t>02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E90" t="inlineStr">
        <is>
          <t>03 1 21 00000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2" sqref="F90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2" dxf="1">
      <nc r="G90">
        <f>G91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H90">
        <f>H91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I90">
        <f>H90/G90*100</f>
      </nc>
      <ndxf>
        <numFmt numFmtId="167" formatCode="#,##0.0"/>
      </ndxf>
    </rcc>
    <rcc rId="0" sId="2">
      <nc r="J90">
        <f>H90/G90*100</f>
      </nc>
    </rcc>
  </rrc>
  <rrc rId="33" sId="2" ref="A90:XFD90" action="deleteRow">
    <undo index="12" exp="area" ref3D="1" dr="$A$173:$XFD$187" dn="Z_C0DCEFD6_4378_4196_8A52_BBAE8937CBA3_.wvu.Rows" sId="2"/>
    <undo index="10" exp="area" ref3D="1" dr="$A$132:$XFD$132" dn="Z_C0DCEFD6_4378_4196_8A52_BBAE8937CBA3_.wvu.Rows" sId="2"/>
    <undo index="8" exp="area" ref3D="1" dr="$A$104:$XFD$107" dn="Z_C0DCEFD6_4378_4196_8A52_BBAE8937CBA3_.wvu.Rows" sId="2"/>
    <undo index="6" exp="area" ref3D="1" dr="$A$90:$XFD$92" dn="Z_C0DCEFD6_4378_4196_8A52_BBAE8937CBA3_.wvu.Rows" sId="2"/>
    <undo index="0" exp="area" ref3D="1" dr="$I$1:$I$1048576" dn="Z_C0DCEFD6_4378_4196_8A52_BBAE8937CBA3_.wvu.Cols" sId="2"/>
    <rfmt sheetId="2" xfDxf="1" sqref="A90:XFD90" start="0" length="0">
      <dxf>
        <font>
          <sz val="11"/>
        </font>
      </dxf>
    </rfmt>
    <rcc rId="0" sId="2" dxf="1">
      <nc r="A90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 numFmtId="30">
      <nc r="B90">
        <v>920</v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C90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D90" t="inlineStr">
        <is>
          <t>02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E90" t="inlineStr">
        <is>
          <t>03 1 21 00000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F90" t="inlineStr">
        <is>
          <t>200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G90">
        <f>G91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H90">
        <f>H91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I90">
        <f>H90/G90*100</f>
      </nc>
      <ndxf>
        <numFmt numFmtId="167" formatCode="#,##0.0"/>
      </ndxf>
    </rcc>
    <rcc rId="0" sId="2">
      <nc r="J90">
        <f>H90/G90*100</f>
      </nc>
    </rcc>
  </rrc>
  <rrc rId="34" sId="2" ref="A90:XFD90" action="deleteRow">
    <undo index="12" exp="area" ref3D="1" dr="$A$172:$XFD$186" dn="Z_C0DCEFD6_4378_4196_8A52_BBAE8937CBA3_.wvu.Rows" sId="2"/>
    <undo index="10" exp="area" ref3D="1" dr="$A$131:$XFD$131" dn="Z_C0DCEFD6_4378_4196_8A52_BBAE8937CBA3_.wvu.Rows" sId="2"/>
    <undo index="8" exp="area" ref3D="1" dr="$A$103:$XFD$106" dn="Z_C0DCEFD6_4378_4196_8A52_BBAE8937CBA3_.wvu.Rows" sId="2"/>
    <undo index="6" exp="area" ref3D="1" dr="$A$90:$XFD$91" dn="Z_C0DCEFD6_4378_4196_8A52_BBAE8937CBA3_.wvu.Rows" sId="2"/>
    <undo index="0" exp="area" ref3D="1" dr="$I$1:$I$1048576" dn="Z_C0DCEFD6_4378_4196_8A52_BBAE8937CBA3_.wvu.Cols" sId="2"/>
    <rfmt sheetId="2" xfDxf="1" sqref="A90:XFD90" start="0" length="0">
      <dxf>
        <font>
          <sz val="11"/>
        </font>
      </dxf>
    </rfmt>
    <rcc rId="0" sId="2" dxf="1">
      <nc r="A90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fill>
          <patternFill patternType="solid">
            <bgColor theme="0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B90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C90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D90" t="inlineStr">
        <is>
          <t>02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E90" t="inlineStr">
        <is>
          <t>03 1 21 00000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F90" t="inlineStr">
        <is>
          <t>240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G90">
        <f>G91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H90">
        <f>H91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I90">
        <f>H90/G90*100</f>
      </nc>
      <ndxf>
        <numFmt numFmtId="167" formatCode="#,##0.0"/>
      </ndxf>
    </rcc>
    <rcc rId="0" sId="2">
      <nc r="J90">
        <f>H90/G90*100</f>
      </nc>
    </rcc>
  </rrc>
  <rrc rId="35" sId="2" ref="A90:XFD90" action="deleteRow">
    <undo index="12" exp="area" ref3D="1" dr="$A$171:$XFD$185" dn="Z_C0DCEFD6_4378_4196_8A52_BBAE8937CBA3_.wvu.Rows" sId="2"/>
    <undo index="10" exp="area" ref3D="1" dr="$A$130:$XFD$130" dn="Z_C0DCEFD6_4378_4196_8A52_BBAE8937CBA3_.wvu.Rows" sId="2"/>
    <undo index="8" exp="area" ref3D="1" dr="$A$102:$XFD$105" dn="Z_C0DCEFD6_4378_4196_8A52_BBAE8937CBA3_.wvu.Rows" sId="2"/>
    <undo index="6" exp="area" ref3D="1" dr="$A$90:$XFD$90" dn="Z_C0DCEFD6_4378_4196_8A52_BBAE8937CBA3_.wvu.Rows" sId="2"/>
    <undo index="0" exp="area" ref3D="1" dr="$I$1:$I$1048576" dn="Z_C0DCEFD6_4378_4196_8A52_BBAE8937CBA3_.wvu.Cols" sId="2"/>
    <rfmt sheetId="2" xfDxf="1" sqref="A90:XFD90" start="0" length="0">
      <dxf>
        <font>
          <sz val="11"/>
        </font>
      </dxf>
    </rfmt>
    <rcc rId="0" sId="2" dxf="1">
      <nc r="A90" t="inlineStr">
        <is>
          <t>Прочая 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B90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C90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D90" t="inlineStr">
        <is>
          <t>02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E90" t="inlineStr">
        <is>
          <t>03 1 21 00000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F90" t="inlineStr">
        <is>
          <t>244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 numFmtId="4">
      <nc r="G90">
        <v>300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 numFmtId="4">
      <nc r="H90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I90">
        <f>H90/G90*100</f>
      </nc>
      <ndxf>
        <numFmt numFmtId="167" formatCode="#,##0.0"/>
      </ndxf>
    </rcc>
    <rcc rId="0" sId="2">
      <nc r="J90">
        <f>H90/G90*100</f>
      </nc>
    </rcc>
  </rrc>
  <rrc rId="36" sId="2" ref="A129:XFD129" action="deleteRow">
    <undo index="0" exp="ref" v="1" dr="H129" r="H128" sId="2"/>
    <undo index="12" exp="area" ref3D="1" dr="$A$170:$XFD$184" dn="Z_C0DCEFD6_4378_4196_8A52_BBAE8937CBA3_.wvu.Rows" sId="2"/>
    <undo index="10" exp="area" ref3D="1" dr="$A$129:$XFD$129" dn="Z_C0DCEFD6_4378_4196_8A52_BBAE8937CBA3_.wvu.Rows" sId="2"/>
    <undo index="0" exp="area" ref3D="1" dr="$I$1:$I$1048576" dn="Z_C0DCEFD6_4378_4196_8A52_BBAE8937CBA3_.wvu.Cols" sId="2"/>
    <rfmt sheetId="2" xfDxf="1" sqref="A129:XFD129" start="0" length="0">
      <dxf>
        <font>
          <sz val="11"/>
        </font>
      </dxf>
    </rfmt>
    <rcc rId="0" sId="2" dxf="1">
      <nc r="A129" t="inlineStr">
        <is>
          <t xml:space="preserve">Закупка товаров, работ, услуг в сфере
информационно-коммуникационных технологий
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B12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C129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D129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E129" t="inlineStr">
        <is>
          <t>99 0 00 25500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F129" t="inlineStr">
        <is>
          <t>242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 numFmtId="4">
      <nc r="G129">
        <v>36.9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 numFmtId="4">
      <nc r="H1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I129">
        <f>H129/G129*100</f>
      </nc>
      <ndxf>
        <numFmt numFmtId="167" formatCode="#,##0.0"/>
      </ndxf>
    </rcc>
    <rcc rId="0" sId="2">
      <nc r="J129">
        <f>H129/G129*100</f>
      </nc>
    </rcc>
  </rrc>
  <rcc rId="37" sId="2">
    <oc r="H128">
      <f>#REF!+H129</f>
    </oc>
    <nc r="H128">
      <f>H129</f>
    </nc>
  </rcc>
  <rdn rId="0" localSheetId="2" customView="1" name="Z_C0DCEFD6_4378_4196_8A52_BBAE8937CBA3_.wvu.Rows" hidden="1" oldHidden="1">
    <oldFormula>'приложение 2'!$14:$16,'приложение 2'!$76:$80,'приложение 2'!$82:$88,'приложение 2'!#REF!,'приложение 2'!$101:$104,'приложение 2'!#REF!,'приложение 2'!$169:$183</oldFormula>
  </rdn>
  <rcv guid="{C0DCEFD6-4378-4196-8A52-BBAE8937CBA3}" action="delete"/>
  <rdn rId="0" localSheetId="1" customView="1" name="Z_C0DCEFD6_4378_4196_8A52_BBAE8937CBA3_.wvu.PrintArea" hidden="1" oldHidden="1">
    <formula>'приложение 3'!$A$1:$F$38</formula>
    <oldFormula>'приложение 3'!$A$1:$F$38</oldFormula>
  </rdn>
  <rdn rId="0" localSheetId="1" customView="1" name="Z_C0DCEFD6_4378_4196_8A52_BBAE8937CBA3_.wvu.Rows" hidden="1" oldHidden="1">
    <formula>'приложение 3'!$19:$19,'приложение 3'!$24:$24,'приложение 3'!$35:$38</formula>
    <oldFormula>'приложение 3'!$19:$19,'приложение 3'!$24:$24,'приложение 3'!$35:$38</oldFormula>
  </rdn>
  <rdn rId="0" localSheetId="1" customView="1" name="Z_C0DCEFD6_4378_4196_8A52_BBAE8937CBA3_.wvu.Cols" hidden="1" oldHidden="1">
    <formula>'приложение 3'!$D:$D,'приложение 3'!$F:$F</formula>
    <oldFormula>'приложение 3'!$D:$D,'приложение 3'!$F:$F</oldFormula>
  </rdn>
  <rdn rId="0" localSheetId="1" customView="1" name="Z_C0DCEFD6_4378_4196_8A52_BBAE8937CBA3_.wvu.FilterData" hidden="1" oldHidden="1">
    <formula>'приложение 3'!$A$7:$E$38</formula>
    <oldFormula>'приложение 3'!$A$7:$E$38</oldFormula>
  </rdn>
  <rdn rId="0" localSheetId="2" customView="1" name="Z_C0DCEFD6_4378_4196_8A52_BBAE8937CBA3_.wvu.PrintArea" hidden="1" oldHidden="1">
    <formula>'приложение 2'!$A$1:$H$218</formula>
    <oldFormula>'приложение 2'!$A$1:$H$218</oldFormula>
  </rdn>
  <rdn rId="0" localSheetId="2" customView="1" name="Z_C0DCEFD6_4378_4196_8A52_BBAE8937CBA3_.wvu.Cols" hidden="1" oldHidden="1">
    <formula>'приложение 2'!$I:$I</formula>
    <oldFormula>'приложение 2'!$I:$I</oldFormula>
  </rdn>
  <rdn rId="0" localSheetId="2" customView="1" name="Z_C0DCEFD6_4378_4196_8A52_BBAE8937CBA3_.wvu.FilterData" hidden="1" oldHidden="1">
    <formula>'приложение 2'!$A$5:$F$218</formula>
    <oldFormula>'приложение 2'!$A$5:$F$218</oldFormula>
  </rdn>
  <rcv guid="{C0DCEFD6-4378-4196-8A52-BBAE8937CBA3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'приложение 3'!$A$1:$F$38</formula>
    <oldFormula>'приложение 3'!$A$1:$F$38</oldFormula>
  </rdn>
  <rdn rId="0" localSheetId="1" customView="1" name="Z_C0DCEFD6_4378_4196_8A52_BBAE8937CBA3_.wvu.Rows" hidden="1" oldHidden="1">
    <formula>'приложение 3'!$19:$19,'приложение 3'!$24:$24,'приложение 3'!$35:$38</formula>
    <oldFormula>'приложение 3'!$19:$19,'приложение 3'!$24:$24,'приложение 3'!$35:$38</oldFormula>
  </rdn>
  <rdn rId="0" localSheetId="1" customView="1" name="Z_C0DCEFD6_4378_4196_8A52_BBAE8937CBA3_.wvu.Cols" hidden="1" oldHidden="1">
    <formula>'приложение 3'!$D:$D,'приложение 3'!$F:$F</formula>
    <oldFormula>'приложение 3'!$D:$D,'приложение 3'!$F:$F</oldFormula>
  </rdn>
  <rdn rId="0" localSheetId="1" customView="1" name="Z_C0DCEFD6_4378_4196_8A52_BBAE8937CBA3_.wvu.FilterData" hidden="1" oldHidden="1">
    <formula>'приложение 3'!$A$7:$E$38</formula>
    <oldFormula>'приложение 3'!$A$7:$E$38</oldFormula>
  </rdn>
  <rdn rId="0" localSheetId="2" customView="1" name="Z_C0DCEFD6_4378_4196_8A52_BBAE8937CBA3_.wvu.PrintArea" hidden="1" oldHidden="1">
    <formula>'приложение 2'!$A$1:$H$218</formula>
    <oldFormula>'приложение 2'!$A$1:$H$218</oldFormula>
  </rdn>
  <rdn rId="0" localSheetId="2" customView="1" name="Z_C0DCEFD6_4378_4196_8A52_BBAE8937CBA3_.wvu.Rows" hidden="1" oldHidden="1">
    <formula>'приложение 2'!$14:$16,'приложение 2'!$43:$49,'приложение 2'!$53:$56,'приложение 2'!$61:$64,'приложение 2'!$76:$80,'приложение 2'!$82:$88,'приложение 2'!$101:$104,'приложение 2'!$169:$183</formula>
  </rdn>
  <rdn rId="0" localSheetId="2" customView="1" name="Z_C0DCEFD6_4378_4196_8A52_BBAE8937CBA3_.wvu.Cols" hidden="1" oldHidden="1">
    <formula>'приложение 2'!$G:$G,'приложение 2'!$I:$I</formula>
    <oldFormula>'приложение 2'!$I:$I</oldFormula>
  </rdn>
  <rdn rId="0" localSheetId="2" customView="1" name="Z_C0DCEFD6_4378_4196_8A52_BBAE8937CBA3_.wvu.FilterData" hidden="1" oldHidden="1">
    <formula>'приложение 2'!$A$5:$F$218</formula>
    <oldFormula>'приложение 2'!$A$5:$F$218</oldFormula>
  </rdn>
  <rcv guid="{C0DCEFD6-4378-4196-8A52-BBAE8937CBA3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" sId="2">
    <oc r="A155" t="inlineStr">
      <is>
        <t>Муниципальная программа "Адресная социальная помощь населению городского поселения "Печора" на 2017-2019 годы"</t>
      </is>
    </oc>
    <nc r="A155" t="inlineStr">
      <is>
        <t>Муниципальная программа "Адресная социальная помощь населению городского поселения "Печора" на 2018-2020 годы"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C0DCEFD6_4378_4196_8A52_BBAE8937CBA3_.wvu.Rows" hidden="1" oldHidden="1">
    <oldFormula>'приложение 2'!$14:$16,'приложение 2'!$43:$49,'приложение 2'!$53:$56,'приложение 2'!$61:$64,'приложение 2'!$76:$80,'приложение 2'!$82:$88,'приложение 2'!$101:$104,'приложение 2'!$169:$183</oldFormula>
  </rdn>
  <rcv guid="{C0DCEFD6-4378-4196-8A52-BBAE8937CBA3}" action="delete"/>
  <rdn rId="0" localSheetId="1" customView="1" name="Z_C0DCEFD6_4378_4196_8A52_BBAE8937CBA3_.wvu.PrintArea" hidden="1" oldHidden="1">
    <formula>'приложение 3'!$A$1:$F$38</formula>
    <oldFormula>'приложение 3'!$A$1:$F$38</oldFormula>
  </rdn>
  <rdn rId="0" localSheetId="1" customView="1" name="Z_C0DCEFD6_4378_4196_8A52_BBAE8937CBA3_.wvu.Rows" hidden="1" oldHidden="1">
    <formula>'приложение 3'!$19:$19,'приложение 3'!$24:$24,'приложение 3'!$35:$38</formula>
    <oldFormula>'приложение 3'!$19:$19,'приложение 3'!$24:$24,'приложение 3'!$35:$38</oldFormula>
  </rdn>
  <rdn rId="0" localSheetId="1" customView="1" name="Z_C0DCEFD6_4378_4196_8A52_BBAE8937CBA3_.wvu.Cols" hidden="1" oldHidden="1">
    <formula>'приложение 3'!$D:$D,'приложение 3'!$F:$F</formula>
    <oldFormula>'приложение 3'!$D:$D,'приложение 3'!$F:$F</oldFormula>
  </rdn>
  <rdn rId="0" localSheetId="1" customView="1" name="Z_C0DCEFD6_4378_4196_8A52_BBAE8937CBA3_.wvu.FilterData" hidden="1" oldHidden="1">
    <formula>'приложение 3'!$A$7:$E$38</formula>
    <oldFormula>'приложение 3'!$A$7:$E$38</oldFormula>
  </rdn>
  <rdn rId="0" localSheetId="2" customView="1" name="Z_C0DCEFD6_4378_4196_8A52_BBAE8937CBA3_.wvu.PrintArea" hidden="1" oldHidden="1">
    <formula>'приложение 2'!$A$1:$H$218</formula>
    <oldFormula>'приложение 2'!$A$1:$H$218</oldFormula>
  </rdn>
  <rdn rId="0" localSheetId="2" customView="1" name="Z_C0DCEFD6_4378_4196_8A52_BBAE8937CBA3_.wvu.Cols" hidden="1" oldHidden="1">
    <formula>'приложение 2'!$G:$G,'приложение 2'!$I:$I</formula>
    <oldFormula>'приложение 2'!$G:$G,'приложение 2'!$I:$I</oldFormula>
  </rdn>
  <rdn rId="0" localSheetId="2" customView="1" name="Z_C0DCEFD6_4378_4196_8A52_BBAE8937CBA3_.wvu.FilterData" hidden="1" oldHidden="1">
    <formula>'приложение 2'!$A$5:$F$218</formula>
    <oldFormula>'приложение 2'!$A$5:$F$218</oldFormula>
  </rdn>
  <rcv guid="{C0DCEFD6-4378-4196-8A52-BBAE8937CBA3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'приложение 3'!$A$1:$F$38</formula>
    <oldFormula>'приложение 3'!$A$1:$F$38</oldFormula>
  </rdn>
  <rdn rId="0" localSheetId="1" customView="1" name="Z_C0DCEFD6_4378_4196_8A52_BBAE8937CBA3_.wvu.Rows" hidden="1" oldHidden="1">
    <formula>'приложение 3'!$19:$19,'приложение 3'!$24:$24,'приложение 3'!$35:$38</formula>
    <oldFormula>'приложение 3'!$19:$19,'приложение 3'!$24:$24,'приложение 3'!$35:$38</oldFormula>
  </rdn>
  <rdn rId="0" localSheetId="1" customView="1" name="Z_C0DCEFD6_4378_4196_8A52_BBAE8937CBA3_.wvu.Cols" hidden="1" oldHidden="1">
    <formula>'приложение 3'!$D:$D,'приложение 3'!$F:$F</formula>
    <oldFormula>'приложение 3'!$D:$D,'приложение 3'!$F:$F</oldFormula>
  </rdn>
  <rdn rId="0" localSheetId="1" customView="1" name="Z_C0DCEFD6_4378_4196_8A52_BBAE8937CBA3_.wvu.FilterData" hidden="1" oldHidden="1">
    <formula>'приложение 3'!$A$7:$E$38</formula>
    <oldFormula>'приложение 3'!$A$7:$E$38</oldFormula>
  </rdn>
  <rdn rId="0" localSheetId="2" customView="1" name="Z_C0DCEFD6_4378_4196_8A52_BBAE8937CBA3_.wvu.PrintArea" hidden="1" oldHidden="1">
    <formula>'приложение 2'!$A$1:$H$218</formula>
    <oldFormula>'приложение 2'!$A$1:$H$218</oldFormula>
  </rdn>
  <rdn rId="0" localSheetId="2" customView="1" name="Z_C0DCEFD6_4378_4196_8A52_BBAE8937CBA3_.wvu.Rows" hidden="1" oldHidden="1">
    <formula>'приложение 2'!$14:$16,'приложение 2'!$43:$49,'приложение 2'!$53:$56,'приложение 2'!$61:$64,'приложение 2'!$76:$80,'приложение 2'!$82:$88,'приложение 2'!$101:$104,'приложение 2'!$169:$183</formula>
  </rdn>
  <rdn rId="0" localSheetId="2" customView="1" name="Z_C0DCEFD6_4378_4196_8A52_BBAE8937CBA3_.wvu.Cols" hidden="1" oldHidden="1">
    <formula>'приложение 2'!$G:$G,'приложение 2'!$I:$I</formula>
    <oldFormula>'приложение 2'!$G:$G,'приложение 2'!$I:$I</oldFormula>
  </rdn>
  <rdn rId="0" localSheetId="2" customView="1" name="Z_C0DCEFD6_4378_4196_8A52_BBAE8937CBA3_.wvu.FilterData" hidden="1" oldHidden="1">
    <formula>'приложение 2'!$A$5:$F$218</formula>
    <oldFormula>'приложение 2'!$A$5:$F$218</oldFormula>
  </rdn>
  <rcv guid="{C0DCEFD6-4378-4196-8A52-BBAE8937CBA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13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6.bin"/><Relationship Id="rId7" Type="http://schemas.openxmlformats.org/officeDocument/2006/relationships/printerSettings" Target="../printerSettings/printerSettings10.bin"/><Relationship Id="rId12" Type="http://schemas.openxmlformats.org/officeDocument/2006/relationships/printerSettings" Target="../printerSettings/printerSettings15.bin"/><Relationship Id="rId1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5.bin"/><Relationship Id="rId16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9.bin"/><Relationship Id="rId1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8.bin"/><Relationship Id="rId1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7.bin"/><Relationship Id="rId9" Type="http://schemas.openxmlformats.org/officeDocument/2006/relationships/printerSettings" Target="../printerSettings/printerSettings12.bin"/><Relationship Id="rId14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topLeftCell="A4" zoomScaleNormal="100" zoomScaleSheetLayoutView="100" workbookViewId="0">
      <selection activeCell="K17" sqref="K17"/>
    </sheetView>
  </sheetViews>
  <sheetFormatPr defaultRowHeight="12.75" x14ac:dyDescent="0.2"/>
  <cols>
    <col min="1" max="1" width="53.28515625" customWidth="1"/>
    <col min="2" max="2" width="10.42578125" customWidth="1"/>
    <col min="3" max="3" width="9.7109375" customWidth="1"/>
    <col min="4" max="4" width="14" hidden="1" customWidth="1"/>
    <col min="5" max="5" width="15.28515625" customWidth="1"/>
    <col min="6" max="6" width="10.28515625" hidden="1" customWidth="1"/>
  </cols>
  <sheetData>
    <row r="1" spans="1:6" ht="12.75" customHeight="1" x14ac:dyDescent="0.2">
      <c r="B1" s="143" t="s">
        <v>171</v>
      </c>
      <c r="C1" s="143"/>
      <c r="D1" s="143"/>
      <c r="E1" s="143"/>
    </row>
    <row r="2" spans="1:6" ht="12.75" customHeight="1" x14ac:dyDescent="0.2">
      <c r="B2" s="144" t="s">
        <v>184</v>
      </c>
      <c r="C2" s="144"/>
      <c r="D2" s="144"/>
      <c r="E2" s="144"/>
    </row>
    <row r="3" spans="1:6" x14ac:dyDescent="0.2">
      <c r="A3" s="5"/>
      <c r="B3" s="144"/>
      <c r="C3" s="144"/>
      <c r="D3" s="144"/>
      <c r="E3" s="144"/>
    </row>
    <row r="4" spans="1:6" x14ac:dyDescent="0.2">
      <c r="A4" s="5"/>
      <c r="B4" s="6"/>
      <c r="C4" s="6"/>
      <c r="D4" s="6"/>
      <c r="E4" s="6"/>
    </row>
    <row r="5" spans="1:6" ht="53.25" customHeight="1" x14ac:dyDescent="0.2">
      <c r="A5" s="145" t="s">
        <v>183</v>
      </c>
      <c r="B5" s="145"/>
      <c r="C5" s="145"/>
      <c r="D5" s="145"/>
      <c r="E5" s="145"/>
    </row>
    <row r="6" spans="1:6" ht="15.75" x14ac:dyDescent="0.2">
      <c r="A6" s="7"/>
      <c r="B6" s="8"/>
      <c r="C6" s="9"/>
      <c r="E6" s="10" t="s">
        <v>172</v>
      </c>
    </row>
    <row r="7" spans="1:6" ht="31.5" x14ac:dyDescent="0.2">
      <c r="A7" s="11" t="s">
        <v>0</v>
      </c>
      <c r="B7" s="12" t="s">
        <v>173</v>
      </c>
      <c r="C7" s="11" t="s">
        <v>174</v>
      </c>
      <c r="D7" s="13" t="s">
        <v>175</v>
      </c>
      <c r="E7" s="13" t="s">
        <v>170</v>
      </c>
    </row>
    <row r="8" spans="1:6" ht="15.75" x14ac:dyDescent="0.25">
      <c r="A8" s="14"/>
      <c r="B8" s="15"/>
      <c r="C8" s="16"/>
      <c r="D8" s="17"/>
      <c r="E8" s="18"/>
    </row>
    <row r="9" spans="1:6" ht="15.75" x14ac:dyDescent="0.2">
      <c r="A9" s="19" t="s">
        <v>176</v>
      </c>
      <c r="B9" s="20"/>
      <c r="C9" s="20"/>
      <c r="D9" s="21">
        <f>D11+D15+D18+D23+D32+D28+D36</f>
        <v>192109.5</v>
      </c>
      <c r="E9" s="21">
        <f>E11+E15+E18+E23+E32+E28+E36</f>
        <v>160263.29999999999</v>
      </c>
      <c r="F9" s="22">
        <f>E9/D9*100</f>
        <v>83.422891632116048</v>
      </c>
    </row>
    <row r="10" spans="1:6" ht="15.75" x14ac:dyDescent="0.2">
      <c r="A10" s="23"/>
      <c r="B10" s="24"/>
      <c r="C10" s="24"/>
      <c r="D10" s="25"/>
      <c r="E10" s="25"/>
      <c r="F10" s="22"/>
    </row>
    <row r="11" spans="1:6" ht="15.75" x14ac:dyDescent="0.25">
      <c r="A11" s="26" t="s">
        <v>8</v>
      </c>
      <c r="B11" s="27">
        <v>1</v>
      </c>
      <c r="C11" s="27"/>
      <c r="D11" s="43">
        <f>D12+D13</f>
        <v>4546.1000000000004</v>
      </c>
      <c r="E11" s="43">
        <f>E12+E13</f>
        <v>4303.1000000000004</v>
      </c>
      <c r="F11" s="22">
        <f t="shared" ref="F11:F37" si="0">E11/D11*100</f>
        <v>94.654759024218563</v>
      </c>
    </row>
    <row r="12" spans="1:6" ht="63" x14ac:dyDescent="0.25">
      <c r="A12" s="28" t="s">
        <v>15</v>
      </c>
      <c r="B12" s="48">
        <v>1</v>
      </c>
      <c r="C12" s="48">
        <v>3</v>
      </c>
      <c r="D12" s="44">
        <f>'приложение 2'!G11</f>
        <v>600</v>
      </c>
      <c r="E12" s="49">
        <v>571.20000000000005</v>
      </c>
      <c r="F12" s="22">
        <f t="shared" si="0"/>
        <v>95.2</v>
      </c>
    </row>
    <row r="13" spans="1:6" ht="15.75" x14ac:dyDescent="0.25">
      <c r="A13" s="30" t="s">
        <v>29</v>
      </c>
      <c r="B13" s="29">
        <v>1</v>
      </c>
      <c r="C13" s="29">
        <v>13</v>
      </c>
      <c r="D13" s="44">
        <f>'приложение 2'!G20</f>
        <v>3946.1</v>
      </c>
      <c r="E13" s="44">
        <v>3731.9</v>
      </c>
      <c r="F13" s="22">
        <f t="shared" si="0"/>
        <v>94.571855756316367</v>
      </c>
    </row>
    <row r="14" spans="1:6" ht="15.75" x14ac:dyDescent="0.2">
      <c r="A14" s="28"/>
      <c r="B14" s="29"/>
      <c r="C14" s="29"/>
      <c r="D14" s="45"/>
      <c r="E14" s="45"/>
      <c r="F14" s="22"/>
    </row>
    <row r="15" spans="1:6" ht="31.5" x14ac:dyDescent="0.25">
      <c r="A15" s="31" t="s">
        <v>177</v>
      </c>
      <c r="B15" s="32">
        <v>3</v>
      </c>
      <c r="C15" s="32"/>
      <c r="D15" s="46">
        <f>D16</f>
        <v>2055</v>
      </c>
      <c r="E15" s="46">
        <f>E16</f>
        <v>1599.7</v>
      </c>
      <c r="F15" s="22">
        <f t="shared" si="0"/>
        <v>77.84428223844283</v>
      </c>
    </row>
    <row r="16" spans="1:6" ht="15.75" x14ac:dyDescent="0.25">
      <c r="A16" s="30" t="s">
        <v>27</v>
      </c>
      <c r="B16" s="29">
        <v>3</v>
      </c>
      <c r="C16" s="29">
        <v>10</v>
      </c>
      <c r="D16" s="44">
        <f>'приложение 2'!G36</f>
        <v>2055</v>
      </c>
      <c r="E16" s="44">
        <v>1599.7</v>
      </c>
      <c r="F16" s="22">
        <f t="shared" si="0"/>
        <v>77.84428223844283</v>
      </c>
    </row>
    <row r="17" spans="1:6" ht="15.75" x14ac:dyDescent="0.25">
      <c r="A17" s="30"/>
      <c r="B17" s="29"/>
      <c r="C17" s="29"/>
      <c r="D17" s="44"/>
      <c r="E17" s="44"/>
      <c r="F17" s="22"/>
    </row>
    <row r="18" spans="1:6" ht="15.75" x14ac:dyDescent="0.25">
      <c r="A18" s="40" t="s">
        <v>178</v>
      </c>
      <c r="B18" s="32">
        <v>4</v>
      </c>
      <c r="C18" s="29"/>
      <c r="D18" s="46">
        <f>SUM(D19:D21)</f>
        <v>7300.1</v>
      </c>
      <c r="E18" s="46">
        <f>SUM(E19:E21)</f>
        <v>3640.6000000000004</v>
      </c>
      <c r="F18" s="22">
        <f t="shared" si="0"/>
        <v>49.87054971849701</v>
      </c>
    </row>
    <row r="19" spans="1:6" ht="15.75" hidden="1" customHeight="1" x14ac:dyDescent="0.25">
      <c r="A19" s="41" t="s">
        <v>160</v>
      </c>
      <c r="B19" s="35">
        <v>4</v>
      </c>
      <c r="C19" s="29">
        <v>8</v>
      </c>
      <c r="D19" s="47">
        <f>'приложение 2'!G43</f>
        <v>100</v>
      </c>
      <c r="E19" s="47" t="str">
        <f>'приложение 2'!H43</f>
        <v>0,0</v>
      </c>
      <c r="F19" s="22"/>
    </row>
    <row r="20" spans="1:6" ht="15.75" x14ac:dyDescent="0.25">
      <c r="A20" s="33" t="s">
        <v>33</v>
      </c>
      <c r="B20" s="29">
        <v>4</v>
      </c>
      <c r="C20" s="29">
        <v>9</v>
      </c>
      <c r="D20" s="44">
        <f>'приложение 2'!G50</f>
        <v>5264.1</v>
      </c>
      <c r="E20" s="44">
        <v>2592.4</v>
      </c>
      <c r="F20" s="22">
        <f t="shared" si="0"/>
        <v>49.246784825516229</v>
      </c>
    </row>
    <row r="21" spans="1:6" ht="31.5" x14ac:dyDescent="0.25">
      <c r="A21" s="33" t="s">
        <v>151</v>
      </c>
      <c r="B21" s="29">
        <v>4</v>
      </c>
      <c r="C21" s="29">
        <v>12</v>
      </c>
      <c r="D21" s="44">
        <f>'приложение 2'!G69</f>
        <v>1936</v>
      </c>
      <c r="E21" s="44">
        <v>1048.2</v>
      </c>
      <c r="F21" s="22">
        <f t="shared" si="0"/>
        <v>54.142561983471069</v>
      </c>
    </row>
    <row r="22" spans="1:6" ht="15.75" x14ac:dyDescent="0.25">
      <c r="A22" s="28"/>
      <c r="B22" s="29"/>
      <c r="C22" s="29"/>
      <c r="D22" s="44"/>
      <c r="E22" s="44"/>
      <c r="F22" s="22"/>
    </row>
    <row r="23" spans="1:6" ht="15.75" x14ac:dyDescent="0.25">
      <c r="A23" s="26" t="s">
        <v>179</v>
      </c>
      <c r="B23" s="27">
        <v>5</v>
      </c>
      <c r="C23" s="27"/>
      <c r="D23" s="43">
        <f>D25+D26+D24</f>
        <v>126798.09999999998</v>
      </c>
      <c r="E23" s="43">
        <f>E25+E26</f>
        <v>100946.1</v>
      </c>
      <c r="F23" s="22">
        <f t="shared" si="0"/>
        <v>79.611681878513977</v>
      </c>
    </row>
    <row r="24" spans="1:6" ht="15.75" hidden="1" x14ac:dyDescent="0.25">
      <c r="A24" s="142" t="s">
        <v>215</v>
      </c>
      <c r="B24" s="35">
        <v>5</v>
      </c>
      <c r="C24" s="35">
        <v>1</v>
      </c>
      <c r="D24" s="47">
        <f>'приложение 2'!G82</f>
        <v>2750</v>
      </c>
      <c r="E24" s="47">
        <f>'приложение 2'!H82</f>
        <v>0</v>
      </c>
      <c r="F24" s="47">
        <f>'приложение 2'!I82</f>
        <v>2750</v>
      </c>
    </row>
    <row r="25" spans="1:6" ht="15.75" x14ac:dyDescent="0.25">
      <c r="A25" s="34" t="str">
        <f>'[1]Ведомственная Приложение 3'!A57</f>
        <v>Коммунальное хозяйство</v>
      </c>
      <c r="B25" s="35">
        <v>5</v>
      </c>
      <c r="C25" s="35">
        <v>2</v>
      </c>
      <c r="D25" s="47">
        <f>'приложение 2'!G89</f>
        <v>1401.9</v>
      </c>
      <c r="E25" s="47">
        <v>601</v>
      </c>
      <c r="F25" s="22">
        <f t="shared" si="0"/>
        <v>42.870390184749269</v>
      </c>
    </row>
    <row r="26" spans="1:6" ht="15.75" x14ac:dyDescent="0.25">
      <c r="A26" s="36" t="s">
        <v>16</v>
      </c>
      <c r="B26" s="29">
        <v>5</v>
      </c>
      <c r="C26" s="29">
        <v>3</v>
      </c>
      <c r="D26" s="44">
        <f>'приложение 2'!G98</f>
        <v>122646.19999999998</v>
      </c>
      <c r="E26" s="44">
        <v>100345.1</v>
      </c>
      <c r="F26" s="22">
        <f t="shared" si="0"/>
        <v>81.816721594309499</v>
      </c>
    </row>
    <row r="27" spans="1:6" ht="15.75" x14ac:dyDescent="0.25">
      <c r="A27" s="28"/>
      <c r="B27" s="29"/>
      <c r="C27" s="29"/>
      <c r="D27" s="44"/>
      <c r="E27" s="44"/>
      <c r="F27" s="22"/>
    </row>
    <row r="28" spans="1:6" ht="15.75" x14ac:dyDescent="0.25">
      <c r="A28" s="26" t="s">
        <v>180</v>
      </c>
      <c r="B28" s="32">
        <v>8</v>
      </c>
      <c r="C28" s="32"/>
      <c r="D28" s="46">
        <f>SUM(D29:D31)</f>
        <v>48917.100000000006</v>
      </c>
      <c r="E28" s="46">
        <f>SUM(E29:E31)</f>
        <v>48917.100000000006</v>
      </c>
      <c r="F28" s="22">
        <f t="shared" si="0"/>
        <v>100</v>
      </c>
    </row>
    <row r="29" spans="1:6" ht="15.75" x14ac:dyDescent="0.25">
      <c r="A29" s="28" t="s">
        <v>22</v>
      </c>
      <c r="B29" s="29">
        <v>8</v>
      </c>
      <c r="C29" s="29">
        <v>1</v>
      </c>
      <c r="D29" s="44">
        <f>'приложение 2'!G186</f>
        <v>35089.700000000004</v>
      </c>
      <c r="E29" s="44">
        <f>'приложение 2'!H186</f>
        <v>35089.700000000004</v>
      </c>
      <c r="F29" s="22">
        <f t="shared" si="0"/>
        <v>100</v>
      </c>
    </row>
    <row r="30" spans="1:6" ht="15.75" x14ac:dyDescent="0.25">
      <c r="A30" s="28" t="s">
        <v>91</v>
      </c>
      <c r="B30" s="29">
        <v>8</v>
      </c>
      <c r="C30" s="29">
        <v>2</v>
      </c>
      <c r="D30" s="44">
        <f>'приложение 2'!G210</f>
        <v>13827.4</v>
      </c>
      <c r="E30" s="44">
        <f>'приложение 2'!H210</f>
        <v>13827.4</v>
      </c>
      <c r="F30" s="22">
        <f t="shared" si="0"/>
        <v>100</v>
      </c>
    </row>
    <row r="31" spans="1:6" ht="15.75" x14ac:dyDescent="0.25">
      <c r="A31" s="28"/>
      <c r="B31" s="29"/>
      <c r="C31" s="29"/>
      <c r="D31" s="44"/>
      <c r="E31" s="44"/>
      <c r="F31" s="22"/>
    </row>
    <row r="32" spans="1:6" ht="15.75" x14ac:dyDescent="0.25">
      <c r="A32" s="37" t="s">
        <v>181</v>
      </c>
      <c r="B32" s="32">
        <v>10</v>
      </c>
      <c r="C32" s="32"/>
      <c r="D32" s="46">
        <f>D33+D34</f>
        <v>1450.9</v>
      </c>
      <c r="E32" s="46">
        <f>E33+E34</f>
        <v>856.7</v>
      </c>
      <c r="F32" s="22">
        <f t="shared" si="0"/>
        <v>59.046109311461848</v>
      </c>
    </row>
    <row r="33" spans="1:6" ht="15.75" x14ac:dyDescent="0.25">
      <c r="A33" s="38" t="s">
        <v>28</v>
      </c>
      <c r="B33" s="29">
        <v>10</v>
      </c>
      <c r="C33" s="29">
        <v>1</v>
      </c>
      <c r="D33" s="44">
        <f>'приложение 2'!G148</f>
        <v>496.1</v>
      </c>
      <c r="E33" s="44">
        <v>492.3</v>
      </c>
      <c r="F33" s="22">
        <f t="shared" si="0"/>
        <v>99.234025398105217</v>
      </c>
    </row>
    <row r="34" spans="1:6" ht="15.75" x14ac:dyDescent="0.25">
      <c r="A34" s="39" t="s">
        <v>32</v>
      </c>
      <c r="B34" s="29">
        <v>10</v>
      </c>
      <c r="C34" s="29">
        <v>3</v>
      </c>
      <c r="D34" s="44">
        <f>'приложение 2'!G154</f>
        <v>954.8</v>
      </c>
      <c r="E34" s="44">
        <v>364.4</v>
      </c>
      <c r="F34" s="22">
        <f t="shared" si="0"/>
        <v>38.165060745705908</v>
      </c>
    </row>
    <row r="35" spans="1:6" ht="15.75" hidden="1" x14ac:dyDescent="0.25">
      <c r="A35" s="39"/>
      <c r="B35" s="29"/>
      <c r="C35" s="29"/>
      <c r="D35" s="44"/>
      <c r="E35" s="44"/>
      <c r="F35" s="22"/>
    </row>
    <row r="36" spans="1:6" ht="15.75" hidden="1" x14ac:dyDescent="0.25">
      <c r="A36" s="42" t="s">
        <v>128</v>
      </c>
      <c r="B36" s="32">
        <v>11</v>
      </c>
      <c r="C36" s="32"/>
      <c r="D36" s="46">
        <f>D37</f>
        <v>1042.2</v>
      </c>
      <c r="E36" s="46">
        <f>E37</f>
        <v>0</v>
      </c>
      <c r="F36" s="22">
        <f t="shared" si="0"/>
        <v>0</v>
      </c>
    </row>
    <row r="37" spans="1:6" ht="15.75" hidden="1" x14ac:dyDescent="0.25">
      <c r="A37" s="39" t="s">
        <v>130</v>
      </c>
      <c r="B37" s="29">
        <v>11</v>
      </c>
      <c r="C37" s="29">
        <v>1</v>
      </c>
      <c r="D37" s="44">
        <f>'приложение 2'!G174</f>
        <v>1042.2</v>
      </c>
      <c r="E37" s="44">
        <f>'приложение 2'!H174</f>
        <v>0</v>
      </c>
      <c r="F37" s="22">
        <f t="shared" si="0"/>
        <v>0</v>
      </c>
    </row>
    <row r="38" spans="1:6" ht="15.75" hidden="1" x14ac:dyDescent="0.25">
      <c r="A38" s="28"/>
      <c r="B38" s="29"/>
      <c r="C38" s="29"/>
      <c r="D38" s="44"/>
      <c r="E38" s="44"/>
    </row>
  </sheetData>
  <autoFilter ref="A7:E38"/>
  <customSheetViews>
    <customSheetView guid="{D5451C69-6188-4AB8-99E1-04D2A5F2965F}" showPageBreaks="1" printArea="1" showAutoFilter="1" hiddenRows="1" hiddenColumns="1" view="pageBreakPreview" topLeftCell="A4">
      <selection activeCell="K17" sqref="K17"/>
      <pageMargins left="0.70866141732283472" right="0.70866141732283472" top="0.74803149606299213" bottom="0.74803149606299213" header="0.31496062992125984" footer="0.31496062992125984"/>
      <pageSetup paperSize="9" orientation="portrait" r:id="rId1"/>
      <autoFilter ref="A7:E38"/>
    </customSheetView>
    <customSheetView guid="{C0DCEFD6-4378-4196-8A52-BBAE8937CBA3}" showPageBreaks="1" printArea="1" showAutoFilter="1" hiddenRows="1" hiddenColumns="1" view="pageBreakPreview" topLeftCell="A4">
      <selection activeCell="K17" sqref="K17"/>
      <pageMargins left="0.70866141732283472" right="0.70866141732283472" top="0.74803149606299213" bottom="0.74803149606299213" header="0.31496062992125984" footer="0.31496062992125984"/>
      <pageSetup paperSize="9" orientation="portrait" r:id="rId2"/>
      <autoFilter ref="A7:E38"/>
    </customSheetView>
  </customSheetViews>
  <mergeCells count="3">
    <mergeCell ref="B1:E1"/>
    <mergeCell ref="B2:E3"/>
    <mergeCell ref="A5:E5"/>
  </mergeCells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18"/>
  <sheetViews>
    <sheetView showGridLines="0" showRuler="0" view="pageBreakPreview" zoomScaleNormal="100" zoomScaleSheetLayoutView="100" workbookViewId="0">
      <pane ySplit="8" topLeftCell="A226" activePane="bottomLeft" state="frozenSplit"/>
      <selection pane="bottomLeft" activeCell="A173" sqref="A173:XFD183"/>
    </sheetView>
  </sheetViews>
  <sheetFormatPr defaultRowHeight="14.25" x14ac:dyDescent="0.2"/>
  <cols>
    <col min="1" max="1" width="55.140625" style="4" customWidth="1"/>
    <col min="2" max="2" width="8.28515625" style="4" customWidth="1"/>
    <col min="3" max="3" width="7.140625" style="4" customWidth="1"/>
    <col min="4" max="4" width="5.85546875" style="4" customWidth="1"/>
    <col min="5" max="5" width="13.140625" style="4" customWidth="1"/>
    <col min="6" max="6" width="5.85546875" style="4" customWidth="1"/>
    <col min="7" max="7" width="15.42578125" style="3" hidden="1" customWidth="1"/>
    <col min="8" max="8" width="15" style="4" customWidth="1"/>
    <col min="9" max="9" width="12.5703125" style="4" hidden="1" customWidth="1"/>
    <col min="10" max="10" width="9.140625" style="4" hidden="1" customWidth="1"/>
    <col min="11" max="16384" width="9.140625" style="4"/>
  </cols>
  <sheetData>
    <row r="1" spans="1:10" ht="15" x14ac:dyDescent="0.25">
      <c r="D1" s="74"/>
      <c r="E1" s="74"/>
      <c r="F1" s="74"/>
      <c r="G1" s="147" t="s">
        <v>157</v>
      </c>
      <c r="H1" s="147"/>
    </row>
    <row r="2" spans="1:10" ht="33" customHeight="1" x14ac:dyDescent="0.25">
      <c r="C2" s="75"/>
      <c r="D2" s="149" t="s">
        <v>186</v>
      </c>
      <c r="E2" s="149"/>
      <c r="F2" s="149"/>
      <c r="G2" s="149"/>
      <c r="H2" s="149"/>
    </row>
    <row r="3" spans="1:10" ht="15" x14ac:dyDescent="0.25">
      <c r="C3" s="75"/>
      <c r="D3" s="76"/>
      <c r="E3" s="76"/>
      <c r="F3" s="76"/>
      <c r="G3" s="76"/>
      <c r="H3" s="76"/>
    </row>
    <row r="4" spans="1:10" ht="75.75" customHeight="1" x14ac:dyDescent="0.2">
      <c r="A4" s="148" t="s">
        <v>185</v>
      </c>
      <c r="B4" s="148"/>
      <c r="C4" s="148"/>
      <c r="D4" s="148"/>
      <c r="E4" s="148"/>
      <c r="F4" s="148"/>
      <c r="G4" s="148"/>
      <c r="H4" s="148"/>
    </row>
    <row r="5" spans="1:10" ht="15" x14ac:dyDescent="0.25">
      <c r="A5" s="74"/>
      <c r="B5" s="74"/>
      <c r="C5" s="74"/>
      <c r="D5" s="74"/>
      <c r="E5" s="74"/>
      <c r="F5" s="74"/>
      <c r="G5" s="2"/>
      <c r="H5" s="77" t="s">
        <v>172</v>
      </c>
    </row>
    <row r="6" spans="1:10" ht="24" customHeight="1" x14ac:dyDescent="0.2">
      <c r="A6" s="151" t="s">
        <v>0</v>
      </c>
      <c r="B6" s="151" t="s">
        <v>1</v>
      </c>
      <c r="C6" s="150" t="s">
        <v>2</v>
      </c>
      <c r="D6" s="150"/>
      <c r="E6" s="151" t="s">
        <v>5</v>
      </c>
      <c r="F6" s="151" t="s">
        <v>6</v>
      </c>
      <c r="G6" s="152" t="s">
        <v>169</v>
      </c>
      <c r="H6" s="152" t="s">
        <v>170</v>
      </c>
      <c r="I6" s="146" t="s">
        <v>182</v>
      </c>
    </row>
    <row r="7" spans="1:10" ht="22.5" customHeight="1" x14ac:dyDescent="0.2">
      <c r="A7" s="151"/>
      <c r="B7" s="151"/>
      <c r="C7" s="78" t="s">
        <v>3</v>
      </c>
      <c r="D7" s="78" t="s">
        <v>4</v>
      </c>
      <c r="E7" s="151"/>
      <c r="F7" s="151"/>
      <c r="G7" s="153"/>
      <c r="H7" s="153"/>
      <c r="I7" s="146"/>
    </row>
    <row r="8" spans="1:10" ht="22.5" customHeight="1" x14ac:dyDescent="0.2">
      <c r="A8" s="78" t="s">
        <v>14</v>
      </c>
      <c r="B8" s="78"/>
      <c r="C8" s="78"/>
      <c r="D8" s="78"/>
      <c r="E8" s="78"/>
      <c r="F8" s="78"/>
      <c r="G8" s="79">
        <f>G9+G184</f>
        <v>192109.5</v>
      </c>
      <c r="H8" s="79">
        <f>H9+H184</f>
        <v>160263.29999999999</v>
      </c>
      <c r="I8" s="80">
        <f>H8/G8*100</f>
        <v>83.422891632116048</v>
      </c>
      <c r="J8" s="4">
        <f>H8/G8*100</f>
        <v>83.422891632116048</v>
      </c>
    </row>
    <row r="9" spans="1:10" s="83" customFormat="1" ht="15" x14ac:dyDescent="0.25">
      <c r="A9" s="1" t="s">
        <v>40</v>
      </c>
      <c r="B9" s="81">
        <v>920</v>
      </c>
      <c r="C9" s="81" t="s">
        <v>7</v>
      </c>
      <c r="D9" s="81" t="s">
        <v>7</v>
      </c>
      <c r="E9" s="81" t="s">
        <v>7</v>
      </c>
      <c r="F9" s="81" t="s">
        <v>7</v>
      </c>
      <c r="G9" s="82">
        <f>G10+G35+G42+G81+G147+G173</f>
        <v>143192.4</v>
      </c>
      <c r="H9" s="82">
        <f>H10+H35+H42+H81+H147+H173</f>
        <v>111346.19999999998</v>
      </c>
      <c r="I9" s="80">
        <f t="shared" ref="I9:I71" si="0">H9/G9*100</f>
        <v>77.75985317656523</v>
      </c>
      <c r="J9" s="4">
        <f t="shared" ref="J9:J68" si="1">H9/G9*100</f>
        <v>77.75985317656523</v>
      </c>
    </row>
    <row r="10" spans="1:10" x14ac:dyDescent="0.2">
      <c r="A10" s="84" t="s">
        <v>8</v>
      </c>
      <c r="B10" s="85">
        <v>920</v>
      </c>
      <c r="C10" s="85" t="s">
        <v>9</v>
      </c>
      <c r="D10" s="85" t="s">
        <v>26</v>
      </c>
      <c r="E10" s="85" t="s">
        <v>7</v>
      </c>
      <c r="F10" s="85" t="s">
        <v>7</v>
      </c>
      <c r="G10" s="86">
        <f t="shared" ref="G10" si="2">G11+G20</f>
        <v>4546.1000000000004</v>
      </c>
      <c r="H10" s="86">
        <f t="shared" ref="H10" si="3">H11+H20</f>
        <v>4303.0999999999995</v>
      </c>
      <c r="I10" s="80">
        <f t="shared" si="0"/>
        <v>94.654759024218535</v>
      </c>
      <c r="J10" s="4">
        <f t="shared" si="1"/>
        <v>94.654759024218535</v>
      </c>
    </row>
    <row r="11" spans="1:10" ht="45" x14ac:dyDescent="0.2">
      <c r="A11" s="87" t="s">
        <v>15</v>
      </c>
      <c r="B11" s="88" t="s">
        <v>23</v>
      </c>
      <c r="C11" s="89">
        <v>1</v>
      </c>
      <c r="D11" s="89">
        <v>3</v>
      </c>
      <c r="E11" s="90"/>
      <c r="F11" s="91" t="s">
        <v>7</v>
      </c>
      <c r="G11" s="92">
        <f t="shared" ref="G11:H11" si="4">G12</f>
        <v>600</v>
      </c>
      <c r="H11" s="92">
        <f t="shared" si="4"/>
        <v>571.20000000000005</v>
      </c>
      <c r="I11" s="80">
        <f t="shared" si="0"/>
        <v>95.2</v>
      </c>
      <c r="J11" s="4">
        <f t="shared" si="1"/>
        <v>95.2</v>
      </c>
    </row>
    <row r="12" spans="1:10" ht="15" x14ac:dyDescent="0.2">
      <c r="A12" s="67" t="s">
        <v>41</v>
      </c>
      <c r="B12" s="88" t="s">
        <v>23</v>
      </c>
      <c r="C12" s="89">
        <v>1</v>
      </c>
      <c r="D12" s="89">
        <v>3</v>
      </c>
      <c r="E12" s="70" t="s">
        <v>98</v>
      </c>
      <c r="F12" s="88" t="s">
        <v>7</v>
      </c>
      <c r="G12" s="92">
        <f t="shared" ref="G12:H18" si="5">G13</f>
        <v>600</v>
      </c>
      <c r="H12" s="92">
        <f t="shared" si="5"/>
        <v>571.20000000000005</v>
      </c>
      <c r="I12" s="80">
        <f t="shared" si="0"/>
        <v>95.2</v>
      </c>
      <c r="J12" s="4">
        <f t="shared" si="1"/>
        <v>95.2</v>
      </c>
    </row>
    <row r="13" spans="1:10" ht="45" x14ac:dyDescent="0.2">
      <c r="A13" s="93" t="s">
        <v>42</v>
      </c>
      <c r="B13" s="88" t="s">
        <v>23</v>
      </c>
      <c r="C13" s="89">
        <v>1</v>
      </c>
      <c r="D13" s="89">
        <v>3</v>
      </c>
      <c r="E13" s="70" t="s">
        <v>99</v>
      </c>
      <c r="F13" s="88"/>
      <c r="G13" s="92">
        <f>G17</f>
        <v>600</v>
      </c>
      <c r="H13" s="92">
        <f>H14+H17</f>
        <v>571.20000000000005</v>
      </c>
      <c r="I13" s="80">
        <f t="shared" si="0"/>
        <v>95.2</v>
      </c>
      <c r="J13" s="4">
        <f t="shared" si="1"/>
        <v>95.2</v>
      </c>
    </row>
    <row r="14" spans="1:10" ht="75" hidden="1" x14ac:dyDescent="0.2">
      <c r="A14" s="93" t="s">
        <v>134</v>
      </c>
      <c r="B14" s="88" t="s">
        <v>23</v>
      </c>
      <c r="C14" s="89">
        <v>1</v>
      </c>
      <c r="D14" s="89">
        <v>3</v>
      </c>
      <c r="E14" s="70" t="s">
        <v>99</v>
      </c>
      <c r="F14" s="88" t="s">
        <v>137</v>
      </c>
      <c r="G14" s="92" t="str">
        <f t="shared" ref="G14:H15" si="6">G15</f>
        <v>72,1</v>
      </c>
      <c r="H14" s="92">
        <f t="shared" si="6"/>
        <v>0</v>
      </c>
      <c r="I14" s="80">
        <f t="shared" si="0"/>
        <v>0</v>
      </c>
      <c r="J14" s="4">
        <f t="shared" si="1"/>
        <v>0</v>
      </c>
    </row>
    <row r="15" spans="1:10" ht="30" hidden="1" x14ac:dyDescent="0.2">
      <c r="A15" s="93" t="s">
        <v>135</v>
      </c>
      <c r="B15" s="88" t="s">
        <v>23</v>
      </c>
      <c r="C15" s="89">
        <v>1</v>
      </c>
      <c r="D15" s="89">
        <v>3</v>
      </c>
      <c r="E15" s="70" t="s">
        <v>99</v>
      </c>
      <c r="F15" s="88" t="s">
        <v>138</v>
      </c>
      <c r="G15" s="92" t="str">
        <f t="shared" si="6"/>
        <v>72,1</v>
      </c>
      <c r="H15" s="92">
        <f t="shared" si="6"/>
        <v>0</v>
      </c>
      <c r="I15" s="80">
        <f t="shared" si="0"/>
        <v>0</v>
      </c>
      <c r="J15" s="4">
        <f t="shared" si="1"/>
        <v>0</v>
      </c>
    </row>
    <row r="16" spans="1:10" ht="60" hidden="1" x14ac:dyDescent="0.2">
      <c r="A16" s="56" t="s">
        <v>136</v>
      </c>
      <c r="B16" s="72" t="s">
        <v>23</v>
      </c>
      <c r="C16" s="57" t="s">
        <v>9</v>
      </c>
      <c r="D16" s="57" t="s">
        <v>10</v>
      </c>
      <c r="E16" s="57" t="s">
        <v>99</v>
      </c>
      <c r="F16" s="72" t="s">
        <v>139</v>
      </c>
      <c r="G16" s="94" t="s">
        <v>142</v>
      </c>
      <c r="H16" s="94">
        <v>0</v>
      </c>
      <c r="I16" s="80">
        <f t="shared" si="0"/>
        <v>0</v>
      </c>
      <c r="J16" s="4">
        <f t="shared" si="1"/>
        <v>0</v>
      </c>
    </row>
    <row r="17" spans="1:10" ht="30" x14ac:dyDescent="0.2">
      <c r="A17" s="71" t="s">
        <v>149</v>
      </c>
      <c r="B17" s="88" t="s">
        <v>23</v>
      </c>
      <c r="C17" s="89">
        <v>1</v>
      </c>
      <c r="D17" s="89">
        <v>3</v>
      </c>
      <c r="E17" s="70" t="s">
        <v>99</v>
      </c>
      <c r="F17" s="88" t="s">
        <v>43</v>
      </c>
      <c r="G17" s="92">
        <f t="shared" si="5"/>
        <v>600</v>
      </c>
      <c r="H17" s="92">
        <f t="shared" si="5"/>
        <v>571.20000000000005</v>
      </c>
      <c r="I17" s="80">
        <f t="shared" si="0"/>
        <v>95.2</v>
      </c>
      <c r="J17" s="4">
        <f t="shared" si="1"/>
        <v>95.2</v>
      </c>
    </row>
    <row r="18" spans="1:10" ht="30" x14ac:dyDescent="0.2">
      <c r="A18" s="71" t="s">
        <v>71</v>
      </c>
      <c r="B18" s="88" t="s">
        <v>23</v>
      </c>
      <c r="C18" s="89">
        <v>1</v>
      </c>
      <c r="D18" s="89">
        <v>3</v>
      </c>
      <c r="E18" s="70" t="s">
        <v>99</v>
      </c>
      <c r="F18" s="88" t="s">
        <v>44</v>
      </c>
      <c r="G18" s="92">
        <f t="shared" si="5"/>
        <v>600</v>
      </c>
      <c r="H18" s="92">
        <f t="shared" si="5"/>
        <v>571.20000000000005</v>
      </c>
      <c r="I18" s="80">
        <f t="shared" si="0"/>
        <v>95.2</v>
      </c>
      <c r="J18" s="4">
        <f t="shared" si="1"/>
        <v>95.2</v>
      </c>
    </row>
    <row r="19" spans="1:10" ht="30" x14ac:dyDescent="0.2">
      <c r="A19" s="56" t="s">
        <v>70</v>
      </c>
      <c r="B19" s="72" t="s">
        <v>23</v>
      </c>
      <c r="C19" s="57" t="s">
        <v>9</v>
      </c>
      <c r="D19" s="57" t="s">
        <v>10</v>
      </c>
      <c r="E19" s="57" t="s">
        <v>99</v>
      </c>
      <c r="F19" s="72" t="s">
        <v>34</v>
      </c>
      <c r="G19" s="94">
        <v>600</v>
      </c>
      <c r="H19" s="94">
        <v>571.20000000000005</v>
      </c>
      <c r="I19" s="80">
        <f t="shared" si="0"/>
        <v>95.2</v>
      </c>
      <c r="J19" s="4">
        <f t="shared" si="1"/>
        <v>95.2</v>
      </c>
    </row>
    <row r="20" spans="1:10" ht="15" x14ac:dyDescent="0.2">
      <c r="A20" s="87" t="s">
        <v>29</v>
      </c>
      <c r="B20" s="68" t="s">
        <v>23</v>
      </c>
      <c r="C20" s="68" t="s">
        <v>9</v>
      </c>
      <c r="D20" s="68" t="s">
        <v>31</v>
      </c>
      <c r="E20" s="68"/>
      <c r="F20" s="68"/>
      <c r="G20" s="52">
        <f t="shared" ref="G20:H20" si="7">G21</f>
        <v>3946.1</v>
      </c>
      <c r="H20" s="52">
        <f t="shared" si="7"/>
        <v>3731.8999999999996</v>
      </c>
      <c r="I20" s="80">
        <f t="shared" si="0"/>
        <v>94.571855756316353</v>
      </c>
      <c r="J20" s="4">
        <f t="shared" si="1"/>
        <v>94.571855756316353</v>
      </c>
    </row>
    <row r="21" spans="1:10" ht="15" x14ac:dyDescent="0.2">
      <c r="A21" s="67" t="s">
        <v>41</v>
      </c>
      <c r="B21" s="68" t="s">
        <v>23</v>
      </c>
      <c r="C21" s="95" t="s">
        <v>9</v>
      </c>
      <c r="D21" s="95" t="s">
        <v>31</v>
      </c>
      <c r="E21" s="70" t="s">
        <v>98</v>
      </c>
      <c r="F21" s="70"/>
      <c r="G21" s="65">
        <f>G22+G26</f>
        <v>3946.1</v>
      </c>
      <c r="H21" s="65">
        <f t="shared" ref="H21" si="8">H22+H26</f>
        <v>3731.8999999999996</v>
      </c>
      <c r="I21" s="80">
        <f t="shared" si="0"/>
        <v>94.571855756316353</v>
      </c>
      <c r="J21" s="4">
        <f t="shared" si="1"/>
        <v>94.571855756316353</v>
      </c>
    </row>
    <row r="22" spans="1:10" ht="30" x14ac:dyDescent="0.2">
      <c r="A22" s="67" t="s">
        <v>146</v>
      </c>
      <c r="B22" s="68" t="s">
        <v>23</v>
      </c>
      <c r="C22" s="95" t="s">
        <v>9</v>
      </c>
      <c r="D22" s="95" t="s">
        <v>31</v>
      </c>
      <c r="E22" s="70" t="s">
        <v>147</v>
      </c>
      <c r="F22" s="70"/>
      <c r="G22" s="65">
        <f t="shared" ref="G22:H22" si="9">G23</f>
        <v>2640</v>
      </c>
      <c r="H22" s="65">
        <f t="shared" si="9"/>
        <v>2640</v>
      </c>
      <c r="I22" s="80">
        <f t="shared" si="0"/>
        <v>100</v>
      </c>
      <c r="J22" s="4">
        <f t="shared" si="1"/>
        <v>100</v>
      </c>
    </row>
    <row r="23" spans="1:10" ht="15" x14ac:dyDescent="0.2">
      <c r="A23" s="67" t="s">
        <v>45</v>
      </c>
      <c r="B23" s="68" t="s">
        <v>23</v>
      </c>
      <c r="C23" s="95" t="s">
        <v>9</v>
      </c>
      <c r="D23" s="95" t="s">
        <v>31</v>
      </c>
      <c r="E23" s="70" t="s">
        <v>147</v>
      </c>
      <c r="F23" s="70" t="s">
        <v>46</v>
      </c>
      <c r="G23" s="65">
        <f t="shared" ref="G23:H23" si="10">G24</f>
        <v>2640</v>
      </c>
      <c r="H23" s="65">
        <f t="shared" si="10"/>
        <v>2640</v>
      </c>
      <c r="I23" s="80">
        <f t="shared" si="0"/>
        <v>100</v>
      </c>
      <c r="J23" s="4">
        <f t="shared" si="1"/>
        <v>100</v>
      </c>
    </row>
    <row r="24" spans="1:10" ht="15" x14ac:dyDescent="0.2">
      <c r="A24" s="67" t="s">
        <v>47</v>
      </c>
      <c r="B24" s="68" t="s">
        <v>23</v>
      </c>
      <c r="C24" s="95" t="s">
        <v>9</v>
      </c>
      <c r="D24" s="95" t="s">
        <v>31</v>
      </c>
      <c r="E24" s="70" t="s">
        <v>147</v>
      </c>
      <c r="F24" s="70" t="s">
        <v>48</v>
      </c>
      <c r="G24" s="65">
        <f t="shared" ref="G24:H24" si="11">G25</f>
        <v>2640</v>
      </c>
      <c r="H24" s="65">
        <f t="shared" si="11"/>
        <v>2640</v>
      </c>
      <c r="I24" s="80">
        <f t="shared" si="0"/>
        <v>100</v>
      </c>
      <c r="J24" s="4">
        <f t="shared" si="1"/>
        <v>100</v>
      </c>
    </row>
    <row r="25" spans="1:10" ht="15" x14ac:dyDescent="0.2">
      <c r="A25" s="96" t="s">
        <v>97</v>
      </c>
      <c r="B25" s="72" t="s">
        <v>23</v>
      </c>
      <c r="C25" s="57" t="s">
        <v>9</v>
      </c>
      <c r="D25" s="57" t="s">
        <v>31</v>
      </c>
      <c r="E25" s="57" t="s">
        <v>147</v>
      </c>
      <c r="F25" s="72" t="s">
        <v>96</v>
      </c>
      <c r="G25" s="94">
        <v>2640</v>
      </c>
      <c r="H25" s="94">
        <v>2640</v>
      </c>
      <c r="I25" s="80">
        <f t="shared" si="0"/>
        <v>100</v>
      </c>
      <c r="J25" s="4">
        <f t="shared" si="1"/>
        <v>100</v>
      </c>
    </row>
    <row r="26" spans="1:10" ht="30" x14ac:dyDescent="0.2">
      <c r="A26" s="97" t="s">
        <v>30</v>
      </c>
      <c r="B26" s="68" t="s">
        <v>23</v>
      </c>
      <c r="C26" s="90" t="s">
        <v>9</v>
      </c>
      <c r="D26" s="90" t="s">
        <v>31</v>
      </c>
      <c r="E26" s="70" t="s">
        <v>100</v>
      </c>
      <c r="F26" s="98"/>
      <c r="G26" s="92">
        <f>G27+G30</f>
        <v>1306.0999999999999</v>
      </c>
      <c r="H26" s="92">
        <f>H27+H30</f>
        <v>1091.8999999999999</v>
      </c>
      <c r="I26" s="80">
        <f t="shared" si="0"/>
        <v>83.600030625526372</v>
      </c>
      <c r="J26" s="4">
        <f t="shared" si="1"/>
        <v>83.600030625526372</v>
      </c>
    </row>
    <row r="27" spans="1:10" ht="30" x14ac:dyDescent="0.2">
      <c r="A27" s="71" t="s">
        <v>149</v>
      </c>
      <c r="B27" s="88" t="s">
        <v>23</v>
      </c>
      <c r="C27" s="95" t="s">
        <v>9</v>
      </c>
      <c r="D27" s="95" t="s">
        <v>31</v>
      </c>
      <c r="E27" s="68" t="s">
        <v>100</v>
      </c>
      <c r="F27" s="70" t="s">
        <v>43</v>
      </c>
      <c r="G27" s="92">
        <f t="shared" ref="G27:H28" si="12">G28</f>
        <v>1097.5</v>
      </c>
      <c r="H27" s="92">
        <f t="shared" si="12"/>
        <v>883.3</v>
      </c>
      <c r="I27" s="80">
        <f t="shared" si="0"/>
        <v>80.482915717539854</v>
      </c>
      <c r="J27" s="4">
        <f t="shared" si="1"/>
        <v>80.482915717539854</v>
      </c>
    </row>
    <row r="28" spans="1:10" ht="30" x14ac:dyDescent="0.2">
      <c r="A28" s="71" t="s">
        <v>71</v>
      </c>
      <c r="B28" s="88" t="s">
        <v>23</v>
      </c>
      <c r="C28" s="95" t="s">
        <v>9</v>
      </c>
      <c r="D28" s="95" t="s">
        <v>31</v>
      </c>
      <c r="E28" s="68" t="s">
        <v>100</v>
      </c>
      <c r="F28" s="70" t="s">
        <v>44</v>
      </c>
      <c r="G28" s="92">
        <f t="shared" si="12"/>
        <v>1097.5</v>
      </c>
      <c r="H28" s="92">
        <f t="shared" si="12"/>
        <v>883.3</v>
      </c>
      <c r="I28" s="80">
        <f t="shared" si="0"/>
        <v>80.482915717539854</v>
      </c>
      <c r="J28" s="4">
        <f t="shared" si="1"/>
        <v>80.482915717539854</v>
      </c>
    </row>
    <row r="29" spans="1:10" ht="30" x14ac:dyDescent="0.2">
      <c r="A29" s="56" t="s">
        <v>70</v>
      </c>
      <c r="B29" s="72" t="s">
        <v>23</v>
      </c>
      <c r="C29" s="57" t="s">
        <v>9</v>
      </c>
      <c r="D29" s="57" t="s">
        <v>31</v>
      </c>
      <c r="E29" s="57" t="s">
        <v>100</v>
      </c>
      <c r="F29" s="72" t="s">
        <v>34</v>
      </c>
      <c r="G29" s="94">
        <v>1097.5</v>
      </c>
      <c r="H29" s="94">
        <v>883.3</v>
      </c>
      <c r="I29" s="80">
        <f t="shared" si="0"/>
        <v>80.482915717539854</v>
      </c>
      <c r="J29" s="4">
        <f t="shared" si="1"/>
        <v>80.482915717539854</v>
      </c>
    </row>
    <row r="30" spans="1:10" ht="15" x14ac:dyDescent="0.2">
      <c r="A30" s="71" t="s">
        <v>45</v>
      </c>
      <c r="B30" s="88" t="s">
        <v>23</v>
      </c>
      <c r="C30" s="90" t="s">
        <v>9</v>
      </c>
      <c r="D30" s="90" t="s">
        <v>31</v>
      </c>
      <c r="E30" s="70" t="s">
        <v>100</v>
      </c>
      <c r="F30" s="70" t="s">
        <v>46</v>
      </c>
      <c r="G30" s="52">
        <f>G33+G31</f>
        <v>208.6</v>
      </c>
      <c r="H30" s="92">
        <f>H33+H31</f>
        <v>208.6</v>
      </c>
      <c r="I30" s="80">
        <f t="shared" si="0"/>
        <v>100</v>
      </c>
      <c r="J30" s="4">
        <f t="shared" si="1"/>
        <v>100</v>
      </c>
    </row>
    <row r="31" spans="1:10" ht="15" x14ac:dyDescent="0.2">
      <c r="A31" s="71" t="s">
        <v>167</v>
      </c>
      <c r="B31" s="88" t="s">
        <v>23</v>
      </c>
      <c r="C31" s="90" t="s">
        <v>9</v>
      </c>
      <c r="D31" s="90" t="s">
        <v>31</v>
      </c>
      <c r="E31" s="70" t="s">
        <v>100</v>
      </c>
      <c r="F31" s="70" t="s">
        <v>166</v>
      </c>
      <c r="G31" s="52">
        <f>G32</f>
        <v>168.6</v>
      </c>
      <c r="H31" s="92">
        <f>H32</f>
        <v>168.6</v>
      </c>
      <c r="I31" s="80">
        <f t="shared" si="0"/>
        <v>100</v>
      </c>
      <c r="J31" s="4">
        <f t="shared" si="1"/>
        <v>100</v>
      </c>
    </row>
    <row r="32" spans="1:10" ht="105" x14ac:dyDescent="0.2">
      <c r="A32" s="56" t="s">
        <v>168</v>
      </c>
      <c r="B32" s="72" t="s">
        <v>23</v>
      </c>
      <c r="C32" s="57" t="s">
        <v>9</v>
      </c>
      <c r="D32" s="57" t="s">
        <v>31</v>
      </c>
      <c r="E32" s="72" t="s">
        <v>100</v>
      </c>
      <c r="F32" s="72" t="s">
        <v>165</v>
      </c>
      <c r="G32" s="59">
        <v>168.6</v>
      </c>
      <c r="H32" s="59">
        <v>168.6</v>
      </c>
      <c r="I32" s="80">
        <f t="shared" si="0"/>
        <v>100</v>
      </c>
      <c r="J32" s="4">
        <f t="shared" si="1"/>
        <v>100</v>
      </c>
    </row>
    <row r="33" spans="1:10" ht="15" x14ac:dyDescent="0.2">
      <c r="A33" s="71" t="s">
        <v>47</v>
      </c>
      <c r="B33" s="88" t="s">
        <v>23</v>
      </c>
      <c r="C33" s="90" t="s">
        <v>9</v>
      </c>
      <c r="D33" s="90" t="s">
        <v>31</v>
      </c>
      <c r="E33" s="70" t="s">
        <v>100</v>
      </c>
      <c r="F33" s="70" t="s">
        <v>48</v>
      </c>
      <c r="G33" s="52">
        <f>G34</f>
        <v>40</v>
      </c>
      <c r="H33" s="92">
        <f>H34</f>
        <v>40</v>
      </c>
      <c r="I33" s="80">
        <f t="shared" si="0"/>
        <v>100</v>
      </c>
      <c r="J33" s="4">
        <f t="shared" si="1"/>
        <v>100</v>
      </c>
    </row>
    <row r="34" spans="1:10" ht="15" x14ac:dyDescent="0.2">
      <c r="A34" s="96" t="s">
        <v>97</v>
      </c>
      <c r="B34" s="72" t="s">
        <v>23</v>
      </c>
      <c r="C34" s="57" t="s">
        <v>9</v>
      </c>
      <c r="D34" s="57" t="s">
        <v>31</v>
      </c>
      <c r="E34" s="57" t="s">
        <v>100</v>
      </c>
      <c r="F34" s="72" t="s">
        <v>96</v>
      </c>
      <c r="G34" s="94">
        <v>40</v>
      </c>
      <c r="H34" s="94">
        <v>40</v>
      </c>
      <c r="I34" s="80">
        <f t="shared" si="0"/>
        <v>100</v>
      </c>
      <c r="J34" s="4">
        <f t="shared" si="1"/>
        <v>100</v>
      </c>
    </row>
    <row r="35" spans="1:10" ht="28.5" x14ac:dyDescent="0.2">
      <c r="A35" s="99" t="s">
        <v>49</v>
      </c>
      <c r="B35" s="100" t="s">
        <v>23</v>
      </c>
      <c r="C35" s="100" t="s">
        <v>10</v>
      </c>
      <c r="D35" s="100" t="s">
        <v>26</v>
      </c>
      <c r="E35" s="100"/>
      <c r="F35" s="100"/>
      <c r="G35" s="101">
        <f t="shared" ref="G35:H40" si="13">G36</f>
        <v>2055</v>
      </c>
      <c r="H35" s="101">
        <f t="shared" si="13"/>
        <v>1599.7</v>
      </c>
      <c r="I35" s="80">
        <f t="shared" si="0"/>
        <v>77.84428223844283</v>
      </c>
      <c r="J35" s="4">
        <f t="shared" si="1"/>
        <v>77.84428223844283</v>
      </c>
    </row>
    <row r="36" spans="1:10" ht="15" x14ac:dyDescent="0.2">
      <c r="A36" s="50" t="s">
        <v>27</v>
      </c>
      <c r="B36" s="51" t="s">
        <v>23</v>
      </c>
      <c r="C36" s="51" t="s">
        <v>10</v>
      </c>
      <c r="D36" s="51" t="s">
        <v>25</v>
      </c>
      <c r="E36" s="102"/>
      <c r="F36" s="51"/>
      <c r="G36" s="52">
        <f t="shared" si="13"/>
        <v>2055</v>
      </c>
      <c r="H36" s="52">
        <f t="shared" si="13"/>
        <v>1599.7</v>
      </c>
      <c r="I36" s="80">
        <f t="shared" si="0"/>
        <v>77.84428223844283</v>
      </c>
      <c r="J36" s="4">
        <f t="shared" si="1"/>
        <v>77.84428223844283</v>
      </c>
    </row>
    <row r="37" spans="1:10" ht="15" x14ac:dyDescent="0.2">
      <c r="A37" s="67" t="s">
        <v>41</v>
      </c>
      <c r="B37" s="103" t="s">
        <v>23</v>
      </c>
      <c r="C37" s="103" t="s">
        <v>10</v>
      </c>
      <c r="D37" s="103" t="s">
        <v>25</v>
      </c>
      <c r="E37" s="70" t="s">
        <v>98</v>
      </c>
      <c r="F37" s="103"/>
      <c r="G37" s="52">
        <f>G38</f>
        <v>2055</v>
      </c>
      <c r="H37" s="52">
        <f>H38</f>
        <v>1599.7</v>
      </c>
      <c r="I37" s="80">
        <f t="shared" si="0"/>
        <v>77.84428223844283</v>
      </c>
      <c r="J37" s="4">
        <f t="shared" si="1"/>
        <v>77.84428223844283</v>
      </c>
    </row>
    <row r="38" spans="1:10" ht="30" x14ac:dyDescent="0.2">
      <c r="A38" s="104" t="s">
        <v>79</v>
      </c>
      <c r="B38" s="103" t="s">
        <v>23</v>
      </c>
      <c r="C38" s="103" t="s">
        <v>10</v>
      </c>
      <c r="D38" s="103" t="s">
        <v>25</v>
      </c>
      <c r="E38" s="70" t="s">
        <v>101</v>
      </c>
      <c r="F38" s="103"/>
      <c r="G38" s="52">
        <f t="shared" si="13"/>
        <v>2055</v>
      </c>
      <c r="H38" s="52">
        <f t="shared" si="13"/>
        <v>1599.7</v>
      </c>
      <c r="I38" s="80">
        <f t="shared" si="0"/>
        <v>77.84428223844283</v>
      </c>
      <c r="J38" s="4">
        <f t="shared" si="1"/>
        <v>77.84428223844283</v>
      </c>
    </row>
    <row r="39" spans="1:10" ht="30" x14ac:dyDescent="0.2">
      <c r="A39" s="71" t="s">
        <v>149</v>
      </c>
      <c r="B39" s="51">
        <v>920</v>
      </c>
      <c r="C39" s="103" t="s">
        <v>10</v>
      </c>
      <c r="D39" s="103" t="s">
        <v>25</v>
      </c>
      <c r="E39" s="70" t="s">
        <v>101</v>
      </c>
      <c r="F39" s="51" t="s">
        <v>43</v>
      </c>
      <c r="G39" s="52">
        <f t="shared" si="13"/>
        <v>2055</v>
      </c>
      <c r="H39" s="52">
        <f t="shared" si="13"/>
        <v>1599.7</v>
      </c>
      <c r="I39" s="80">
        <f t="shared" si="0"/>
        <v>77.84428223844283</v>
      </c>
      <c r="J39" s="4">
        <f t="shared" si="1"/>
        <v>77.84428223844283</v>
      </c>
    </row>
    <row r="40" spans="1:10" ht="30" x14ac:dyDescent="0.2">
      <c r="A40" s="71" t="s">
        <v>71</v>
      </c>
      <c r="B40" s="51">
        <v>920</v>
      </c>
      <c r="C40" s="103" t="s">
        <v>10</v>
      </c>
      <c r="D40" s="103" t="s">
        <v>25</v>
      </c>
      <c r="E40" s="70" t="s">
        <v>101</v>
      </c>
      <c r="F40" s="51" t="s">
        <v>44</v>
      </c>
      <c r="G40" s="52">
        <f t="shared" si="13"/>
        <v>2055</v>
      </c>
      <c r="H40" s="52">
        <f t="shared" si="13"/>
        <v>1599.7</v>
      </c>
      <c r="I40" s="80">
        <f t="shared" si="0"/>
        <v>77.84428223844283</v>
      </c>
      <c r="J40" s="4">
        <f t="shared" si="1"/>
        <v>77.84428223844283</v>
      </c>
    </row>
    <row r="41" spans="1:10" ht="30" x14ac:dyDescent="0.2">
      <c r="A41" s="105" t="s">
        <v>70</v>
      </c>
      <c r="B41" s="106" t="s">
        <v>23</v>
      </c>
      <c r="C41" s="106" t="s">
        <v>10</v>
      </c>
      <c r="D41" s="106" t="s">
        <v>25</v>
      </c>
      <c r="E41" s="106" t="s">
        <v>101</v>
      </c>
      <c r="F41" s="106" t="s">
        <v>34</v>
      </c>
      <c r="G41" s="107">
        <v>2055</v>
      </c>
      <c r="H41" s="94">
        <v>1599.7</v>
      </c>
      <c r="I41" s="80">
        <f t="shared" si="0"/>
        <v>77.84428223844283</v>
      </c>
      <c r="J41" s="4">
        <f t="shared" si="1"/>
        <v>77.84428223844283</v>
      </c>
    </row>
    <row r="42" spans="1:10" x14ac:dyDescent="0.2">
      <c r="A42" s="99" t="s">
        <v>50</v>
      </c>
      <c r="B42" s="100">
        <v>920</v>
      </c>
      <c r="C42" s="100" t="s">
        <v>11</v>
      </c>
      <c r="D42" s="100" t="s">
        <v>26</v>
      </c>
      <c r="E42" s="100"/>
      <c r="F42" s="100"/>
      <c r="G42" s="101">
        <f>G43+G50+G69</f>
        <v>7300.1</v>
      </c>
      <c r="H42" s="101">
        <f>H43+H50+H69</f>
        <v>3640.6000000000004</v>
      </c>
      <c r="I42" s="101">
        <f>I43+I50+I69</f>
        <v>203.38934680898728</v>
      </c>
      <c r="J42" s="4">
        <f t="shared" si="1"/>
        <v>49.87054971849701</v>
      </c>
    </row>
    <row r="43" spans="1:10" ht="15" hidden="1" x14ac:dyDescent="0.2">
      <c r="A43" s="50" t="s">
        <v>160</v>
      </c>
      <c r="B43" s="51" t="s">
        <v>23</v>
      </c>
      <c r="C43" s="51" t="s">
        <v>11</v>
      </c>
      <c r="D43" s="51" t="s">
        <v>161</v>
      </c>
      <c r="E43" s="51"/>
      <c r="F43" s="51"/>
      <c r="G43" s="52">
        <f t="shared" ref="G43:I48" si="14">G44</f>
        <v>100</v>
      </c>
      <c r="H43" s="52" t="str">
        <f t="shared" si="14"/>
        <v>0,0</v>
      </c>
      <c r="I43" s="52">
        <f t="shared" si="14"/>
        <v>100</v>
      </c>
      <c r="J43" s="4">
        <f t="shared" si="1"/>
        <v>0</v>
      </c>
    </row>
    <row r="44" spans="1:10" ht="45" hidden="1" x14ac:dyDescent="0.2">
      <c r="A44" s="50" t="s">
        <v>93</v>
      </c>
      <c r="B44" s="51" t="s">
        <v>23</v>
      </c>
      <c r="C44" s="51" t="s">
        <v>11</v>
      </c>
      <c r="D44" s="51" t="s">
        <v>161</v>
      </c>
      <c r="E44" s="51" t="s">
        <v>102</v>
      </c>
      <c r="F44" s="51"/>
      <c r="G44" s="52">
        <f t="shared" si="14"/>
        <v>100</v>
      </c>
      <c r="H44" s="52" t="str">
        <f t="shared" si="14"/>
        <v>0,0</v>
      </c>
      <c r="I44" s="52">
        <f t="shared" si="14"/>
        <v>100</v>
      </c>
      <c r="J44" s="4">
        <f t="shared" si="1"/>
        <v>0</v>
      </c>
    </row>
    <row r="45" spans="1:10" ht="15" hidden="1" x14ac:dyDescent="0.2">
      <c r="A45" s="50" t="s">
        <v>94</v>
      </c>
      <c r="B45" s="51">
        <v>920</v>
      </c>
      <c r="C45" s="51" t="s">
        <v>11</v>
      </c>
      <c r="D45" s="51" t="s">
        <v>161</v>
      </c>
      <c r="E45" s="51" t="s">
        <v>103</v>
      </c>
      <c r="F45" s="51"/>
      <c r="G45" s="52">
        <f t="shared" si="14"/>
        <v>100</v>
      </c>
      <c r="H45" s="52" t="str">
        <f t="shared" si="14"/>
        <v>0,0</v>
      </c>
      <c r="I45" s="52">
        <f t="shared" si="14"/>
        <v>100</v>
      </c>
      <c r="J45" s="4">
        <f t="shared" si="1"/>
        <v>0</v>
      </c>
    </row>
    <row r="46" spans="1:10" ht="15" hidden="1" x14ac:dyDescent="0.2">
      <c r="A46" s="50" t="s">
        <v>210</v>
      </c>
      <c r="B46" s="51">
        <v>920</v>
      </c>
      <c r="C46" s="51" t="s">
        <v>11</v>
      </c>
      <c r="D46" s="51" t="s">
        <v>161</v>
      </c>
      <c r="E46" s="51" t="s">
        <v>211</v>
      </c>
      <c r="F46" s="51"/>
      <c r="G46" s="52">
        <f t="shared" si="14"/>
        <v>100</v>
      </c>
      <c r="H46" s="52" t="str">
        <f t="shared" si="14"/>
        <v>0,0</v>
      </c>
      <c r="I46" s="52">
        <f t="shared" si="14"/>
        <v>100</v>
      </c>
      <c r="J46" s="4">
        <f t="shared" si="1"/>
        <v>0</v>
      </c>
    </row>
    <row r="47" spans="1:10" ht="30" hidden="1" x14ac:dyDescent="0.2">
      <c r="A47" s="53" t="s">
        <v>192</v>
      </c>
      <c r="B47" s="51">
        <v>920</v>
      </c>
      <c r="C47" s="51" t="s">
        <v>11</v>
      </c>
      <c r="D47" s="51" t="s">
        <v>161</v>
      </c>
      <c r="E47" s="51" t="s">
        <v>211</v>
      </c>
      <c r="F47" s="51" t="s">
        <v>43</v>
      </c>
      <c r="G47" s="54">
        <f t="shared" si="14"/>
        <v>100</v>
      </c>
      <c r="H47" s="54" t="str">
        <f t="shared" si="14"/>
        <v>0,0</v>
      </c>
      <c r="I47" s="54">
        <f t="shared" si="14"/>
        <v>100</v>
      </c>
      <c r="J47" s="4">
        <f t="shared" si="1"/>
        <v>0</v>
      </c>
    </row>
    <row r="48" spans="1:10" ht="30" hidden="1" x14ac:dyDescent="0.2">
      <c r="A48" s="55" t="s">
        <v>71</v>
      </c>
      <c r="B48" s="51">
        <v>920</v>
      </c>
      <c r="C48" s="51" t="s">
        <v>11</v>
      </c>
      <c r="D48" s="51" t="s">
        <v>161</v>
      </c>
      <c r="E48" s="51" t="s">
        <v>211</v>
      </c>
      <c r="F48" s="51" t="s">
        <v>44</v>
      </c>
      <c r="G48" s="54">
        <f t="shared" si="14"/>
        <v>100</v>
      </c>
      <c r="H48" s="54" t="str">
        <f t="shared" si="14"/>
        <v>0,0</v>
      </c>
      <c r="I48" s="54">
        <f t="shared" si="14"/>
        <v>100</v>
      </c>
      <c r="J48" s="4">
        <f t="shared" si="1"/>
        <v>0</v>
      </c>
    </row>
    <row r="49" spans="1:10" ht="15" hidden="1" x14ac:dyDescent="0.2">
      <c r="A49" s="56" t="s">
        <v>193</v>
      </c>
      <c r="B49" s="57">
        <v>920</v>
      </c>
      <c r="C49" s="57" t="s">
        <v>11</v>
      </c>
      <c r="D49" s="57" t="s">
        <v>161</v>
      </c>
      <c r="E49" s="58" t="s">
        <v>211</v>
      </c>
      <c r="F49" s="57" t="s">
        <v>34</v>
      </c>
      <c r="G49" s="59">
        <v>100</v>
      </c>
      <c r="H49" s="60" t="s">
        <v>212</v>
      </c>
      <c r="I49" s="61">
        <f>G49+H49</f>
        <v>100</v>
      </c>
      <c r="J49" s="4">
        <f t="shared" si="1"/>
        <v>0</v>
      </c>
    </row>
    <row r="50" spans="1:10" ht="15" x14ac:dyDescent="0.2">
      <c r="A50" s="50" t="s">
        <v>33</v>
      </c>
      <c r="B50" s="51">
        <v>920</v>
      </c>
      <c r="C50" s="51" t="s">
        <v>11</v>
      </c>
      <c r="D50" s="51" t="s">
        <v>24</v>
      </c>
      <c r="E50" s="51"/>
      <c r="F50" s="51"/>
      <c r="G50" s="52">
        <f>G51</f>
        <v>5264.1</v>
      </c>
      <c r="H50" s="52">
        <f>H51</f>
        <v>2592.4</v>
      </c>
      <c r="I50" s="80">
        <f t="shared" si="0"/>
        <v>49.246784825516229</v>
      </c>
      <c r="J50" s="4">
        <f t="shared" si="1"/>
        <v>49.246784825516229</v>
      </c>
    </row>
    <row r="51" spans="1:10" ht="45" x14ac:dyDescent="0.2">
      <c r="A51" s="50" t="s">
        <v>93</v>
      </c>
      <c r="B51" s="51">
        <v>920</v>
      </c>
      <c r="C51" s="51" t="s">
        <v>11</v>
      </c>
      <c r="D51" s="51" t="s">
        <v>24</v>
      </c>
      <c r="E51" s="51" t="s">
        <v>102</v>
      </c>
      <c r="F51" s="51"/>
      <c r="G51" s="52">
        <f>G52</f>
        <v>5264.1</v>
      </c>
      <c r="H51" s="52">
        <f>H52</f>
        <v>2592.4</v>
      </c>
      <c r="I51" s="80">
        <f t="shared" si="0"/>
        <v>49.246784825516229</v>
      </c>
      <c r="J51" s="4">
        <f t="shared" si="1"/>
        <v>49.246784825516229</v>
      </c>
    </row>
    <row r="52" spans="1:10" ht="15" x14ac:dyDescent="0.2">
      <c r="A52" s="50" t="s">
        <v>94</v>
      </c>
      <c r="B52" s="51">
        <v>920</v>
      </c>
      <c r="C52" s="51" t="s">
        <v>11</v>
      </c>
      <c r="D52" s="51" t="s">
        <v>24</v>
      </c>
      <c r="E52" s="51" t="s">
        <v>103</v>
      </c>
      <c r="F52" s="51"/>
      <c r="G52" s="52">
        <f>G53+G57+G61+G65</f>
        <v>5264.1</v>
      </c>
      <c r="H52" s="52">
        <f>H53+H57+H61+H65</f>
        <v>2592.4</v>
      </c>
      <c r="I52" s="52" t="e">
        <f>I53+I57+I65+#REF!</f>
        <v>#REF!</v>
      </c>
      <c r="J52" s="4">
        <f t="shared" si="1"/>
        <v>49.246784825516229</v>
      </c>
    </row>
    <row r="53" spans="1:10" ht="30" hidden="1" x14ac:dyDescent="0.2">
      <c r="A53" s="50" t="s">
        <v>213</v>
      </c>
      <c r="B53" s="51" t="s">
        <v>23</v>
      </c>
      <c r="C53" s="51" t="s">
        <v>11</v>
      </c>
      <c r="D53" s="51" t="s">
        <v>24</v>
      </c>
      <c r="E53" s="51" t="s">
        <v>214</v>
      </c>
      <c r="F53" s="51"/>
      <c r="G53" s="52">
        <f>G55</f>
        <v>252.3</v>
      </c>
      <c r="H53" s="52">
        <f t="shared" ref="H53:I53" si="15">H55</f>
        <v>0</v>
      </c>
      <c r="I53" s="52">
        <f t="shared" si="15"/>
        <v>252.3</v>
      </c>
      <c r="J53" s="4">
        <f t="shared" si="1"/>
        <v>0</v>
      </c>
    </row>
    <row r="54" spans="1:10" ht="30" hidden="1" x14ac:dyDescent="0.2">
      <c r="A54" s="50" t="s">
        <v>192</v>
      </c>
      <c r="B54" s="51" t="s">
        <v>23</v>
      </c>
      <c r="C54" s="51" t="s">
        <v>11</v>
      </c>
      <c r="D54" s="51" t="s">
        <v>24</v>
      </c>
      <c r="E54" s="51" t="s">
        <v>214</v>
      </c>
      <c r="F54" s="51" t="s">
        <v>43</v>
      </c>
      <c r="G54" s="52">
        <f t="shared" ref="G54:I55" si="16">G55</f>
        <v>252.3</v>
      </c>
      <c r="H54" s="52">
        <f t="shared" si="16"/>
        <v>0</v>
      </c>
      <c r="I54" s="52">
        <f t="shared" si="16"/>
        <v>252.3</v>
      </c>
      <c r="J54" s="4">
        <f t="shared" si="1"/>
        <v>0</v>
      </c>
    </row>
    <row r="55" spans="1:10" ht="30" hidden="1" x14ac:dyDescent="0.2">
      <c r="A55" s="50" t="s">
        <v>71</v>
      </c>
      <c r="B55" s="51" t="s">
        <v>23</v>
      </c>
      <c r="C55" s="51" t="s">
        <v>11</v>
      </c>
      <c r="D55" s="51" t="s">
        <v>24</v>
      </c>
      <c r="E55" s="51" t="s">
        <v>214</v>
      </c>
      <c r="F55" s="51" t="s">
        <v>44</v>
      </c>
      <c r="G55" s="52">
        <f t="shared" si="16"/>
        <v>252.3</v>
      </c>
      <c r="H55" s="52">
        <f t="shared" si="16"/>
        <v>0</v>
      </c>
      <c r="I55" s="52">
        <f t="shared" si="16"/>
        <v>252.3</v>
      </c>
      <c r="J55" s="4">
        <f t="shared" si="1"/>
        <v>0</v>
      </c>
    </row>
    <row r="56" spans="1:10" ht="15" hidden="1" x14ac:dyDescent="0.2">
      <c r="A56" s="62" t="s">
        <v>193</v>
      </c>
      <c r="B56" s="58" t="s">
        <v>23</v>
      </c>
      <c r="C56" s="58" t="s">
        <v>11</v>
      </c>
      <c r="D56" s="58" t="s">
        <v>24</v>
      </c>
      <c r="E56" s="58" t="s">
        <v>214</v>
      </c>
      <c r="F56" s="58" t="s">
        <v>34</v>
      </c>
      <c r="G56" s="61">
        <v>252.3</v>
      </c>
      <c r="H56" s="61">
        <v>0</v>
      </c>
      <c r="I56" s="61">
        <f>G56+H56</f>
        <v>252.3</v>
      </c>
      <c r="J56" s="4">
        <f t="shared" si="1"/>
        <v>0</v>
      </c>
    </row>
    <row r="57" spans="1:10" ht="30" x14ac:dyDescent="0.2">
      <c r="A57" s="50" t="s">
        <v>95</v>
      </c>
      <c r="B57" s="51">
        <v>920</v>
      </c>
      <c r="C57" s="51" t="s">
        <v>11</v>
      </c>
      <c r="D57" s="51" t="s">
        <v>24</v>
      </c>
      <c r="E57" s="51" t="s">
        <v>125</v>
      </c>
      <c r="F57" s="51"/>
      <c r="G57" s="52">
        <f t="shared" ref="G57:H59" si="17">G58</f>
        <v>2511.8000000000002</v>
      </c>
      <c r="H57" s="52">
        <f t="shared" si="17"/>
        <v>2454.6</v>
      </c>
      <c r="I57" s="80">
        <f t="shared" si="0"/>
        <v>97.722748626482996</v>
      </c>
      <c r="J57" s="4">
        <f t="shared" si="1"/>
        <v>97.722748626482996</v>
      </c>
    </row>
    <row r="58" spans="1:10" ht="30" x14ac:dyDescent="0.2">
      <c r="A58" s="53" t="s">
        <v>149</v>
      </c>
      <c r="B58" s="51">
        <v>920</v>
      </c>
      <c r="C58" s="51" t="s">
        <v>11</v>
      </c>
      <c r="D58" s="51" t="s">
        <v>24</v>
      </c>
      <c r="E58" s="51" t="s">
        <v>125</v>
      </c>
      <c r="F58" s="51" t="s">
        <v>43</v>
      </c>
      <c r="G58" s="54">
        <f t="shared" si="17"/>
        <v>2511.8000000000002</v>
      </c>
      <c r="H58" s="54">
        <f t="shared" si="17"/>
        <v>2454.6</v>
      </c>
      <c r="I58" s="80">
        <f t="shared" si="0"/>
        <v>97.722748626482996</v>
      </c>
      <c r="J58" s="4">
        <f t="shared" si="1"/>
        <v>97.722748626482996</v>
      </c>
    </row>
    <row r="59" spans="1:10" ht="30" x14ac:dyDescent="0.2">
      <c r="A59" s="55" t="s">
        <v>71</v>
      </c>
      <c r="B59" s="51">
        <v>920</v>
      </c>
      <c r="C59" s="51" t="s">
        <v>11</v>
      </c>
      <c r="D59" s="51" t="s">
        <v>24</v>
      </c>
      <c r="E59" s="51" t="s">
        <v>125</v>
      </c>
      <c r="F59" s="51" t="s">
        <v>44</v>
      </c>
      <c r="G59" s="54">
        <f t="shared" si="17"/>
        <v>2511.8000000000002</v>
      </c>
      <c r="H59" s="54">
        <f t="shared" si="17"/>
        <v>2454.6</v>
      </c>
      <c r="I59" s="80">
        <f t="shared" si="0"/>
        <v>97.722748626482996</v>
      </c>
      <c r="J59" s="4">
        <f t="shared" si="1"/>
        <v>97.722748626482996</v>
      </c>
    </row>
    <row r="60" spans="1:10" ht="30" x14ac:dyDescent="0.2">
      <c r="A60" s="63" t="s">
        <v>70</v>
      </c>
      <c r="B60" s="57">
        <v>920</v>
      </c>
      <c r="C60" s="57" t="s">
        <v>11</v>
      </c>
      <c r="D60" s="57" t="s">
        <v>24</v>
      </c>
      <c r="E60" s="57" t="s">
        <v>125</v>
      </c>
      <c r="F60" s="57" t="s">
        <v>34</v>
      </c>
      <c r="G60" s="59">
        <v>2511.8000000000002</v>
      </c>
      <c r="H60" s="107">
        <v>2454.6</v>
      </c>
      <c r="I60" s="80">
        <f t="shared" si="0"/>
        <v>97.722748626482996</v>
      </c>
      <c r="J60" s="4">
        <f t="shared" si="1"/>
        <v>97.722748626482996</v>
      </c>
    </row>
    <row r="61" spans="1:10" ht="45" hidden="1" x14ac:dyDescent="0.2">
      <c r="A61" s="53" t="s">
        <v>148</v>
      </c>
      <c r="B61" s="51" t="s">
        <v>23</v>
      </c>
      <c r="C61" s="51" t="s">
        <v>11</v>
      </c>
      <c r="D61" s="51" t="s">
        <v>24</v>
      </c>
      <c r="E61" s="51" t="s">
        <v>150</v>
      </c>
      <c r="F61" s="51"/>
      <c r="G61" s="54">
        <f t="shared" ref="G61:H63" si="18">G62</f>
        <v>2000</v>
      </c>
      <c r="H61" s="54">
        <f t="shared" si="18"/>
        <v>0</v>
      </c>
      <c r="I61" s="80">
        <f t="shared" si="0"/>
        <v>0</v>
      </c>
      <c r="J61" s="4">
        <f t="shared" si="1"/>
        <v>0</v>
      </c>
    </row>
    <row r="62" spans="1:10" ht="30" hidden="1" x14ac:dyDescent="0.2">
      <c r="A62" s="53" t="s">
        <v>149</v>
      </c>
      <c r="B62" s="51" t="s">
        <v>23</v>
      </c>
      <c r="C62" s="51" t="s">
        <v>11</v>
      </c>
      <c r="D62" s="51" t="s">
        <v>24</v>
      </c>
      <c r="E62" s="51" t="s">
        <v>150</v>
      </c>
      <c r="F62" s="51" t="s">
        <v>43</v>
      </c>
      <c r="G62" s="54">
        <f t="shared" si="18"/>
        <v>2000</v>
      </c>
      <c r="H62" s="54">
        <f t="shared" si="18"/>
        <v>0</v>
      </c>
      <c r="I62" s="80">
        <f t="shared" si="0"/>
        <v>0</v>
      </c>
      <c r="J62" s="4">
        <f t="shared" si="1"/>
        <v>0</v>
      </c>
    </row>
    <row r="63" spans="1:10" ht="30" hidden="1" x14ac:dyDescent="0.2">
      <c r="A63" s="53" t="s">
        <v>71</v>
      </c>
      <c r="B63" s="51" t="s">
        <v>23</v>
      </c>
      <c r="C63" s="51" t="s">
        <v>11</v>
      </c>
      <c r="D63" s="51" t="s">
        <v>24</v>
      </c>
      <c r="E63" s="51" t="s">
        <v>150</v>
      </c>
      <c r="F63" s="51" t="s">
        <v>44</v>
      </c>
      <c r="G63" s="54">
        <f t="shared" si="18"/>
        <v>2000</v>
      </c>
      <c r="H63" s="54">
        <f t="shared" si="18"/>
        <v>0</v>
      </c>
      <c r="I63" s="80">
        <f t="shared" si="0"/>
        <v>0</v>
      </c>
      <c r="J63" s="4">
        <f t="shared" si="1"/>
        <v>0</v>
      </c>
    </row>
    <row r="64" spans="1:10" ht="30" hidden="1" x14ac:dyDescent="0.2">
      <c r="A64" s="63" t="s">
        <v>72</v>
      </c>
      <c r="B64" s="57" t="s">
        <v>23</v>
      </c>
      <c r="C64" s="57" t="s">
        <v>11</v>
      </c>
      <c r="D64" s="57" t="s">
        <v>24</v>
      </c>
      <c r="E64" s="57" t="s">
        <v>150</v>
      </c>
      <c r="F64" s="57" t="s">
        <v>36</v>
      </c>
      <c r="G64" s="59">
        <v>2000</v>
      </c>
      <c r="H64" s="107">
        <v>0</v>
      </c>
      <c r="I64" s="80">
        <f t="shared" si="0"/>
        <v>0</v>
      </c>
      <c r="J64" s="4">
        <f t="shared" si="1"/>
        <v>0</v>
      </c>
    </row>
    <row r="65" spans="1:10" ht="45" x14ac:dyDescent="0.2">
      <c r="A65" s="55" t="s">
        <v>148</v>
      </c>
      <c r="B65" s="68" t="s">
        <v>23</v>
      </c>
      <c r="C65" s="68" t="s">
        <v>11</v>
      </c>
      <c r="D65" s="68" t="s">
        <v>24</v>
      </c>
      <c r="E65" s="68" t="s">
        <v>187</v>
      </c>
      <c r="F65" s="68"/>
      <c r="G65" s="52">
        <f t="shared" ref="G65:H67" si="19">G66</f>
        <v>500</v>
      </c>
      <c r="H65" s="52">
        <f t="shared" si="19"/>
        <v>137.80000000000001</v>
      </c>
      <c r="I65" s="80">
        <f>I66</f>
        <v>637.79999999999995</v>
      </c>
      <c r="J65" s="4">
        <f t="shared" si="1"/>
        <v>27.560000000000002</v>
      </c>
    </row>
    <row r="66" spans="1:10" ht="30" x14ac:dyDescent="0.2">
      <c r="A66" s="55" t="s">
        <v>149</v>
      </c>
      <c r="B66" s="68" t="s">
        <v>23</v>
      </c>
      <c r="C66" s="68" t="s">
        <v>11</v>
      </c>
      <c r="D66" s="68" t="s">
        <v>24</v>
      </c>
      <c r="E66" s="68" t="s">
        <v>187</v>
      </c>
      <c r="F66" s="68" t="s">
        <v>43</v>
      </c>
      <c r="G66" s="52">
        <f t="shared" si="19"/>
        <v>500</v>
      </c>
      <c r="H66" s="52">
        <f t="shared" si="19"/>
        <v>137.80000000000001</v>
      </c>
      <c r="I66" s="80">
        <f>I67</f>
        <v>637.79999999999995</v>
      </c>
      <c r="J66" s="4">
        <f t="shared" si="1"/>
        <v>27.560000000000002</v>
      </c>
    </row>
    <row r="67" spans="1:10" ht="30" x14ac:dyDescent="0.2">
      <c r="A67" s="55" t="s">
        <v>71</v>
      </c>
      <c r="B67" s="68" t="s">
        <v>23</v>
      </c>
      <c r="C67" s="68" t="s">
        <v>11</v>
      </c>
      <c r="D67" s="68" t="s">
        <v>24</v>
      </c>
      <c r="E67" s="68" t="s">
        <v>187</v>
      </c>
      <c r="F67" s="68" t="s">
        <v>44</v>
      </c>
      <c r="G67" s="52">
        <f t="shared" si="19"/>
        <v>500</v>
      </c>
      <c r="H67" s="52">
        <f t="shared" si="19"/>
        <v>137.80000000000001</v>
      </c>
      <c r="I67" s="80">
        <f>I68</f>
        <v>637.79999999999995</v>
      </c>
      <c r="J67" s="4">
        <f t="shared" si="1"/>
        <v>27.560000000000002</v>
      </c>
    </row>
    <row r="68" spans="1:10" ht="30" x14ac:dyDescent="0.2">
      <c r="A68" s="63" t="s">
        <v>72</v>
      </c>
      <c r="B68" s="57" t="s">
        <v>23</v>
      </c>
      <c r="C68" s="57" t="s">
        <v>11</v>
      </c>
      <c r="D68" s="57" t="s">
        <v>24</v>
      </c>
      <c r="E68" s="57" t="s">
        <v>187</v>
      </c>
      <c r="F68" s="57" t="s">
        <v>36</v>
      </c>
      <c r="G68" s="59">
        <v>500</v>
      </c>
      <c r="H68" s="107">
        <v>137.80000000000001</v>
      </c>
      <c r="I68" s="80">
        <f>G68+H68</f>
        <v>637.79999999999995</v>
      </c>
      <c r="J68" s="4">
        <f t="shared" si="1"/>
        <v>27.560000000000002</v>
      </c>
    </row>
    <row r="69" spans="1:10" s="109" customFormat="1" ht="15" x14ac:dyDescent="0.2">
      <c r="A69" s="53" t="s">
        <v>151</v>
      </c>
      <c r="B69" s="51" t="s">
        <v>23</v>
      </c>
      <c r="C69" s="51" t="s">
        <v>11</v>
      </c>
      <c r="D69" s="51" t="s">
        <v>152</v>
      </c>
      <c r="E69" s="51"/>
      <c r="F69" s="103"/>
      <c r="G69" s="108">
        <f>G70+G76</f>
        <v>1936</v>
      </c>
      <c r="H69" s="108">
        <f t="shared" ref="H69" si="20">H70+H76</f>
        <v>1048.2</v>
      </c>
      <c r="I69" s="80">
        <f t="shared" si="0"/>
        <v>54.142561983471069</v>
      </c>
      <c r="J69" s="4">
        <f t="shared" ref="J69:J121" si="21">H69/G69*100</f>
        <v>54.142561983471069</v>
      </c>
    </row>
    <row r="70" spans="1:10" s="109" customFormat="1" ht="45" x14ac:dyDescent="0.2">
      <c r="A70" s="53" t="s">
        <v>93</v>
      </c>
      <c r="B70" s="51" t="s">
        <v>23</v>
      </c>
      <c r="C70" s="51" t="s">
        <v>11</v>
      </c>
      <c r="D70" s="51" t="s">
        <v>152</v>
      </c>
      <c r="E70" s="51" t="s">
        <v>102</v>
      </c>
      <c r="F70" s="103"/>
      <c r="G70" s="108">
        <f>G71</f>
        <v>1900</v>
      </c>
      <c r="H70" s="108">
        <f t="shared" ref="H70" si="22">H71</f>
        <v>1048.2</v>
      </c>
      <c r="I70" s="80">
        <f t="shared" si="0"/>
        <v>55.168421052631579</v>
      </c>
      <c r="J70" s="4">
        <f t="shared" si="21"/>
        <v>55.168421052631579</v>
      </c>
    </row>
    <row r="71" spans="1:10" s="109" customFormat="1" ht="45" x14ac:dyDescent="0.2">
      <c r="A71" s="53" t="s">
        <v>155</v>
      </c>
      <c r="B71" s="51">
        <v>920</v>
      </c>
      <c r="C71" s="51" t="s">
        <v>11</v>
      </c>
      <c r="D71" s="51" t="s">
        <v>152</v>
      </c>
      <c r="E71" s="51" t="s">
        <v>156</v>
      </c>
      <c r="F71" s="103"/>
      <c r="G71" s="108">
        <f>G72</f>
        <v>1900</v>
      </c>
      <c r="H71" s="108">
        <f t="shared" ref="H71" si="23">H72</f>
        <v>1048.2</v>
      </c>
      <c r="I71" s="80">
        <f t="shared" si="0"/>
        <v>55.168421052631579</v>
      </c>
      <c r="J71" s="4">
        <f t="shared" si="21"/>
        <v>55.168421052631579</v>
      </c>
    </row>
    <row r="72" spans="1:10" s="109" customFormat="1" ht="30" x14ac:dyDescent="0.2">
      <c r="A72" s="53" t="s">
        <v>188</v>
      </c>
      <c r="B72" s="51" t="s">
        <v>23</v>
      </c>
      <c r="C72" s="51" t="s">
        <v>11</v>
      </c>
      <c r="D72" s="51" t="s">
        <v>152</v>
      </c>
      <c r="E72" s="51" t="s">
        <v>189</v>
      </c>
      <c r="F72" s="103"/>
      <c r="G72" s="108">
        <f>G73</f>
        <v>1900</v>
      </c>
      <c r="H72" s="108">
        <f t="shared" ref="H72" si="24">H73</f>
        <v>1048.2</v>
      </c>
      <c r="I72" s="80">
        <f t="shared" ref="I72:I148" si="25">H72/G72*100</f>
        <v>55.168421052631579</v>
      </c>
      <c r="J72" s="4">
        <f t="shared" si="21"/>
        <v>55.168421052631579</v>
      </c>
    </row>
    <row r="73" spans="1:10" s="109" customFormat="1" ht="30" x14ac:dyDescent="0.2">
      <c r="A73" s="53" t="s">
        <v>149</v>
      </c>
      <c r="B73" s="51">
        <v>920</v>
      </c>
      <c r="C73" s="51" t="s">
        <v>11</v>
      </c>
      <c r="D73" s="51" t="s">
        <v>152</v>
      </c>
      <c r="E73" s="51" t="s">
        <v>189</v>
      </c>
      <c r="F73" s="103" t="s">
        <v>43</v>
      </c>
      <c r="G73" s="108">
        <f>G74</f>
        <v>1900</v>
      </c>
      <c r="H73" s="108">
        <f t="shared" ref="H73" si="26">H74</f>
        <v>1048.2</v>
      </c>
      <c r="I73" s="80">
        <f t="shared" si="25"/>
        <v>55.168421052631579</v>
      </c>
      <c r="J73" s="4">
        <f t="shared" si="21"/>
        <v>55.168421052631579</v>
      </c>
    </row>
    <row r="74" spans="1:10" s="109" customFormat="1" ht="30" x14ac:dyDescent="0.2">
      <c r="A74" s="53" t="s">
        <v>71</v>
      </c>
      <c r="B74" s="51">
        <v>920</v>
      </c>
      <c r="C74" s="51" t="s">
        <v>11</v>
      </c>
      <c r="D74" s="51" t="s">
        <v>152</v>
      </c>
      <c r="E74" s="51" t="s">
        <v>189</v>
      </c>
      <c r="F74" s="103" t="s">
        <v>44</v>
      </c>
      <c r="G74" s="108">
        <f>G75</f>
        <v>1900</v>
      </c>
      <c r="H74" s="108">
        <f t="shared" ref="H74" si="27">H75</f>
        <v>1048.2</v>
      </c>
      <c r="I74" s="80">
        <f t="shared" si="25"/>
        <v>55.168421052631579</v>
      </c>
      <c r="J74" s="4">
        <f t="shared" si="21"/>
        <v>55.168421052631579</v>
      </c>
    </row>
    <row r="75" spans="1:10" s="109" customFormat="1" ht="30" x14ac:dyDescent="0.2">
      <c r="A75" s="63" t="s">
        <v>70</v>
      </c>
      <c r="B75" s="57">
        <v>920</v>
      </c>
      <c r="C75" s="57" t="s">
        <v>11</v>
      </c>
      <c r="D75" s="57" t="s">
        <v>152</v>
      </c>
      <c r="E75" s="57" t="s">
        <v>189</v>
      </c>
      <c r="F75" s="106" t="s">
        <v>34</v>
      </c>
      <c r="G75" s="107">
        <v>1900</v>
      </c>
      <c r="H75" s="107">
        <v>1048.2</v>
      </c>
      <c r="I75" s="80">
        <f t="shared" si="25"/>
        <v>55.168421052631579</v>
      </c>
      <c r="J75" s="4">
        <f t="shared" si="21"/>
        <v>55.168421052631579</v>
      </c>
    </row>
    <row r="76" spans="1:10" s="109" customFormat="1" ht="15" hidden="1" x14ac:dyDescent="0.2">
      <c r="A76" s="53" t="s">
        <v>41</v>
      </c>
      <c r="B76" s="51" t="s">
        <v>23</v>
      </c>
      <c r="C76" s="51" t="s">
        <v>11</v>
      </c>
      <c r="D76" s="51" t="s">
        <v>152</v>
      </c>
      <c r="E76" s="51" t="s">
        <v>98</v>
      </c>
      <c r="F76" s="103"/>
      <c r="G76" s="108">
        <f>G77</f>
        <v>36</v>
      </c>
      <c r="H76" s="108">
        <f t="shared" ref="H76" si="28">H77</f>
        <v>0</v>
      </c>
      <c r="I76" s="80">
        <f t="shared" si="25"/>
        <v>0</v>
      </c>
      <c r="J76" s="4">
        <f t="shared" si="21"/>
        <v>0</v>
      </c>
    </row>
    <row r="77" spans="1:10" s="109" customFormat="1" ht="30" hidden="1" x14ac:dyDescent="0.2">
      <c r="A77" s="53" t="s">
        <v>153</v>
      </c>
      <c r="B77" s="51" t="s">
        <v>23</v>
      </c>
      <c r="C77" s="51" t="s">
        <v>11</v>
      </c>
      <c r="D77" s="51" t="s">
        <v>152</v>
      </c>
      <c r="E77" s="51" t="s">
        <v>154</v>
      </c>
      <c r="F77" s="103"/>
      <c r="G77" s="108">
        <f>G78</f>
        <v>36</v>
      </c>
      <c r="H77" s="108">
        <f t="shared" ref="H77" si="29">H78</f>
        <v>0</v>
      </c>
      <c r="I77" s="80">
        <f t="shared" si="25"/>
        <v>0</v>
      </c>
      <c r="J77" s="4">
        <f t="shared" si="21"/>
        <v>0</v>
      </c>
    </row>
    <row r="78" spans="1:10" s="109" customFormat="1" ht="30" hidden="1" x14ac:dyDescent="0.2">
      <c r="A78" s="53" t="s">
        <v>149</v>
      </c>
      <c r="B78" s="51" t="s">
        <v>23</v>
      </c>
      <c r="C78" s="51" t="s">
        <v>11</v>
      </c>
      <c r="D78" s="51" t="s">
        <v>152</v>
      </c>
      <c r="E78" s="51" t="s">
        <v>154</v>
      </c>
      <c r="F78" s="103" t="s">
        <v>43</v>
      </c>
      <c r="G78" s="108">
        <f>G79</f>
        <v>36</v>
      </c>
      <c r="H78" s="52">
        <f>H79</f>
        <v>0</v>
      </c>
      <c r="I78" s="80">
        <f t="shared" si="25"/>
        <v>0</v>
      </c>
      <c r="J78" s="4">
        <f t="shared" si="21"/>
        <v>0</v>
      </c>
    </row>
    <row r="79" spans="1:10" s="109" customFormat="1" ht="30" hidden="1" x14ac:dyDescent="0.2">
      <c r="A79" s="53" t="s">
        <v>71</v>
      </c>
      <c r="B79" s="51" t="s">
        <v>23</v>
      </c>
      <c r="C79" s="51" t="s">
        <v>11</v>
      </c>
      <c r="D79" s="51" t="s">
        <v>152</v>
      </c>
      <c r="E79" s="51" t="s">
        <v>154</v>
      </c>
      <c r="F79" s="103" t="s">
        <v>44</v>
      </c>
      <c r="G79" s="108">
        <f>G80</f>
        <v>36</v>
      </c>
      <c r="H79" s="52">
        <f>H80</f>
        <v>0</v>
      </c>
      <c r="I79" s="80">
        <f t="shared" si="25"/>
        <v>0</v>
      </c>
      <c r="J79" s="4">
        <f t="shared" si="21"/>
        <v>0</v>
      </c>
    </row>
    <row r="80" spans="1:10" ht="30" hidden="1" x14ac:dyDescent="0.2">
      <c r="A80" s="63" t="s">
        <v>70</v>
      </c>
      <c r="B80" s="57" t="s">
        <v>23</v>
      </c>
      <c r="C80" s="57" t="s">
        <v>11</v>
      </c>
      <c r="D80" s="57" t="s">
        <v>152</v>
      </c>
      <c r="E80" s="57" t="s">
        <v>154</v>
      </c>
      <c r="F80" s="106" t="s">
        <v>34</v>
      </c>
      <c r="G80" s="107">
        <v>36</v>
      </c>
      <c r="H80" s="107">
        <v>0</v>
      </c>
      <c r="I80" s="80">
        <f t="shared" si="25"/>
        <v>0</v>
      </c>
      <c r="J80" s="4">
        <f t="shared" si="21"/>
        <v>0</v>
      </c>
    </row>
    <row r="81" spans="1:10" x14ac:dyDescent="0.2">
      <c r="A81" s="99" t="s">
        <v>51</v>
      </c>
      <c r="B81" s="100">
        <v>920</v>
      </c>
      <c r="C81" s="100" t="s">
        <v>12</v>
      </c>
      <c r="D81" s="100" t="s">
        <v>26</v>
      </c>
      <c r="E81" s="100"/>
      <c r="F81" s="100" t="s">
        <v>7</v>
      </c>
      <c r="G81" s="86">
        <f>G89+G98+G82</f>
        <v>126798.09999999998</v>
      </c>
      <c r="H81" s="86">
        <f>H89+H98+H82</f>
        <v>100946.09999999999</v>
      </c>
      <c r="I81" s="86">
        <f>I89+I98+I82</f>
        <v>2874.6871117790588</v>
      </c>
      <c r="J81" s="4">
        <f t="shared" si="21"/>
        <v>79.611681878513963</v>
      </c>
    </row>
    <row r="82" spans="1:10" ht="15" hidden="1" x14ac:dyDescent="0.2">
      <c r="A82" s="64" t="s">
        <v>215</v>
      </c>
      <c r="B82" s="51">
        <v>920</v>
      </c>
      <c r="C82" s="51" t="s">
        <v>12</v>
      </c>
      <c r="D82" s="51" t="s">
        <v>9</v>
      </c>
      <c r="E82" s="51"/>
      <c r="F82" s="51" t="s">
        <v>7</v>
      </c>
      <c r="G82" s="65">
        <f>G83</f>
        <v>2750</v>
      </c>
      <c r="H82" s="65">
        <f t="shared" ref="H82:I82" si="30">H83</f>
        <v>0</v>
      </c>
      <c r="I82" s="65">
        <f t="shared" si="30"/>
        <v>2750</v>
      </c>
      <c r="J82" s="4">
        <f t="shared" si="21"/>
        <v>0</v>
      </c>
    </row>
    <row r="83" spans="1:10" ht="45" hidden="1" x14ac:dyDescent="0.2">
      <c r="A83" s="64" t="s">
        <v>194</v>
      </c>
      <c r="B83" s="51" t="s">
        <v>23</v>
      </c>
      <c r="C83" s="51" t="s">
        <v>12</v>
      </c>
      <c r="D83" s="51" t="s">
        <v>9</v>
      </c>
      <c r="E83" s="51" t="s">
        <v>195</v>
      </c>
      <c r="F83" s="51"/>
      <c r="G83" s="65">
        <f t="shared" ref="G83:I87" si="31">G84</f>
        <v>2750</v>
      </c>
      <c r="H83" s="65">
        <f t="shared" si="31"/>
        <v>0</v>
      </c>
      <c r="I83" s="65">
        <f t="shared" si="31"/>
        <v>2750</v>
      </c>
      <c r="J83" s="4">
        <f t="shared" si="21"/>
        <v>0</v>
      </c>
    </row>
    <row r="84" spans="1:10" ht="45" hidden="1" x14ac:dyDescent="0.2">
      <c r="A84" s="64" t="s">
        <v>196</v>
      </c>
      <c r="B84" s="51" t="s">
        <v>23</v>
      </c>
      <c r="C84" s="51" t="s">
        <v>12</v>
      </c>
      <c r="D84" s="51" t="s">
        <v>9</v>
      </c>
      <c r="E84" s="51" t="s">
        <v>197</v>
      </c>
      <c r="F84" s="51"/>
      <c r="G84" s="65">
        <f t="shared" si="31"/>
        <v>2750</v>
      </c>
      <c r="H84" s="65">
        <f t="shared" si="31"/>
        <v>0</v>
      </c>
      <c r="I84" s="65">
        <f t="shared" si="31"/>
        <v>2750</v>
      </c>
      <c r="J84" s="4">
        <f t="shared" si="21"/>
        <v>0</v>
      </c>
    </row>
    <row r="85" spans="1:10" ht="30" hidden="1" x14ac:dyDescent="0.2">
      <c r="A85" s="64" t="s">
        <v>216</v>
      </c>
      <c r="B85" s="51" t="s">
        <v>23</v>
      </c>
      <c r="C85" s="51" t="s">
        <v>12</v>
      </c>
      <c r="D85" s="51" t="s">
        <v>9</v>
      </c>
      <c r="E85" s="51" t="s">
        <v>217</v>
      </c>
      <c r="F85" s="51"/>
      <c r="G85" s="65">
        <f t="shared" si="31"/>
        <v>2750</v>
      </c>
      <c r="H85" s="65">
        <f t="shared" si="31"/>
        <v>0</v>
      </c>
      <c r="I85" s="65">
        <f t="shared" si="31"/>
        <v>2750</v>
      </c>
      <c r="J85" s="4">
        <f t="shared" si="21"/>
        <v>0</v>
      </c>
    </row>
    <row r="86" spans="1:10" ht="30" hidden="1" x14ac:dyDescent="0.2">
      <c r="A86" s="64" t="s">
        <v>192</v>
      </c>
      <c r="B86" s="51" t="s">
        <v>23</v>
      </c>
      <c r="C86" s="51" t="s">
        <v>12</v>
      </c>
      <c r="D86" s="51" t="s">
        <v>9</v>
      </c>
      <c r="E86" s="51" t="s">
        <v>217</v>
      </c>
      <c r="F86" s="51" t="s">
        <v>43</v>
      </c>
      <c r="G86" s="65">
        <f t="shared" si="31"/>
        <v>2750</v>
      </c>
      <c r="H86" s="65">
        <f t="shared" si="31"/>
        <v>0</v>
      </c>
      <c r="I86" s="65">
        <f t="shared" si="31"/>
        <v>2750</v>
      </c>
      <c r="J86" s="4">
        <f t="shared" si="21"/>
        <v>0</v>
      </c>
    </row>
    <row r="87" spans="1:10" ht="30" hidden="1" x14ac:dyDescent="0.2">
      <c r="A87" s="64" t="s">
        <v>71</v>
      </c>
      <c r="B87" s="51" t="s">
        <v>23</v>
      </c>
      <c r="C87" s="51" t="s">
        <v>12</v>
      </c>
      <c r="D87" s="51" t="s">
        <v>9</v>
      </c>
      <c r="E87" s="51" t="s">
        <v>217</v>
      </c>
      <c r="F87" s="51" t="s">
        <v>44</v>
      </c>
      <c r="G87" s="65">
        <f t="shared" si="31"/>
        <v>2750</v>
      </c>
      <c r="H87" s="65">
        <f t="shared" si="31"/>
        <v>0</v>
      </c>
      <c r="I87" s="65">
        <f t="shared" si="31"/>
        <v>2750</v>
      </c>
      <c r="J87" s="4">
        <f t="shared" si="21"/>
        <v>0</v>
      </c>
    </row>
    <row r="88" spans="1:10" ht="15" hidden="1" x14ac:dyDescent="0.2">
      <c r="A88" s="66" t="s">
        <v>193</v>
      </c>
      <c r="B88" s="58" t="s">
        <v>23</v>
      </c>
      <c r="C88" s="58" t="s">
        <v>12</v>
      </c>
      <c r="D88" s="58" t="s">
        <v>9</v>
      </c>
      <c r="E88" s="58" t="s">
        <v>217</v>
      </c>
      <c r="F88" s="58" t="s">
        <v>34</v>
      </c>
      <c r="G88" s="61">
        <v>2750</v>
      </c>
      <c r="H88" s="61">
        <v>0</v>
      </c>
      <c r="I88" s="61">
        <f>G88+H88</f>
        <v>2750</v>
      </c>
      <c r="J88" s="4">
        <f t="shared" si="21"/>
        <v>0</v>
      </c>
    </row>
    <row r="89" spans="1:10" ht="15" x14ac:dyDescent="0.2">
      <c r="A89" s="50" t="s">
        <v>20</v>
      </c>
      <c r="B89" s="51">
        <v>920</v>
      </c>
      <c r="C89" s="51" t="s">
        <v>12</v>
      </c>
      <c r="D89" s="51" t="s">
        <v>13</v>
      </c>
      <c r="E89" s="51"/>
      <c r="F89" s="51"/>
      <c r="G89" s="52">
        <f>G90</f>
        <v>1401.9</v>
      </c>
      <c r="H89" s="52">
        <f t="shared" ref="H89:I89" si="32">H90</f>
        <v>601</v>
      </c>
      <c r="I89" s="52">
        <f t="shared" si="32"/>
        <v>42.870390184749269</v>
      </c>
      <c r="J89" s="4">
        <f t="shared" si="21"/>
        <v>42.870390184749269</v>
      </c>
    </row>
    <row r="90" spans="1:10" ht="15" x14ac:dyDescent="0.2">
      <c r="A90" s="67" t="s">
        <v>41</v>
      </c>
      <c r="B90" s="51">
        <v>920</v>
      </c>
      <c r="C90" s="51" t="s">
        <v>12</v>
      </c>
      <c r="D90" s="51" t="s">
        <v>13</v>
      </c>
      <c r="E90" s="70" t="s">
        <v>98</v>
      </c>
      <c r="F90" s="51"/>
      <c r="G90" s="52">
        <f t="shared" ref="G90:H90" si="33">G91</f>
        <v>1401.9</v>
      </c>
      <c r="H90" s="52">
        <f t="shared" si="33"/>
        <v>601</v>
      </c>
      <c r="I90" s="80">
        <f t="shared" si="25"/>
        <v>42.870390184749269</v>
      </c>
      <c r="J90" s="4">
        <f t="shared" si="21"/>
        <v>42.870390184749269</v>
      </c>
    </row>
    <row r="91" spans="1:10" ht="15" x14ac:dyDescent="0.2">
      <c r="A91" s="50" t="s">
        <v>21</v>
      </c>
      <c r="B91" s="51" t="s">
        <v>23</v>
      </c>
      <c r="C91" s="51" t="s">
        <v>12</v>
      </c>
      <c r="D91" s="51" t="s">
        <v>13</v>
      </c>
      <c r="E91" s="51" t="s">
        <v>104</v>
      </c>
      <c r="F91" s="51"/>
      <c r="G91" s="54">
        <f>G92+G95</f>
        <v>1401.9</v>
      </c>
      <c r="H91" s="54">
        <f>H92+H95</f>
        <v>601</v>
      </c>
      <c r="I91" s="80">
        <f t="shared" si="25"/>
        <v>42.870390184749269</v>
      </c>
      <c r="J91" s="4">
        <f t="shared" si="21"/>
        <v>42.870390184749269</v>
      </c>
    </row>
    <row r="92" spans="1:10" ht="30" x14ac:dyDescent="0.2">
      <c r="A92" s="71" t="s">
        <v>149</v>
      </c>
      <c r="B92" s="51">
        <v>920</v>
      </c>
      <c r="C92" s="51" t="s">
        <v>12</v>
      </c>
      <c r="D92" s="51" t="s">
        <v>13</v>
      </c>
      <c r="E92" s="51" t="s">
        <v>104</v>
      </c>
      <c r="F92" s="51" t="s">
        <v>43</v>
      </c>
      <c r="G92" s="54">
        <f t="shared" ref="G92:H92" si="34">G93</f>
        <v>506.6</v>
      </c>
      <c r="H92" s="54">
        <f t="shared" si="34"/>
        <v>391.4</v>
      </c>
      <c r="I92" s="80">
        <f t="shared" si="25"/>
        <v>77.260165811290946</v>
      </c>
      <c r="J92" s="4">
        <f t="shared" si="21"/>
        <v>77.260165811290946</v>
      </c>
    </row>
    <row r="93" spans="1:10" ht="30" x14ac:dyDescent="0.2">
      <c r="A93" s="71" t="s">
        <v>71</v>
      </c>
      <c r="B93" s="51">
        <v>920</v>
      </c>
      <c r="C93" s="51" t="s">
        <v>12</v>
      </c>
      <c r="D93" s="51" t="s">
        <v>13</v>
      </c>
      <c r="E93" s="51" t="s">
        <v>104</v>
      </c>
      <c r="F93" s="51" t="s">
        <v>44</v>
      </c>
      <c r="G93" s="54">
        <f>G94</f>
        <v>506.6</v>
      </c>
      <c r="H93" s="54">
        <f>H94</f>
        <v>391.4</v>
      </c>
      <c r="I93" s="80">
        <f t="shared" si="25"/>
        <v>77.260165811290946</v>
      </c>
      <c r="J93" s="4">
        <f t="shared" si="21"/>
        <v>77.260165811290946</v>
      </c>
    </row>
    <row r="94" spans="1:10" ht="30" x14ac:dyDescent="0.2">
      <c r="A94" s="56" t="s">
        <v>70</v>
      </c>
      <c r="B94" s="57" t="s">
        <v>23</v>
      </c>
      <c r="C94" s="57" t="s">
        <v>12</v>
      </c>
      <c r="D94" s="57" t="s">
        <v>13</v>
      </c>
      <c r="E94" s="57" t="s">
        <v>104</v>
      </c>
      <c r="F94" s="57" t="s">
        <v>34</v>
      </c>
      <c r="G94" s="59">
        <v>506.6</v>
      </c>
      <c r="H94" s="59">
        <v>391.4</v>
      </c>
      <c r="I94" s="80">
        <f t="shared" si="25"/>
        <v>77.260165811290946</v>
      </c>
      <c r="J94" s="4">
        <f t="shared" si="21"/>
        <v>77.260165811290946</v>
      </c>
    </row>
    <row r="95" spans="1:10" ht="15" x14ac:dyDescent="0.2">
      <c r="A95" s="50" t="s">
        <v>45</v>
      </c>
      <c r="B95" s="51" t="s">
        <v>23</v>
      </c>
      <c r="C95" s="51" t="s">
        <v>12</v>
      </c>
      <c r="D95" s="51" t="s">
        <v>13</v>
      </c>
      <c r="E95" s="51" t="s">
        <v>104</v>
      </c>
      <c r="F95" s="51" t="s">
        <v>46</v>
      </c>
      <c r="G95" s="54">
        <f>G96</f>
        <v>895.3</v>
      </c>
      <c r="H95" s="54">
        <f>H96</f>
        <v>209.6</v>
      </c>
      <c r="I95" s="80">
        <f t="shared" si="25"/>
        <v>23.411147101530215</v>
      </c>
      <c r="J95" s="4">
        <f t="shared" si="21"/>
        <v>23.411147101530215</v>
      </c>
    </row>
    <row r="96" spans="1:10" ht="60" x14ac:dyDescent="0.2">
      <c r="A96" s="110" t="s">
        <v>158</v>
      </c>
      <c r="B96" s="68" t="s">
        <v>23</v>
      </c>
      <c r="C96" s="68" t="s">
        <v>12</v>
      </c>
      <c r="D96" s="68" t="s">
        <v>13</v>
      </c>
      <c r="E96" s="68" t="s">
        <v>104</v>
      </c>
      <c r="F96" s="68" t="s">
        <v>35</v>
      </c>
      <c r="G96" s="52">
        <f>G97</f>
        <v>895.3</v>
      </c>
      <c r="H96" s="52">
        <f t="shared" ref="H96" si="35">H97</f>
        <v>209.6</v>
      </c>
      <c r="I96" s="80">
        <f t="shared" si="25"/>
        <v>23.411147101530215</v>
      </c>
      <c r="J96" s="4">
        <f t="shared" si="21"/>
        <v>23.411147101530215</v>
      </c>
    </row>
    <row r="97" spans="1:10" ht="60" x14ac:dyDescent="0.2">
      <c r="A97" s="111" t="s">
        <v>140</v>
      </c>
      <c r="B97" s="57" t="s">
        <v>23</v>
      </c>
      <c r="C97" s="57" t="s">
        <v>12</v>
      </c>
      <c r="D97" s="57" t="s">
        <v>13</v>
      </c>
      <c r="E97" s="57" t="s">
        <v>104</v>
      </c>
      <c r="F97" s="57" t="s">
        <v>141</v>
      </c>
      <c r="G97" s="59">
        <v>895.3</v>
      </c>
      <c r="H97" s="59">
        <v>209.6</v>
      </c>
      <c r="I97" s="80">
        <f t="shared" si="25"/>
        <v>23.411147101530215</v>
      </c>
      <c r="J97" s="4">
        <f t="shared" si="21"/>
        <v>23.411147101530215</v>
      </c>
    </row>
    <row r="98" spans="1:10" ht="15" x14ac:dyDescent="0.2">
      <c r="A98" s="64" t="s">
        <v>16</v>
      </c>
      <c r="B98" s="51">
        <v>920</v>
      </c>
      <c r="C98" s="51" t="s">
        <v>12</v>
      </c>
      <c r="D98" s="51" t="s">
        <v>10</v>
      </c>
      <c r="E98" s="51"/>
      <c r="F98" s="51" t="s">
        <v>7</v>
      </c>
      <c r="G98" s="65">
        <f>G99+G109+G119+G125</f>
        <v>122646.19999999998</v>
      </c>
      <c r="H98" s="65">
        <f>H99+H109+H119+H125</f>
        <v>100345.09999999999</v>
      </c>
      <c r="I98" s="80">
        <f t="shared" si="25"/>
        <v>81.816721594309499</v>
      </c>
      <c r="J98" s="4">
        <f t="shared" si="21"/>
        <v>81.816721594309499</v>
      </c>
    </row>
    <row r="99" spans="1:10" ht="45" x14ac:dyDescent="0.2">
      <c r="A99" s="64" t="s">
        <v>194</v>
      </c>
      <c r="B99" s="51" t="s">
        <v>23</v>
      </c>
      <c r="C99" s="51" t="s">
        <v>12</v>
      </c>
      <c r="D99" s="51" t="s">
        <v>10</v>
      </c>
      <c r="E99" s="51" t="s">
        <v>195</v>
      </c>
      <c r="F99" s="51"/>
      <c r="G99" s="65">
        <v>7422.8</v>
      </c>
      <c r="H99" s="65">
        <f>H100</f>
        <v>6858.6</v>
      </c>
      <c r="I99" s="80">
        <v>7422.8</v>
      </c>
      <c r="J99" s="4">
        <f t="shared" si="21"/>
        <v>92.399094681252365</v>
      </c>
    </row>
    <row r="100" spans="1:10" ht="45" x14ac:dyDescent="0.2">
      <c r="A100" s="64" t="s">
        <v>196</v>
      </c>
      <c r="B100" s="51" t="s">
        <v>23</v>
      </c>
      <c r="C100" s="51" t="s">
        <v>12</v>
      </c>
      <c r="D100" s="51" t="s">
        <v>10</v>
      </c>
      <c r="E100" s="51" t="s">
        <v>197</v>
      </c>
      <c r="F100" s="51"/>
      <c r="G100" s="65">
        <v>7422.8</v>
      </c>
      <c r="H100" s="65">
        <f>H105</f>
        <v>6858.6</v>
      </c>
      <c r="I100" s="80">
        <v>7422.8</v>
      </c>
      <c r="J100" s="4">
        <f t="shared" si="21"/>
        <v>92.399094681252365</v>
      </c>
    </row>
    <row r="101" spans="1:10" ht="30" hidden="1" x14ac:dyDescent="0.2">
      <c r="A101" s="67" t="s">
        <v>216</v>
      </c>
      <c r="B101" s="68" t="s">
        <v>23</v>
      </c>
      <c r="C101" s="68" t="s">
        <v>12</v>
      </c>
      <c r="D101" s="68" t="s">
        <v>10</v>
      </c>
      <c r="E101" s="68" t="s">
        <v>217</v>
      </c>
      <c r="F101" s="68"/>
      <c r="G101" s="52">
        <f t="shared" ref="G101:I103" si="36">G102</f>
        <v>564.20000000000005</v>
      </c>
      <c r="H101" s="52">
        <f t="shared" si="36"/>
        <v>0</v>
      </c>
      <c r="I101" s="52">
        <f t="shared" si="36"/>
        <v>564.20000000000005</v>
      </c>
      <c r="J101" s="4">
        <f t="shared" si="21"/>
        <v>0</v>
      </c>
    </row>
    <row r="102" spans="1:10" ht="30" hidden="1" x14ac:dyDescent="0.2">
      <c r="A102" s="67" t="s">
        <v>192</v>
      </c>
      <c r="B102" s="68" t="s">
        <v>23</v>
      </c>
      <c r="C102" s="68" t="s">
        <v>12</v>
      </c>
      <c r="D102" s="68" t="s">
        <v>10</v>
      </c>
      <c r="E102" s="68" t="s">
        <v>217</v>
      </c>
      <c r="F102" s="68" t="s">
        <v>43</v>
      </c>
      <c r="G102" s="52">
        <f t="shared" si="36"/>
        <v>564.20000000000005</v>
      </c>
      <c r="H102" s="52">
        <f t="shared" si="36"/>
        <v>0</v>
      </c>
      <c r="I102" s="52">
        <f t="shared" si="36"/>
        <v>564.20000000000005</v>
      </c>
      <c r="J102" s="4">
        <f t="shared" si="21"/>
        <v>0</v>
      </c>
    </row>
    <row r="103" spans="1:10" ht="30" hidden="1" x14ac:dyDescent="0.2">
      <c r="A103" s="67" t="s">
        <v>71</v>
      </c>
      <c r="B103" s="68" t="s">
        <v>23</v>
      </c>
      <c r="C103" s="68" t="s">
        <v>12</v>
      </c>
      <c r="D103" s="68" t="s">
        <v>10</v>
      </c>
      <c r="E103" s="68" t="s">
        <v>217</v>
      </c>
      <c r="F103" s="68" t="s">
        <v>44</v>
      </c>
      <c r="G103" s="52">
        <f t="shared" si="36"/>
        <v>564.20000000000005</v>
      </c>
      <c r="H103" s="52">
        <f t="shared" si="36"/>
        <v>0</v>
      </c>
      <c r="I103" s="52">
        <f t="shared" si="36"/>
        <v>564.20000000000005</v>
      </c>
      <c r="J103" s="4">
        <f t="shared" si="21"/>
        <v>0</v>
      </c>
    </row>
    <row r="104" spans="1:10" ht="15" hidden="1" x14ac:dyDescent="0.2">
      <c r="A104" s="66" t="s">
        <v>193</v>
      </c>
      <c r="B104" s="58" t="s">
        <v>23</v>
      </c>
      <c r="C104" s="58" t="s">
        <v>12</v>
      </c>
      <c r="D104" s="58" t="s">
        <v>10</v>
      </c>
      <c r="E104" s="58" t="s">
        <v>217</v>
      </c>
      <c r="F104" s="58" t="s">
        <v>34</v>
      </c>
      <c r="G104" s="61">
        <v>564.20000000000005</v>
      </c>
      <c r="H104" s="61">
        <v>0</v>
      </c>
      <c r="I104" s="61">
        <f>G104+H104</f>
        <v>564.20000000000005</v>
      </c>
      <c r="J104" s="4">
        <f t="shared" si="21"/>
        <v>0</v>
      </c>
    </row>
    <row r="105" spans="1:10" ht="30" x14ac:dyDescent="0.2">
      <c r="A105" s="64" t="s">
        <v>190</v>
      </c>
      <c r="B105" s="51" t="s">
        <v>23</v>
      </c>
      <c r="C105" s="51" t="s">
        <v>12</v>
      </c>
      <c r="D105" s="51" t="s">
        <v>10</v>
      </c>
      <c r="E105" s="51" t="s">
        <v>191</v>
      </c>
      <c r="F105" s="51"/>
      <c r="G105" s="65">
        <v>6858.6</v>
      </c>
      <c r="H105" s="65">
        <f>H106</f>
        <v>6858.6</v>
      </c>
      <c r="I105" s="80">
        <v>6858.6</v>
      </c>
      <c r="J105" s="4">
        <f t="shared" si="21"/>
        <v>100</v>
      </c>
    </row>
    <row r="106" spans="1:10" ht="30" x14ac:dyDescent="0.2">
      <c r="A106" s="64" t="s">
        <v>192</v>
      </c>
      <c r="B106" s="51" t="s">
        <v>23</v>
      </c>
      <c r="C106" s="51" t="s">
        <v>12</v>
      </c>
      <c r="D106" s="51" t="s">
        <v>10</v>
      </c>
      <c r="E106" s="51" t="s">
        <v>191</v>
      </c>
      <c r="F106" s="51" t="s">
        <v>43</v>
      </c>
      <c r="G106" s="65">
        <v>6858.6</v>
      </c>
      <c r="H106" s="65">
        <f>H107</f>
        <v>6858.6</v>
      </c>
      <c r="I106" s="80">
        <v>6858.6</v>
      </c>
      <c r="J106" s="4">
        <f t="shared" si="21"/>
        <v>100</v>
      </c>
    </row>
    <row r="107" spans="1:10" ht="30" x14ac:dyDescent="0.2">
      <c r="A107" s="64" t="s">
        <v>71</v>
      </c>
      <c r="B107" s="51" t="s">
        <v>23</v>
      </c>
      <c r="C107" s="51" t="s">
        <v>12</v>
      </c>
      <c r="D107" s="51" t="s">
        <v>10</v>
      </c>
      <c r="E107" s="51" t="s">
        <v>191</v>
      </c>
      <c r="F107" s="51" t="s">
        <v>44</v>
      </c>
      <c r="G107" s="65">
        <v>6858.6</v>
      </c>
      <c r="H107" s="65">
        <f>H108</f>
        <v>6858.6</v>
      </c>
      <c r="I107" s="80">
        <v>6858.6</v>
      </c>
      <c r="J107" s="4">
        <f t="shared" si="21"/>
        <v>100</v>
      </c>
    </row>
    <row r="108" spans="1:10" ht="15" x14ac:dyDescent="0.2">
      <c r="A108" s="112" t="s">
        <v>193</v>
      </c>
      <c r="B108" s="57" t="s">
        <v>23</v>
      </c>
      <c r="C108" s="57" t="s">
        <v>12</v>
      </c>
      <c r="D108" s="57" t="s">
        <v>10</v>
      </c>
      <c r="E108" s="57" t="s">
        <v>191</v>
      </c>
      <c r="F108" s="57" t="s">
        <v>34</v>
      </c>
      <c r="G108" s="59">
        <v>6858.6</v>
      </c>
      <c r="H108" s="59">
        <v>6858.6</v>
      </c>
      <c r="I108" s="80">
        <v>6858.6</v>
      </c>
      <c r="J108" s="4">
        <f t="shared" si="21"/>
        <v>100</v>
      </c>
    </row>
    <row r="109" spans="1:10" ht="45" x14ac:dyDescent="0.2">
      <c r="A109" s="50" t="s">
        <v>93</v>
      </c>
      <c r="B109" s="51">
        <v>920</v>
      </c>
      <c r="C109" s="51" t="s">
        <v>12</v>
      </c>
      <c r="D109" s="51" t="s">
        <v>10</v>
      </c>
      <c r="E109" s="51" t="s">
        <v>102</v>
      </c>
      <c r="F109" s="51"/>
      <c r="G109" s="65">
        <f t="shared" ref="G109" si="37">G110</f>
        <v>2393</v>
      </c>
      <c r="H109" s="54">
        <f>H110</f>
        <v>2332</v>
      </c>
      <c r="I109" s="80">
        <f t="shared" si="25"/>
        <v>97.450898453823655</v>
      </c>
      <c r="J109" s="4">
        <f t="shared" si="21"/>
        <v>97.450898453823655</v>
      </c>
    </row>
    <row r="110" spans="1:10" ht="30" x14ac:dyDescent="0.2">
      <c r="A110" s="64" t="s">
        <v>198</v>
      </c>
      <c r="B110" s="51">
        <v>920</v>
      </c>
      <c r="C110" s="51" t="s">
        <v>12</v>
      </c>
      <c r="D110" s="51" t="s">
        <v>10</v>
      </c>
      <c r="E110" s="51" t="s">
        <v>199</v>
      </c>
      <c r="F110" s="51"/>
      <c r="G110" s="65">
        <v>2393</v>
      </c>
      <c r="H110" s="65">
        <f>H111+H115</f>
        <v>2332</v>
      </c>
      <c r="I110" s="80">
        <v>2393</v>
      </c>
      <c r="J110" s="4">
        <f t="shared" si="21"/>
        <v>97.450898453823655</v>
      </c>
    </row>
    <row r="111" spans="1:10" ht="30" x14ac:dyDescent="0.2">
      <c r="A111" s="64" t="s">
        <v>200</v>
      </c>
      <c r="B111" s="51">
        <v>920</v>
      </c>
      <c r="C111" s="51" t="s">
        <v>12</v>
      </c>
      <c r="D111" s="51" t="s">
        <v>10</v>
      </c>
      <c r="E111" s="51" t="s">
        <v>201</v>
      </c>
      <c r="F111" s="51"/>
      <c r="G111" s="65">
        <v>953</v>
      </c>
      <c r="H111" s="65">
        <f>H112</f>
        <v>953</v>
      </c>
      <c r="I111" s="80">
        <v>953</v>
      </c>
      <c r="J111" s="4">
        <f t="shared" si="21"/>
        <v>100</v>
      </c>
    </row>
    <row r="112" spans="1:10" ht="30" x14ac:dyDescent="0.2">
      <c r="A112" s="71" t="s">
        <v>192</v>
      </c>
      <c r="B112" s="51">
        <v>920</v>
      </c>
      <c r="C112" s="51" t="s">
        <v>12</v>
      </c>
      <c r="D112" s="51" t="s">
        <v>10</v>
      </c>
      <c r="E112" s="51" t="s">
        <v>201</v>
      </c>
      <c r="F112" s="51" t="s">
        <v>43</v>
      </c>
      <c r="G112" s="52">
        <v>953</v>
      </c>
      <c r="H112" s="52">
        <f>H113</f>
        <v>953</v>
      </c>
      <c r="I112" s="80">
        <v>953</v>
      </c>
      <c r="J112" s="4">
        <f t="shared" si="21"/>
        <v>100</v>
      </c>
    </row>
    <row r="113" spans="1:10" ht="30" x14ac:dyDescent="0.2">
      <c r="A113" s="71" t="s">
        <v>71</v>
      </c>
      <c r="B113" s="51">
        <v>920</v>
      </c>
      <c r="C113" s="51" t="s">
        <v>12</v>
      </c>
      <c r="D113" s="51" t="s">
        <v>10</v>
      </c>
      <c r="E113" s="51" t="s">
        <v>201</v>
      </c>
      <c r="F113" s="51" t="s">
        <v>44</v>
      </c>
      <c r="G113" s="52">
        <v>953</v>
      </c>
      <c r="H113" s="52">
        <f>H114</f>
        <v>953</v>
      </c>
      <c r="I113" s="80">
        <v>953</v>
      </c>
      <c r="J113" s="4">
        <f t="shared" si="21"/>
        <v>100</v>
      </c>
    </row>
    <row r="114" spans="1:10" ht="15" x14ac:dyDescent="0.2">
      <c r="A114" s="56" t="s">
        <v>193</v>
      </c>
      <c r="B114" s="57" t="s">
        <v>23</v>
      </c>
      <c r="C114" s="57" t="s">
        <v>12</v>
      </c>
      <c r="D114" s="57" t="s">
        <v>10</v>
      </c>
      <c r="E114" s="57" t="s">
        <v>201</v>
      </c>
      <c r="F114" s="106" t="s">
        <v>34</v>
      </c>
      <c r="G114" s="107">
        <v>953</v>
      </c>
      <c r="H114" s="107">
        <v>953</v>
      </c>
      <c r="I114" s="80">
        <v>953</v>
      </c>
      <c r="J114" s="4">
        <f t="shared" si="21"/>
        <v>100</v>
      </c>
    </row>
    <row r="115" spans="1:10" ht="30" x14ac:dyDescent="0.2">
      <c r="A115" s="71" t="s">
        <v>202</v>
      </c>
      <c r="B115" s="68">
        <v>920</v>
      </c>
      <c r="C115" s="68" t="s">
        <v>12</v>
      </c>
      <c r="D115" s="68" t="s">
        <v>10</v>
      </c>
      <c r="E115" s="68" t="s">
        <v>203</v>
      </c>
      <c r="F115" s="68"/>
      <c r="G115" s="52">
        <v>1440</v>
      </c>
      <c r="H115" s="52">
        <f>H116</f>
        <v>1379</v>
      </c>
      <c r="I115" s="80">
        <v>1440</v>
      </c>
      <c r="J115" s="4">
        <f t="shared" si="21"/>
        <v>95.763888888888886</v>
      </c>
    </row>
    <row r="116" spans="1:10" ht="30" x14ac:dyDescent="0.2">
      <c r="A116" s="71" t="s">
        <v>192</v>
      </c>
      <c r="B116" s="68">
        <v>920</v>
      </c>
      <c r="C116" s="68" t="s">
        <v>12</v>
      </c>
      <c r="D116" s="68" t="s">
        <v>10</v>
      </c>
      <c r="E116" s="68" t="s">
        <v>203</v>
      </c>
      <c r="F116" s="68" t="s">
        <v>43</v>
      </c>
      <c r="G116" s="52">
        <v>1440</v>
      </c>
      <c r="H116" s="52">
        <f>H117</f>
        <v>1379</v>
      </c>
      <c r="I116" s="80">
        <v>1440</v>
      </c>
      <c r="J116" s="4">
        <f t="shared" si="21"/>
        <v>95.763888888888886</v>
      </c>
    </row>
    <row r="117" spans="1:10" ht="30" x14ac:dyDescent="0.2">
      <c r="A117" s="71" t="s">
        <v>71</v>
      </c>
      <c r="B117" s="68">
        <v>920</v>
      </c>
      <c r="C117" s="68" t="s">
        <v>12</v>
      </c>
      <c r="D117" s="68" t="s">
        <v>10</v>
      </c>
      <c r="E117" s="68" t="s">
        <v>203</v>
      </c>
      <c r="F117" s="68" t="s">
        <v>44</v>
      </c>
      <c r="G117" s="52">
        <v>1440</v>
      </c>
      <c r="H117" s="52">
        <f>H118</f>
        <v>1379</v>
      </c>
      <c r="I117" s="80">
        <v>1440</v>
      </c>
      <c r="J117" s="4">
        <f t="shared" si="21"/>
        <v>95.763888888888886</v>
      </c>
    </row>
    <row r="118" spans="1:10" ht="15" x14ac:dyDescent="0.2">
      <c r="A118" s="56" t="s">
        <v>193</v>
      </c>
      <c r="B118" s="57" t="s">
        <v>23</v>
      </c>
      <c r="C118" s="57" t="s">
        <v>12</v>
      </c>
      <c r="D118" s="57" t="s">
        <v>10</v>
      </c>
      <c r="E118" s="57" t="s">
        <v>203</v>
      </c>
      <c r="F118" s="57" t="s">
        <v>34</v>
      </c>
      <c r="G118" s="59">
        <v>1440</v>
      </c>
      <c r="H118" s="59">
        <v>1379</v>
      </c>
      <c r="I118" s="80">
        <v>1440</v>
      </c>
      <c r="J118" s="4">
        <f t="shared" si="21"/>
        <v>95.763888888888886</v>
      </c>
    </row>
    <row r="119" spans="1:10" ht="30" x14ac:dyDescent="0.2">
      <c r="A119" s="50" t="s">
        <v>118</v>
      </c>
      <c r="B119" s="51">
        <v>920</v>
      </c>
      <c r="C119" s="51" t="s">
        <v>12</v>
      </c>
      <c r="D119" s="51" t="s">
        <v>10</v>
      </c>
      <c r="E119" s="51" t="s">
        <v>117</v>
      </c>
      <c r="F119" s="51"/>
      <c r="G119" s="65">
        <f t="shared" ref="G119:H123" si="38">G120</f>
        <v>4215.6000000000004</v>
      </c>
      <c r="H119" s="54">
        <f t="shared" si="38"/>
        <v>2238.6</v>
      </c>
      <c r="I119" s="80">
        <f t="shared" si="25"/>
        <v>53.102761172786785</v>
      </c>
      <c r="J119" s="4">
        <f t="shared" si="21"/>
        <v>53.102761172786785</v>
      </c>
    </row>
    <row r="120" spans="1:10" ht="30" x14ac:dyDescent="0.2">
      <c r="A120" s="64" t="s">
        <v>120</v>
      </c>
      <c r="B120" s="51">
        <v>920</v>
      </c>
      <c r="C120" s="51" t="s">
        <v>12</v>
      </c>
      <c r="D120" s="51" t="s">
        <v>10</v>
      </c>
      <c r="E120" s="51" t="s">
        <v>119</v>
      </c>
      <c r="F120" s="51"/>
      <c r="G120" s="65">
        <f t="shared" si="38"/>
        <v>4215.6000000000004</v>
      </c>
      <c r="H120" s="65">
        <f t="shared" si="38"/>
        <v>2238.6</v>
      </c>
      <c r="I120" s="80">
        <f t="shared" si="25"/>
        <v>53.102761172786785</v>
      </c>
      <c r="J120" s="4">
        <f t="shared" si="21"/>
        <v>53.102761172786785</v>
      </c>
    </row>
    <row r="121" spans="1:10" ht="45" x14ac:dyDescent="0.2">
      <c r="A121" s="64" t="s">
        <v>122</v>
      </c>
      <c r="B121" s="51">
        <v>920</v>
      </c>
      <c r="C121" s="51" t="s">
        <v>12</v>
      </c>
      <c r="D121" s="51" t="s">
        <v>10</v>
      </c>
      <c r="E121" s="51" t="s">
        <v>121</v>
      </c>
      <c r="F121" s="51"/>
      <c r="G121" s="65">
        <f t="shared" si="38"/>
        <v>4215.6000000000004</v>
      </c>
      <c r="H121" s="65">
        <f t="shared" si="38"/>
        <v>2238.6</v>
      </c>
      <c r="I121" s="80">
        <f t="shared" si="25"/>
        <v>53.102761172786785</v>
      </c>
      <c r="J121" s="4">
        <f t="shared" si="21"/>
        <v>53.102761172786785</v>
      </c>
    </row>
    <row r="122" spans="1:10" ht="30" x14ac:dyDescent="0.2">
      <c r="A122" s="71" t="s">
        <v>149</v>
      </c>
      <c r="B122" s="51">
        <v>920</v>
      </c>
      <c r="C122" s="51" t="s">
        <v>12</v>
      </c>
      <c r="D122" s="51" t="s">
        <v>10</v>
      </c>
      <c r="E122" s="51" t="s">
        <v>121</v>
      </c>
      <c r="F122" s="51" t="s">
        <v>43</v>
      </c>
      <c r="G122" s="52">
        <f t="shared" si="38"/>
        <v>4215.6000000000004</v>
      </c>
      <c r="H122" s="52">
        <f t="shared" si="38"/>
        <v>2238.6</v>
      </c>
      <c r="I122" s="80">
        <f t="shared" si="25"/>
        <v>53.102761172786785</v>
      </c>
      <c r="J122" s="4">
        <f t="shared" ref="J122:J184" si="39">H122/G122*100</f>
        <v>53.102761172786785</v>
      </c>
    </row>
    <row r="123" spans="1:10" ht="30" x14ac:dyDescent="0.2">
      <c r="A123" s="71" t="s">
        <v>71</v>
      </c>
      <c r="B123" s="51">
        <v>920</v>
      </c>
      <c r="C123" s="51" t="s">
        <v>12</v>
      </c>
      <c r="D123" s="51" t="s">
        <v>10</v>
      </c>
      <c r="E123" s="51" t="s">
        <v>121</v>
      </c>
      <c r="F123" s="51" t="s">
        <v>44</v>
      </c>
      <c r="G123" s="52">
        <f t="shared" si="38"/>
        <v>4215.6000000000004</v>
      </c>
      <c r="H123" s="52">
        <f t="shared" si="38"/>
        <v>2238.6</v>
      </c>
      <c r="I123" s="80">
        <f t="shared" si="25"/>
        <v>53.102761172786785</v>
      </c>
      <c r="J123" s="4">
        <f t="shared" si="39"/>
        <v>53.102761172786785</v>
      </c>
    </row>
    <row r="124" spans="1:10" ht="30" x14ac:dyDescent="0.2">
      <c r="A124" s="56" t="s">
        <v>70</v>
      </c>
      <c r="B124" s="57" t="s">
        <v>23</v>
      </c>
      <c r="C124" s="57" t="s">
        <v>12</v>
      </c>
      <c r="D124" s="57" t="s">
        <v>10</v>
      </c>
      <c r="E124" s="57" t="s">
        <v>121</v>
      </c>
      <c r="F124" s="106" t="s">
        <v>34</v>
      </c>
      <c r="G124" s="107">
        <v>4215.6000000000004</v>
      </c>
      <c r="H124" s="107">
        <v>2238.6</v>
      </c>
      <c r="I124" s="80">
        <f t="shared" si="25"/>
        <v>53.102761172786785</v>
      </c>
      <c r="J124" s="4">
        <f t="shared" si="39"/>
        <v>53.102761172786785</v>
      </c>
    </row>
    <row r="125" spans="1:10" ht="15" x14ac:dyDescent="0.2">
      <c r="A125" s="67" t="s">
        <v>41</v>
      </c>
      <c r="B125" s="51">
        <v>920</v>
      </c>
      <c r="C125" s="51" t="s">
        <v>12</v>
      </c>
      <c r="D125" s="51" t="s">
        <v>10</v>
      </c>
      <c r="E125" s="70" t="s">
        <v>98</v>
      </c>
      <c r="F125" s="51"/>
      <c r="G125" s="65">
        <f>G126+G130+G135+G139+G143</f>
        <v>108614.79999999999</v>
      </c>
      <c r="H125" s="65">
        <f>H126+H130+H135+H139+H143</f>
        <v>88915.9</v>
      </c>
      <c r="I125" s="80">
        <f t="shared" si="25"/>
        <v>81.86352136172971</v>
      </c>
      <c r="J125" s="4">
        <f t="shared" si="39"/>
        <v>81.86352136172971</v>
      </c>
    </row>
    <row r="126" spans="1:10" ht="30" x14ac:dyDescent="0.2">
      <c r="A126" s="50" t="s">
        <v>92</v>
      </c>
      <c r="B126" s="51" t="s">
        <v>23</v>
      </c>
      <c r="C126" s="51" t="s">
        <v>12</v>
      </c>
      <c r="D126" s="51" t="s">
        <v>10</v>
      </c>
      <c r="E126" s="51" t="s">
        <v>105</v>
      </c>
      <c r="F126" s="103"/>
      <c r="G126" s="52">
        <f t="shared" ref="G126:H126" si="40">G127</f>
        <v>64233</v>
      </c>
      <c r="H126" s="54">
        <f t="shared" si="40"/>
        <v>54444.4</v>
      </c>
      <c r="I126" s="80">
        <f t="shared" si="25"/>
        <v>84.760792738934825</v>
      </c>
      <c r="J126" s="4">
        <f t="shared" si="39"/>
        <v>84.760792738934825</v>
      </c>
    </row>
    <row r="127" spans="1:10" ht="30" x14ac:dyDescent="0.2">
      <c r="A127" s="71" t="s">
        <v>149</v>
      </c>
      <c r="B127" s="51">
        <v>920</v>
      </c>
      <c r="C127" s="51" t="s">
        <v>12</v>
      </c>
      <c r="D127" s="51" t="s">
        <v>10</v>
      </c>
      <c r="E127" s="51" t="s">
        <v>105</v>
      </c>
      <c r="F127" s="51" t="s">
        <v>43</v>
      </c>
      <c r="G127" s="52">
        <f t="shared" ref="G127:H127" si="41">G128</f>
        <v>64233</v>
      </c>
      <c r="H127" s="52">
        <f t="shared" si="41"/>
        <v>54444.4</v>
      </c>
      <c r="I127" s="80">
        <f t="shared" si="25"/>
        <v>84.760792738934825</v>
      </c>
      <c r="J127" s="4">
        <f t="shared" si="39"/>
        <v>84.760792738934825</v>
      </c>
    </row>
    <row r="128" spans="1:10" ht="30" x14ac:dyDescent="0.2">
      <c r="A128" s="71" t="s">
        <v>71</v>
      </c>
      <c r="B128" s="51">
        <v>920</v>
      </c>
      <c r="C128" s="51" t="s">
        <v>12</v>
      </c>
      <c r="D128" s="51" t="s">
        <v>10</v>
      </c>
      <c r="E128" s="51" t="s">
        <v>105</v>
      </c>
      <c r="F128" s="51" t="s">
        <v>44</v>
      </c>
      <c r="G128" s="52">
        <f>G129</f>
        <v>64233</v>
      </c>
      <c r="H128" s="52">
        <f>H129</f>
        <v>54444.4</v>
      </c>
      <c r="I128" s="80">
        <f t="shared" si="25"/>
        <v>84.760792738934825</v>
      </c>
      <c r="J128" s="4">
        <f t="shared" si="39"/>
        <v>84.760792738934825</v>
      </c>
    </row>
    <row r="129" spans="1:10" ht="30" x14ac:dyDescent="0.2">
      <c r="A129" s="56" t="s">
        <v>70</v>
      </c>
      <c r="B129" s="57" t="s">
        <v>23</v>
      </c>
      <c r="C129" s="57" t="s">
        <v>12</v>
      </c>
      <c r="D129" s="57" t="s">
        <v>10</v>
      </c>
      <c r="E129" s="57" t="s">
        <v>105</v>
      </c>
      <c r="F129" s="106" t="s">
        <v>34</v>
      </c>
      <c r="G129" s="107">
        <v>64233</v>
      </c>
      <c r="H129" s="107">
        <v>54444.4</v>
      </c>
      <c r="I129" s="80">
        <f t="shared" si="25"/>
        <v>84.760792738934825</v>
      </c>
      <c r="J129" s="4">
        <f t="shared" si="39"/>
        <v>84.760792738934825</v>
      </c>
    </row>
    <row r="130" spans="1:10" ht="15" x14ac:dyDescent="0.2">
      <c r="A130" s="50" t="s">
        <v>17</v>
      </c>
      <c r="B130" s="51">
        <v>920</v>
      </c>
      <c r="C130" s="51" t="s">
        <v>12</v>
      </c>
      <c r="D130" s="51" t="s">
        <v>10</v>
      </c>
      <c r="E130" s="51" t="s">
        <v>106</v>
      </c>
      <c r="F130" s="51" t="s">
        <v>7</v>
      </c>
      <c r="G130" s="52">
        <f t="shared" ref="G130:G131" si="42">G131</f>
        <v>13942.4</v>
      </c>
      <c r="H130" s="52">
        <f>H131</f>
        <v>12970.8</v>
      </c>
      <c r="I130" s="80">
        <f t="shared" si="25"/>
        <v>93.031328896029379</v>
      </c>
      <c r="J130" s="4">
        <f t="shared" si="39"/>
        <v>93.031328896029379</v>
      </c>
    </row>
    <row r="131" spans="1:10" ht="30" x14ac:dyDescent="0.2">
      <c r="A131" s="71" t="s">
        <v>149</v>
      </c>
      <c r="B131" s="51">
        <v>920</v>
      </c>
      <c r="C131" s="51" t="s">
        <v>12</v>
      </c>
      <c r="D131" s="51" t="s">
        <v>10</v>
      </c>
      <c r="E131" s="51" t="s">
        <v>106</v>
      </c>
      <c r="F131" s="51" t="s">
        <v>43</v>
      </c>
      <c r="G131" s="52">
        <f t="shared" si="42"/>
        <v>13942.4</v>
      </c>
      <c r="H131" s="52">
        <f>H132</f>
        <v>12970.8</v>
      </c>
      <c r="I131" s="80">
        <f t="shared" si="25"/>
        <v>93.031328896029379</v>
      </c>
      <c r="J131" s="4">
        <f t="shared" si="39"/>
        <v>93.031328896029379</v>
      </c>
    </row>
    <row r="132" spans="1:10" ht="30" x14ac:dyDescent="0.2">
      <c r="A132" s="71" t="s">
        <v>71</v>
      </c>
      <c r="B132" s="51">
        <v>920</v>
      </c>
      <c r="C132" s="51" t="s">
        <v>12</v>
      </c>
      <c r="D132" s="51" t="s">
        <v>10</v>
      </c>
      <c r="E132" s="51" t="s">
        <v>106</v>
      </c>
      <c r="F132" s="51" t="s">
        <v>44</v>
      </c>
      <c r="G132" s="52">
        <f>G134+G133</f>
        <v>13942.4</v>
      </c>
      <c r="H132" s="52">
        <f>H134+H133</f>
        <v>12970.8</v>
      </c>
      <c r="I132" s="80">
        <f t="shared" si="25"/>
        <v>93.031328896029379</v>
      </c>
      <c r="J132" s="4">
        <f t="shared" si="39"/>
        <v>93.031328896029379</v>
      </c>
    </row>
    <row r="133" spans="1:10" ht="30" x14ac:dyDescent="0.2">
      <c r="A133" s="113" t="s">
        <v>72</v>
      </c>
      <c r="B133" s="106">
        <v>920</v>
      </c>
      <c r="C133" s="106" t="s">
        <v>12</v>
      </c>
      <c r="D133" s="106" t="s">
        <v>10</v>
      </c>
      <c r="E133" s="106" t="s">
        <v>106</v>
      </c>
      <c r="F133" s="106" t="s">
        <v>36</v>
      </c>
      <c r="G133" s="114">
        <v>342.4</v>
      </c>
      <c r="H133" s="107">
        <v>302</v>
      </c>
      <c r="I133" s="80">
        <f t="shared" si="25"/>
        <v>88.200934579439263</v>
      </c>
      <c r="J133" s="4">
        <f t="shared" si="39"/>
        <v>88.200934579439263</v>
      </c>
    </row>
    <row r="134" spans="1:10" ht="30" x14ac:dyDescent="0.2">
      <c r="A134" s="56" t="s">
        <v>70</v>
      </c>
      <c r="B134" s="106" t="s">
        <v>23</v>
      </c>
      <c r="C134" s="106" t="s">
        <v>12</v>
      </c>
      <c r="D134" s="106" t="s">
        <v>10</v>
      </c>
      <c r="E134" s="106" t="s">
        <v>106</v>
      </c>
      <c r="F134" s="106" t="s">
        <v>34</v>
      </c>
      <c r="G134" s="114">
        <v>13600</v>
      </c>
      <c r="H134" s="107">
        <v>12668.8</v>
      </c>
      <c r="I134" s="80">
        <f t="shared" si="25"/>
        <v>93.152941176470577</v>
      </c>
      <c r="J134" s="4">
        <f t="shared" si="39"/>
        <v>93.152941176470577</v>
      </c>
    </row>
    <row r="135" spans="1:10" ht="15" x14ac:dyDescent="0.2">
      <c r="A135" s="50" t="s">
        <v>18</v>
      </c>
      <c r="B135" s="51">
        <v>920</v>
      </c>
      <c r="C135" s="51" t="s">
        <v>12</v>
      </c>
      <c r="D135" s="51" t="s">
        <v>10</v>
      </c>
      <c r="E135" s="51" t="s">
        <v>107</v>
      </c>
      <c r="F135" s="51"/>
      <c r="G135" s="65">
        <f>G138</f>
        <v>1002.1</v>
      </c>
      <c r="H135" s="54">
        <f>H138</f>
        <v>808.5</v>
      </c>
      <c r="I135" s="80">
        <f t="shared" si="25"/>
        <v>80.680570801317231</v>
      </c>
      <c r="J135" s="4">
        <f t="shared" si="39"/>
        <v>80.680570801317231</v>
      </c>
    </row>
    <row r="136" spans="1:10" ht="30" x14ac:dyDescent="0.2">
      <c r="A136" s="71" t="s">
        <v>149</v>
      </c>
      <c r="B136" s="51">
        <v>920</v>
      </c>
      <c r="C136" s="51" t="s">
        <v>12</v>
      </c>
      <c r="D136" s="51" t="s">
        <v>10</v>
      </c>
      <c r="E136" s="51" t="s">
        <v>107</v>
      </c>
      <c r="F136" s="51" t="s">
        <v>43</v>
      </c>
      <c r="G136" s="65">
        <f t="shared" ref="G136:H137" si="43">G137</f>
        <v>1002.1</v>
      </c>
      <c r="H136" s="65">
        <f t="shared" si="43"/>
        <v>808.5</v>
      </c>
      <c r="I136" s="80">
        <f t="shared" si="25"/>
        <v>80.680570801317231</v>
      </c>
      <c r="J136" s="4">
        <f t="shared" si="39"/>
        <v>80.680570801317231</v>
      </c>
    </row>
    <row r="137" spans="1:10" ht="30" x14ac:dyDescent="0.2">
      <c r="A137" s="71" t="s">
        <v>71</v>
      </c>
      <c r="B137" s="51">
        <v>920</v>
      </c>
      <c r="C137" s="51" t="s">
        <v>12</v>
      </c>
      <c r="D137" s="51" t="s">
        <v>10</v>
      </c>
      <c r="E137" s="51" t="s">
        <v>107</v>
      </c>
      <c r="F137" s="51" t="s">
        <v>44</v>
      </c>
      <c r="G137" s="65">
        <f t="shared" si="43"/>
        <v>1002.1</v>
      </c>
      <c r="H137" s="65">
        <f t="shared" si="43"/>
        <v>808.5</v>
      </c>
      <c r="I137" s="80">
        <f t="shared" si="25"/>
        <v>80.680570801317231</v>
      </c>
      <c r="J137" s="4">
        <f t="shared" si="39"/>
        <v>80.680570801317231</v>
      </c>
    </row>
    <row r="138" spans="1:10" ht="30" x14ac:dyDescent="0.2">
      <c r="A138" s="56" t="s">
        <v>70</v>
      </c>
      <c r="B138" s="57">
        <v>920</v>
      </c>
      <c r="C138" s="57" t="s">
        <v>12</v>
      </c>
      <c r="D138" s="57" t="s">
        <v>10</v>
      </c>
      <c r="E138" s="57" t="s">
        <v>107</v>
      </c>
      <c r="F138" s="57" t="s">
        <v>34</v>
      </c>
      <c r="G138" s="59">
        <v>1002.1</v>
      </c>
      <c r="H138" s="59">
        <v>808.5</v>
      </c>
      <c r="I138" s="80">
        <f t="shared" si="25"/>
        <v>80.680570801317231</v>
      </c>
      <c r="J138" s="4">
        <f t="shared" si="39"/>
        <v>80.680570801317231</v>
      </c>
    </row>
    <row r="139" spans="1:10" ht="15" x14ac:dyDescent="0.2">
      <c r="A139" s="50" t="s">
        <v>19</v>
      </c>
      <c r="B139" s="51">
        <v>920</v>
      </c>
      <c r="C139" s="51" t="s">
        <v>12</v>
      </c>
      <c r="D139" s="51" t="s">
        <v>10</v>
      </c>
      <c r="E139" s="51" t="s">
        <v>108</v>
      </c>
      <c r="F139" s="51" t="s">
        <v>7</v>
      </c>
      <c r="G139" s="65">
        <f>G142</f>
        <v>1338.7</v>
      </c>
      <c r="H139" s="54">
        <f>H142</f>
        <v>1336.3</v>
      </c>
      <c r="I139" s="80">
        <f t="shared" si="25"/>
        <v>99.820721595577794</v>
      </c>
      <c r="J139" s="4">
        <f t="shared" si="39"/>
        <v>99.820721595577794</v>
      </c>
    </row>
    <row r="140" spans="1:10" ht="30" x14ac:dyDescent="0.2">
      <c r="A140" s="71" t="s">
        <v>149</v>
      </c>
      <c r="B140" s="51">
        <v>920</v>
      </c>
      <c r="C140" s="51" t="s">
        <v>12</v>
      </c>
      <c r="D140" s="51" t="s">
        <v>10</v>
      </c>
      <c r="E140" s="51" t="s">
        <v>108</v>
      </c>
      <c r="F140" s="51" t="s">
        <v>43</v>
      </c>
      <c r="G140" s="65">
        <f t="shared" ref="G140:H141" si="44">G141</f>
        <v>1338.7</v>
      </c>
      <c r="H140" s="65">
        <f t="shared" si="44"/>
        <v>1336.3</v>
      </c>
      <c r="I140" s="80">
        <f t="shared" si="25"/>
        <v>99.820721595577794</v>
      </c>
      <c r="J140" s="4">
        <f t="shared" si="39"/>
        <v>99.820721595577794</v>
      </c>
    </row>
    <row r="141" spans="1:10" ht="30" x14ac:dyDescent="0.2">
      <c r="A141" s="71" t="s">
        <v>71</v>
      </c>
      <c r="B141" s="51">
        <v>920</v>
      </c>
      <c r="C141" s="51" t="s">
        <v>12</v>
      </c>
      <c r="D141" s="51" t="s">
        <v>10</v>
      </c>
      <c r="E141" s="51" t="s">
        <v>108</v>
      </c>
      <c r="F141" s="51" t="s">
        <v>44</v>
      </c>
      <c r="G141" s="65">
        <f t="shared" si="44"/>
        <v>1338.7</v>
      </c>
      <c r="H141" s="65">
        <f t="shared" si="44"/>
        <v>1336.3</v>
      </c>
      <c r="I141" s="80">
        <f t="shared" si="25"/>
        <v>99.820721595577794</v>
      </c>
      <c r="J141" s="4">
        <f t="shared" si="39"/>
        <v>99.820721595577794</v>
      </c>
    </row>
    <row r="142" spans="1:10" ht="30" x14ac:dyDescent="0.2">
      <c r="A142" s="56" t="s">
        <v>70</v>
      </c>
      <c r="B142" s="57">
        <v>920</v>
      </c>
      <c r="C142" s="57" t="s">
        <v>12</v>
      </c>
      <c r="D142" s="57" t="s">
        <v>10</v>
      </c>
      <c r="E142" s="57" t="s">
        <v>108</v>
      </c>
      <c r="F142" s="57" t="s">
        <v>34</v>
      </c>
      <c r="G142" s="59">
        <v>1338.7</v>
      </c>
      <c r="H142" s="59">
        <v>1336.3</v>
      </c>
      <c r="I142" s="80">
        <f t="shared" si="25"/>
        <v>99.820721595577794</v>
      </c>
      <c r="J142" s="4">
        <f t="shared" si="39"/>
        <v>99.820721595577794</v>
      </c>
    </row>
    <row r="143" spans="1:10" ht="15" x14ac:dyDescent="0.2">
      <c r="A143" s="50" t="s">
        <v>77</v>
      </c>
      <c r="B143" s="51">
        <v>920</v>
      </c>
      <c r="C143" s="51" t="s">
        <v>12</v>
      </c>
      <c r="D143" s="51" t="s">
        <v>10</v>
      </c>
      <c r="E143" s="51" t="s">
        <v>109</v>
      </c>
      <c r="F143" s="51" t="s">
        <v>7</v>
      </c>
      <c r="G143" s="65">
        <f>G146</f>
        <v>28098.6</v>
      </c>
      <c r="H143" s="54">
        <f>H146</f>
        <v>19355.900000000001</v>
      </c>
      <c r="I143" s="80">
        <f t="shared" si="25"/>
        <v>68.885638430384446</v>
      </c>
      <c r="J143" s="4">
        <f t="shared" si="39"/>
        <v>68.885638430384446</v>
      </c>
    </row>
    <row r="144" spans="1:10" ht="30" x14ac:dyDescent="0.2">
      <c r="A144" s="71" t="s">
        <v>149</v>
      </c>
      <c r="B144" s="51">
        <v>920</v>
      </c>
      <c r="C144" s="51" t="s">
        <v>12</v>
      </c>
      <c r="D144" s="51" t="s">
        <v>10</v>
      </c>
      <c r="E144" s="51" t="s">
        <v>109</v>
      </c>
      <c r="F144" s="51" t="s">
        <v>43</v>
      </c>
      <c r="G144" s="65">
        <f t="shared" ref="G144:H145" si="45">G145</f>
        <v>28098.6</v>
      </c>
      <c r="H144" s="65">
        <f t="shared" si="45"/>
        <v>19355.900000000001</v>
      </c>
      <c r="I144" s="80">
        <f t="shared" si="25"/>
        <v>68.885638430384446</v>
      </c>
      <c r="J144" s="4">
        <f t="shared" si="39"/>
        <v>68.885638430384446</v>
      </c>
    </row>
    <row r="145" spans="1:10" ht="30" x14ac:dyDescent="0.2">
      <c r="A145" s="71" t="s">
        <v>71</v>
      </c>
      <c r="B145" s="51">
        <v>920</v>
      </c>
      <c r="C145" s="51" t="s">
        <v>12</v>
      </c>
      <c r="D145" s="51" t="s">
        <v>10</v>
      </c>
      <c r="E145" s="51" t="s">
        <v>109</v>
      </c>
      <c r="F145" s="51" t="s">
        <v>44</v>
      </c>
      <c r="G145" s="65">
        <f t="shared" si="45"/>
        <v>28098.6</v>
      </c>
      <c r="H145" s="65">
        <f t="shared" si="45"/>
        <v>19355.900000000001</v>
      </c>
      <c r="I145" s="80">
        <f t="shared" si="25"/>
        <v>68.885638430384446</v>
      </c>
      <c r="J145" s="4">
        <f t="shared" si="39"/>
        <v>68.885638430384446</v>
      </c>
    </row>
    <row r="146" spans="1:10" ht="30" x14ac:dyDescent="0.2">
      <c r="A146" s="56" t="s">
        <v>70</v>
      </c>
      <c r="B146" s="57">
        <v>920</v>
      </c>
      <c r="C146" s="57" t="s">
        <v>12</v>
      </c>
      <c r="D146" s="57" t="s">
        <v>10</v>
      </c>
      <c r="E146" s="57" t="s">
        <v>109</v>
      </c>
      <c r="F146" s="57" t="s">
        <v>34</v>
      </c>
      <c r="G146" s="59">
        <v>28098.6</v>
      </c>
      <c r="H146" s="59">
        <v>19355.900000000001</v>
      </c>
      <c r="I146" s="80">
        <f t="shared" si="25"/>
        <v>68.885638430384446</v>
      </c>
      <c r="J146" s="4">
        <f t="shared" si="39"/>
        <v>68.885638430384446</v>
      </c>
    </row>
    <row r="147" spans="1:10" x14ac:dyDescent="0.2">
      <c r="A147" s="99" t="s">
        <v>52</v>
      </c>
      <c r="B147" s="100" t="s">
        <v>23</v>
      </c>
      <c r="C147" s="100" t="s">
        <v>25</v>
      </c>
      <c r="D147" s="100" t="s">
        <v>26</v>
      </c>
      <c r="E147" s="100"/>
      <c r="F147" s="100" t="s">
        <v>7</v>
      </c>
      <c r="G147" s="115">
        <f>G148+G154</f>
        <v>1450.9</v>
      </c>
      <c r="H147" s="115">
        <f>H148+H154</f>
        <v>856.7</v>
      </c>
      <c r="I147" s="80">
        <f t="shared" si="25"/>
        <v>59.046109311461848</v>
      </c>
      <c r="J147" s="4">
        <f t="shared" si="39"/>
        <v>59.046109311461848</v>
      </c>
    </row>
    <row r="148" spans="1:10" ht="15" x14ac:dyDescent="0.2">
      <c r="A148" s="50" t="s">
        <v>28</v>
      </c>
      <c r="B148" s="51" t="s">
        <v>23</v>
      </c>
      <c r="C148" s="51" t="s">
        <v>25</v>
      </c>
      <c r="D148" s="51" t="s">
        <v>9</v>
      </c>
      <c r="E148" s="51"/>
      <c r="F148" s="51"/>
      <c r="G148" s="65">
        <f t="shared" ref="G148:H149" si="46">G149</f>
        <v>496.1</v>
      </c>
      <c r="H148" s="65">
        <f t="shared" si="46"/>
        <v>492.3</v>
      </c>
      <c r="I148" s="80">
        <f t="shared" si="25"/>
        <v>99.234025398105217</v>
      </c>
      <c r="J148" s="4">
        <f t="shared" si="39"/>
        <v>99.234025398105217</v>
      </c>
    </row>
    <row r="149" spans="1:10" ht="15" x14ac:dyDescent="0.2">
      <c r="A149" s="67" t="s">
        <v>41</v>
      </c>
      <c r="B149" s="51">
        <v>920</v>
      </c>
      <c r="C149" s="51" t="s">
        <v>25</v>
      </c>
      <c r="D149" s="51" t="s">
        <v>9</v>
      </c>
      <c r="E149" s="70" t="s">
        <v>98</v>
      </c>
      <c r="F149" s="51"/>
      <c r="G149" s="65">
        <f t="shared" si="46"/>
        <v>496.1</v>
      </c>
      <c r="H149" s="65">
        <f t="shared" si="46"/>
        <v>492.3</v>
      </c>
      <c r="I149" s="80">
        <f t="shared" ref="I149:I218" si="47">H149/G149*100</f>
        <v>99.234025398105217</v>
      </c>
      <c r="J149" s="4">
        <f t="shared" si="39"/>
        <v>99.234025398105217</v>
      </c>
    </row>
    <row r="150" spans="1:10" ht="30" x14ac:dyDescent="0.25">
      <c r="A150" s="69" t="s">
        <v>78</v>
      </c>
      <c r="B150" s="51" t="s">
        <v>23</v>
      </c>
      <c r="C150" s="51" t="s">
        <v>25</v>
      </c>
      <c r="D150" s="51" t="s">
        <v>9</v>
      </c>
      <c r="E150" s="70" t="s">
        <v>110</v>
      </c>
      <c r="F150" s="51"/>
      <c r="G150" s="65">
        <f t="shared" ref="G150:H152" si="48">G151</f>
        <v>496.1</v>
      </c>
      <c r="H150" s="65">
        <f t="shared" si="48"/>
        <v>492.3</v>
      </c>
      <c r="I150" s="80">
        <f t="shared" si="47"/>
        <v>99.234025398105217</v>
      </c>
      <c r="J150" s="4">
        <f t="shared" si="39"/>
        <v>99.234025398105217</v>
      </c>
    </row>
    <row r="151" spans="1:10" ht="15" x14ac:dyDescent="0.2">
      <c r="A151" s="116" t="s">
        <v>63</v>
      </c>
      <c r="B151" s="51" t="s">
        <v>23</v>
      </c>
      <c r="C151" s="51" t="s">
        <v>25</v>
      </c>
      <c r="D151" s="51" t="s">
        <v>9</v>
      </c>
      <c r="E151" s="70" t="s">
        <v>110</v>
      </c>
      <c r="F151" s="51" t="s">
        <v>62</v>
      </c>
      <c r="G151" s="65">
        <f t="shared" si="48"/>
        <v>496.1</v>
      </c>
      <c r="H151" s="65">
        <f t="shared" si="48"/>
        <v>492.3</v>
      </c>
      <c r="I151" s="80">
        <f t="shared" si="47"/>
        <v>99.234025398105217</v>
      </c>
      <c r="J151" s="4">
        <f t="shared" si="39"/>
        <v>99.234025398105217</v>
      </c>
    </row>
    <row r="152" spans="1:10" ht="15" x14ac:dyDescent="0.2">
      <c r="A152" s="117" t="s">
        <v>64</v>
      </c>
      <c r="B152" s="51" t="s">
        <v>23</v>
      </c>
      <c r="C152" s="51" t="s">
        <v>25</v>
      </c>
      <c r="D152" s="51" t="s">
        <v>9</v>
      </c>
      <c r="E152" s="70" t="s">
        <v>110</v>
      </c>
      <c r="F152" s="51" t="s">
        <v>65</v>
      </c>
      <c r="G152" s="65">
        <f t="shared" si="48"/>
        <v>496.1</v>
      </c>
      <c r="H152" s="65">
        <f t="shared" si="48"/>
        <v>492.3</v>
      </c>
      <c r="I152" s="80">
        <f t="shared" si="47"/>
        <v>99.234025398105217</v>
      </c>
      <c r="J152" s="4">
        <f t="shared" si="39"/>
        <v>99.234025398105217</v>
      </c>
    </row>
    <row r="153" spans="1:10" ht="15" x14ac:dyDescent="0.2">
      <c r="A153" s="56" t="s">
        <v>68</v>
      </c>
      <c r="B153" s="57" t="s">
        <v>23</v>
      </c>
      <c r="C153" s="57" t="s">
        <v>25</v>
      </c>
      <c r="D153" s="57" t="s">
        <v>9</v>
      </c>
      <c r="E153" s="57" t="s">
        <v>110</v>
      </c>
      <c r="F153" s="57" t="s">
        <v>37</v>
      </c>
      <c r="G153" s="59">
        <v>496.1</v>
      </c>
      <c r="H153" s="59">
        <v>492.3</v>
      </c>
      <c r="I153" s="80">
        <f t="shared" si="47"/>
        <v>99.234025398105217</v>
      </c>
      <c r="J153" s="4">
        <f t="shared" si="39"/>
        <v>99.234025398105217</v>
      </c>
    </row>
    <row r="154" spans="1:10" ht="15" x14ac:dyDescent="0.2">
      <c r="A154" s="50" t="s">
        <v>32</v>
      </c>
      <c r="B154" s="51" t="s">
        <v>23</v>
      </c>
      <c r="C154" s="51" t="s">
        <v>25</v>
      </c>
      <c r="D154" s="51" t="s">
        <v>10</v>
      </c>
      <c r="E154" s="51"/>
      <c r="F154" s="51"/>
      <c r="G154" s="54">
        <f>G155+G164</f>
        <v>954.8</v>
      </c>
      <c r="H154" s="54">
        <f>H155+H164</f>
        <v>364.4</v>
      </c>
      <c r="I154" s="80">
        <f t="shared" si="47"/>
        <v>38.165060745705908</v>
      </c>
      <c r="J154" s="4">
        <f t="shared" si="39"/>
        <v>38.165060745705908</v>
      </c>
    </row>
    <row r="155" spans="1:10" ht="45" x14ac:dyDescent="0.2">
      <c r="A155" s="67" t="s">
        <v>218</v>
      </c>
      <c r="B155" s="51">
        <v>920</v>
      </c>
      <c r="C155" s="51" t="s">
        <v>25</v>
      </c>
      <c r="D155" s="51" t="s">
        <v>10</v>
      </c>
      <c r="E155" s="70" t="s">
        <v>111</v>
      </c>
      <c r="F155" s="51"/>
      <c r="G155" s="54">
        <f>G156+G160</f>
        <v>577.79999999999995</v>
      </c>
      <c r="H155" s="54">
        <f>H156+H160</f>
        <v>321.39999999999998</v>
      </c>
      <c r="I155" s="80">
        <f t="shared" si="47"/>
        <v>55.624783662166841</v>
      </c>
      <c r="J155" s="4">
        <f t="shared" si="39"/>
        <v>55.624783662166841</v>
      </c>
    </row>
    <row r="156" spans="1:10" ht="30" x14ac:dyDescent="0.2">
      <c r="A156" s="67" t="s">
        <v>82</v>
      </c>
      <c r="B156" s="51" t="s">
        <v>23</v>
      </c>
      <c r="C156" s="51" t="s">
        <v>25</v>
      </c>
      <c r="D156" s="51" t="s">
        <v>10</v>
      </c>
      <c r="E156" s="118" t="s">
        <v>123</v>
      </c>
      <c r="F156" s="51"/>
      <c r="G156" s="54">
        <f>G157</f>
        <v>527.79999999999995</v>
      </c>
      <c r="H156" s="54">
        <f>H157</f>
        <v>300.39999999999998</v>
      </c>
      <c r="I156" s="80">
        <f t="shared" si="47"/>
        <v>56.915498294808643</v>
      </c>
      <c r="J156" s="4">
        <f t="shared" si="39"/>
        <v>56.915498294808643</v>
      </c>
    </row>
    <row r="157" spans="1:10" ht="15" x14ac:dyDescent="0.2">
      <c r="A157" s="116" t="s">
        <v>63</v>
      </c>
      <c r="B157" s="51" t="s">
        <v>23</v>
      </c>
      <c r="C157" s="51" t="s">
        <v>25</v>
      </c>
      <c r="D157" s="51" t="s">
        <v>10</v>
      </c>
      <c r="E157" s="118" t="s">
        <v>123</v>
      </c>
      <c r="F157" s="51" t="s">
        <v>62</v>
      </c>
      <c r="G157" s="54">
        <f t="shared" ref="G157:H171" si="49">G158</f>
        <v>527.79999999999995</v>
      </c>
      <c r="H157" s="54">
        <f t="shared" si="49"/>
        <v>300.39999999999998</v>
      </c>
      <c r="I157" s="80">
        <f t="shared" si="47"/>
        <v>56.915498294808643</v>
      </c>
      <c r="J157" s="4">
        <f t="shared" si="39"/>
        <v>56.915498294808643</v>
      </c>
    </row>
    <row r="158" spans="1:10" ht="30" x14ac:dyDescent="0.2">
      <c r="A158" s="119" t="s">
        <v>67</v>
      </c>
      <c r="B158" s="51" t="s">
        <v>23</v>
      </c>
      <c r="C158" s="51" t="s">
        <v>25</v>
      </c>
      <c r="D158" s="51" t="s">
        <v>10</v>
      </c>
      <c r="E158" s="118" t="s">
        <v>123</v>
      </c>
      <c r="F158" s="51" t="s">
        <v>66</v>
      </c>
      <c r="G158" s="54">
        <f t="shared" si="49"/>
        <v>527.79999999999995</v>
      </c>
      <c r="H158" s="54">
        <f t="shared" si="49"/>
        <v>300.39999999999998</v>
      </c>
      <c r="I158" s="80">
        <f t="shared" si="47"/>
        <v>56.915498294808643</v>
      </c>
      <c r="J158" s="4">
        <f t="shared" si="39"/>
        <v>56.915498294808643</v>
      </c>
    </row>
    <row r="159" spans="1:10" ht="30" x14ac:dyDescent="0.2">
      <c r="A159" s="56" t="s">
        <v>69</v>
      </c>
      <c r="B159" s="57" t="s">
        <v>23</v>
      </c>
      <c r="C159" s="57" t="s">
        <v>25</v>
      </c>
      <c r="D159" s="57" t="s">
        <v>10</v>
      </c>
      <c r="E159" s="72" t="s">
        <v>123</v>
      </c>
      <c r="F159" s="57" t="s">
        <v>39</v>
      </c>
      <c r="G159" s="59">
        <v>527.79999999999995</v>
      </c>
      <c r="H159" s="59">
        <v>300.39999999999998</v>
      </c>
      <c r="I159" s="80">
        <f t="shared" si="47"/>
        <v>56.915498294808643</v>
      </c>
      <c r="J159" s="4">
        <f t="shared" si="39"/>
        <v>56.915498294808643</v>
      </c>
    </row>
    <row r="160" spans="1:10" ht="30" x14ac:dyDescent="0.2">
      <c r="A160" s="67" t="s">
        <v>84</v>
      </c>
      <c r="B160" s="51" t="s">
        <v>23</v>
      </c>
      <c r="C160" s="51" t="s">
        <v>25</v>
      </c>
      <c r="D160" s="51" t="s">
        <v>10</v>
      </c>
      <c r="E160" s="118" t="s">
        <v>124</v>
      </c>
      <c r="F160" s="51"/>
      <c r="G160" s="54">
        <f>G161</f>
        <v>50</v>
      </c>
      <c r="H160" s="54">
        <f>H161</f>
        <v>21</v>
      </c>
      <c r="I160" s="80">
        <f t="shared" si="47"/>
        <v>42</v>
      </c>
      <c r="J160" s="4">
        <f t="shared" si="39"/>
        <v>42</v>
      </c>
    </row>
    <row r="161" spans="1:10" ht="15" x14ac:dyDescent="0.2">
      <c r="A161" s="116" t="s">
        <v>63</v>
      </c>
      <c r="B161" s="51" t="s">
        <v>23</v>
      </c>
      <c r="C161" s="51" t="s">
        <v>25</v>
      </c>
      <c r="D161" s="51" t="s">
        <v>10</v>
      </c>
      <c r="E161" s="118" t="s">
        <v>124</v>
      </c>
      <c r="F161" s="51" t="s">
        <v>62</v>
      </c>
      <c r="G161" s="54">
        <f t="shared" si="49"/>
        <v>50</v>
      </c>
      <c r="H161" s="54">
        <f t="shared" si="49"/>
        <v>21</v>
      </c>
      <c r="I161" s="80">
        <f t="shared" si="47"/>
        <v>42</v>
      </c>
      <c r="J161" s="4">
        <f t="shared" si="39"/>
        <v>42</v>
      </c>
    </row>
    <row r="162" spans="1:10" ht="30" x14ac:dyDescent="0.2">
      <c r="A162" s="119" t="s">
        <v>67</v>
      </c>
      <c r="B162" s="51" t="s">
        <v>23</v>
      </c>
      <c r="C162" s="51" t="s">
        <v>25</v>
      </c>
      <c r="D162" s="51" t="s">
        <v>10</v>
      </c>
      <c r="E162" s="118" t="s">
        <v>124</v>
      </c>
      <c r="F162" s="51" t="s">
        <v>66</v>
      </c>
      <c r="G162" s="54">
        <f t="shared" si="49"/>
        <v>50</v>
      </c>
      <c r="H162" s="54">
        <f t="shared" si="49"/>
        <v>21</v>
      </c>
      <c r="I162" s="80">
        <f t="shared" si="47"/>
        <v>42</v>
      </c>
      <c r="J162" s="4">
        <f t="shared" si="39"/>
        <v>42</v>
      </c>
    </row>
    <row r="163" spans="1:10" ht="30" x14ac:dyDescent="0.2">
      <c r="A163" s="56" t="s">
        <v>69</v>
      </c>
      <c r="B163" s="57" t="s">
        <v>23</v>
      </c>
      <c r="C163" s="57" t="s">
        <v>25</v>
      </c>
      <c r="D163" s="57" t="s">
        <v>10</v>
      </c>
      <c r="E163" s="72" t="s">
        <v>124</v>
      </c>
      <c r="F163" s="57" t="s">
        <v>39</v>
      </c>
      <c r="G163" s="59">
        <v>50</v>
      </c>
      <c r="H163" s="59">
        <v>21</v>
      </c>
      <c r="I163" s="80">
        <f t="shared" si="47"/>
        <v>42</v>
      </c>
      <c r="J163" s="4">
        <f t="shared" si="39"/>
        <v>42</v>
      </c>
    </row>
    <row r="164" spans="1:10" ht="15" x14ac:dyDescent="0.2">
      <c r="A164" s="67" t="s">
        <v>41</v>
      </c>
      <c r="B164" s="51">
        <v>920</v>
      </c>
      <c r="C164" s="51" t="s">
        <v>25</v>
      </c>
      <c r="D164" s="51" t="s">
        <v>10</v>
      </c>
      <c r="E164" s="70" t="s">
        <v>98</v>
      </c>
      <c r="F164" s="51"/>
      <c r="G164" s="54">
        <f>G165+G169</f>
        <v>377</v>
      </c>
      <c r="H164" s="54">
        <f>H165+H169</f>
        <v>43</v>
      </c>
      <c r="I164" s="80">
        <f t="shared" si="47"/>
        <v>11.405835543766578</v>
      </c>
      <c r="J164" s="4">
        <f t="shared" si="39"/>
        <v>11.405835543766578</v>
      </c>
    </row>
    <row r="165" spans="1:10" ht="15" x14ac:dyDescent="0.2">
      <c r="A165" s="120" t="s">
        <v>85</v>
      </c>
      <c r="B165" s="51" t="s">
        <v>23</v>
      </c>
      <c r="C165" s="51" t="s">
        <v>25</v>
      </c>
      <c r="D165" s="51" t="s">
        <v>10</v>
      </c>
      <c r="E165" s="70" t="s">
        <v>112</v>
      </c>
      <c r="F165" s="51"/>
      <c r="G165" s="54" t="str">
        <f t="shared" si="49"/>
        <v>330,0</v>
      </c>
      <c r="H165" s="54">
        <f t="shared" si="49"/>
        <v>43</v>
      </c>
      <c r="I165" s="80">
        <f t="shared" si="47"/>
        <v>13.030303030303031</v>
      </c>
      <c r="J165" s="4">
        <f t="shared" si="39"/>
        <v>13.030303030303031</v>
      </c>
    </row>
    <row r="166" spans="1:10" ht="15" x14ac:dyDescent="0.2">
      <c r="A166" s="116" t="s">
        <v>63</v>
      </c>
      <c r="B166" s="51" t="s">
        <v>23</v>
      </c>
      <c r="C166" s="51" t="s">
        <v>25</v>
      </c>
      <c r="D166" s="51" t="s">
        <v>10</v>
      </c>
      <c r="E166" s="70" t="s">
        <v>112</v>
      </c>
      <c r="F166" s="51" t="s">
        <v>62</v>
      </c>
      <c r="G166" s="54" t="str">
        <f t="shared" si="49"/>
        <v>330,0</v>
      </c>
      <c r="H166" s="54">
        <f t="shared" si="49"/>
        <v>43</v>
      </c>
      <c r="I166" s="80">
        <f t="shared" si="47"/>
        <v>13.030303030303031</v>
      </c>
      <c r="J166" s="4">
        <f t="shared" si="39"/>
        <v>13.030303030303031</v>
      </c>
    </row>
    <row r="167" spans="1:10" ht="30" x14ac:dyDescent="0.2">
      <c r="A167" s="119" t="s">
        <v>67</v>
      </c>
      <c r="B167" s="51" t="s">
        <v>23</v>
      </c>
      <c r="C167" s="51" t="s">
        <v>25</v>
      </c>
      <c r="D167" s="51" t="s">
        <v>10</v>
      </c>
      <c r="E167" s="70" t="s">
        <v>112</v>
      </c>
      <c r="F167" s="51" t="s">
        <v>66</v>
      </c>
      <c r="G167" s="54" t="str">
        <f t="shared" si="49"/>
        <v>330,0</v>
      </c>
      <c r="H167" s="54">
        <f t="shared" si="49"/>
        <v>43</v>
      </c>
      <c r="I167" s="80">
        <f t="shared" si="47"/>
        <v>13.030303030303031</v>
      </c>
      <c r="J167" s="4">
        <f t="shared" si="39"/>
        <v>13.030303030303031</v>
      </c>
    </row>
    <row r="168" spans="1:10" ht="30" x14ac:dyDescent="0.2">
      <c r="A168" s="56" t="s">
        <v>69</v>
      </c>
      <c r="B168" s="57" t="s">
        <v>23</v>
      </c>
      <c r="C168" s="57" t="s">
        <v>25</v>
      </c>
      <c r="D168" s="57" t="s">
        <v>10</v>
      </c>
      <c r="E168" s="72" t="s">
        <v>112</v>
      </c>
      <c r="F168" s="57" t="s">
        <v>39</v>
      </c>
      <c r="G168" s="59" t="s">
        <v>144</v>
      </c>
      <c r="H168" s="59">
        <v>43</v>
      </c>
      <c r="I168" s="80">
        <f t="shared" si="47"/>
        <v>13.030303030303031</v>
      </c>
      <c r="J168" s="4">
        <f t="shared" si="39"/>
        <v>13.030303030303031</v>
      </c>
    </row>
    <row r="169" spans="1:10" ht="45" hidden="1" x14ac:dyDescent="0.25">
      <c r="A169" s="69" t="s">
        <v>86</v>
      </c>
      <c r="B169" s="51" t="s">
        <v>23</v>
      </c>
      <c r="C169" s="51" t="s">
        <v>25</v>
      </c>
      <c r="D169" s="51" t="s">
        <v>10</v>
      </c>
      <c r="E169" s="70" t="s">
        <v>113</v>
      </c>
      <c r="F169" s="51"/>
      <c r="G169" s="54">
        <f t="shared" si="49"/>
        <v>47</v>
      </c>
      <c r="H169" s="54">
        <f t="shared" si="49"/>
        <v>0</v>
      </c>
      <c r="I169" s="80">
        <f t="shared" si="47"/>
        <v>0</v>
      </c>
      <c r="J169" s="4">
        <f t="shared" si="39"/>
        <v>0</v>
      </c>
    </row>
    <row r="170" spans="1:10" ht="30" hidden="1" x14ac:dyDescent="0.2">
      <c r="A170" s="71" t="s">
        <v>149</v>
      </c>
      <c r="B170" s="51" t="s">
        <v>23</v>
      </c>
      <c r="C170" s="51" t="s">
        <v>25</v>
      </c>
      <c r="D170" s="51" t="s">
        <v>10</v>
      </c>
      <c r="E170" s="70" t="s">
        <v>113</v>
      </c>
      <c r="F170" s="51" t="s">
        <v>43</v>
      </c>
      <c r="G170" s="54">
        <f t="shared" si="49"/>
        <v>47</v>
      </c>
      <c r="H170" s="54">
        <f t="shared" si="49"/>
        <v>0</v>
      </c>
      <c r="I170" s="80">
        <f t="shared" si="47"/>
        <v>0</v>
      </c>
      <c r="J170" s="4">
        <f t="shared" si="39"/>
        <v>0</v>
      </c>
    </row>
    <row r="171" spans="1:10" ht="30" hidden="1" x14ac:dyDescent="0.2">
      <c r="A171" s="71" t="s">
        <v>71</v>
      </c>
      <c r="B171" s="51" t="s">
        <v>23</v>
      </c>
      <c r="C171" s="51" t="s">
        <v>25</v>
      </c>
      <c r="D171" s="51" t="s">
        <v>10</v>
      </c>
      <c r="E171" s="70" t="s">
        <v>113</v>
      </c>
      <c r="F171" s="51" t="s">
        <v>44</v>
      </c>
      <c r="G171" s="54">
        <f t="shared" si="49"/>
        <v>47</v>
      </c>
      <c r="H171" s="54">
        <f t="shared" si="49"/>
        <v>0</v>
      </c>
      <c r="I171" s="80">
        <f t="shared" si="47"/>
        <v>0</v>
      </c>
      <c r="J171" s="4">
        <f t="shared" si="39"/>
        <v>0</v>
      </c>
    </row>
    <row r="172" spans="1:10" ht="30" hidden="1" x14ac:dyDescent="0.2">
      <c r="A172" s="56" t="s">
        <v>70</v>
      </c>
      <c r="B172" s="57" t="s">
        <v>23</v>
      </c>
      <c r="C172" s="57" t="s">
        <v>25</v>
      </c>
      <c r="D172" s="57" t="s">
        <v>10</v>
      </c>
      <c r="E172" s="72" t="s">
        <v>113</v>
      </c>
      <c r="F172" s="57" t="s">
        <v>34</v>
      </c>
      <c r="G172" s="59">
        <v>47</v>
      </c>
      <c r="H172" s="59">
        <v>0</v>
      </c>
      <c r="I172" s="80">
        <f t="shared" si="47"/>
        <v>0</v>
      </c>
      <c r="J172" s="4">
        <f t="shared" si="39"/>
        <v>0</v>
      </c>
    </row>
    <row r="173" spans="1:10" ht="15" hidden="1" x14ac:dyDescent="0.2">
      <c r="A173" s="73" t="s">
        <v>128</v>
      </c>
      <c r="B173" s="51" t="s">
        <v>23</v>
      </c>
      <c r="C173" s="51" t="s">
        <v>129</v>
      </c>
      <c r="D173" s="51" t="s">
        <v>26</v>
      </c>
      <c r="E173" s="51"/>
      <c r="F173" s="51"/>
      <c r="G173" s="54">
        <f t="shared" ref="G173:H178" si="50">G174</f>
        <v>1042.2</v>
      </c>
      <c r="H173" s="54">
        <f t="shared" si="50"/>
        <v>0</v>
      </c>
      <c r="I173" s="80">
        <f t="shared" si="47"/>
        <v>0</v>
      </c>
      <c r="J173" s="4">
        <f t="shared" si="39"/>
        <v>0</v>
      </c>
    </row>
    <row r="174" spans="1:10" ht="15" hidden="1" x14ac:dyDescent="0.2">
      <c r="A174" s="73" t="s">
        <v>130</v>
      </c>
      <c r="B174" s="51" t="s">
        <v>23</v>
      </c>
      <c r="C174" s="51" t="s">
        <v>129</v>
      </c>
      <c r="D174" s="51" t="s">
        <v>9</v>
      </c>
      <c r="E174" s="51"/>
      <c r="F174" s="51"/>
      <c r="G174" s="54">
        <f t="shared" si="50"/>
        <v>1042.2</v>
      </c>
      <c r="H174" s="54">
        <f t="shared" si="50"/>
        <v>0</v>
      </c>
      <c r="I174" s="80">
        <f t="shared" si="47"/>
        <v>0</v>
      </c>
      <c r="J174" s="4">
        <f t="shared" si="39"/>
        <v>0</v>
      </c>
    </row>
    <row r="175" spans="1:10" ht="30" hidden="1" x14ac:dyDescent="0.2">
      <c r="A175" s="50" t="s">
        <v>127</v>
      </c>
      <c r="B175" s="51" t="s">
        <v>23</v>
      </c>
      <c r="C175" s="51" t="s">
        <v>129</v>
      </c>
      <c r="D175" s="51" t="s">
        <v>9</v>
      </c>
      <c r="E175" s="51" t="s">
        <v>126</v>
      </c>
      <c r="F175" s="51"/>
      <c r="G175" s="54">
        <f>G176+G180</f>
        <v>1042.2</v>
      </c>
      <c r="H175" s="54">
        <f>H176+H180</f>
        <v>0</v>
      </c>
      <c r="I175" s="80">
        <f t="shared" si="47"/>
        <v>0</v>
      </c>
      <c r="J175" s="4">
        <f t="shared" si="39"/>
        <v>0</v>
      </c>
    </row>
    <row r="176" spans="1:10" ht="30" hidden="1" x14ac:dyDescent="0.2">
      <c r="A176" s="53" t="s">
        <v>145</v>
      </c>
      <c r="B176" s="51" t="s">
        <v>23</v>
      </c>
      <c r="C176" s="51" t="s">
        <v>129</v>
      </c>
      <c r="D176" s="51" t="s">
        <v>9</v>
      </c>
      <c r="E176" s="51" t="s">
        <v>131</v>
      </c>
      <c r="F176" s="51"/>
      <c r="G176" s="54">
        <f t="shared" si="50"/>
        <v>800</v>
      </c>
      <c r="H176" s="54">
        <f t="shared" si="50"/>
        <v>0</v>
      </c>
      <c r="I176" s="80">
        <f t="shared" si="47"/>
        <v>0</v>
      </c>
      <c r="J176" s="4">
        <f t="shared" si="39"/>
        <v>0</v>
      </c>
    </row>
    <row r="177" spans="1:10" ht="30" hidden="1" x14ac:dyDescent="0.2">
      <c r="A177" s="53" t="s">
        <v>159</v>
      </c>
      <c r="B177" s="51" t="s">
        <v>23</v>
      </c>
      <c r="C177" s="51" t="s">
        <v>129</v>
      </c>
      <c r="D177" s="51" t="s">
        <v>9</v>
      </c>
      <c r="E177" s="51" t="s">
        <v>131</v>
      </c>
      <c r="F177" s="51" t="s">
        <v>57</v>
      </c>
      <c r="G177" s="54">
        <f t="shared" si="50"/>
        <v>800</v>
      </c>
      <c r="H177" s="54">
        <f t="shared" si="50"/>
        <v>0</v>
      </c>
      <c r="I177" s="80">
        <f t="shared" si="47"/>
        <v>0</v>
      </c>
      <c r="J177" s="4">
        <f t="shared" si="39"/>
        <v>0</v>
      </c>
    </row>
    <row r="178" spans="1:10" ht="15" hidden="1" x14ac:dyDescent="0.2">
      <c r="A178" s="53" t="s">
        <v>132</v>
      </c>
      <c r="B178" s="51" t="s">
        <v>23</v>
      </c>
      <c r="C178" s="51" t="s">
        <v>129</v>
      </c>
      <c r="D178" s="51" t="s">
        <v>9</v>
      </c>
      <c r="E178" s="51" t="s">
        <v>131</v>
      </c>
      <c r="F178" s="51" t="s">
        <v>56</v>
      </c>
      <c r="G178" s="54">
        <f t="shared" si="50"/>
        <v>800</v>
      </c>
      <c r="H178" s="54">
        <f t="shared" si="50"/>
        <v>0</v>
      </c>
      <c r="I178" s="80">
        <f t="shared" si="47"/>
        <v>0</v>
      </c>
      <c r="J178" s="4">
        <f t="shared" si="39"/>
        <v>0</v>
      </c>
    </row>
    <row r="179" spans="1:10" ht="45" hidden="1" x14ac:dyDescent="0.2">
      <c r="A179" s="63" t="s">
        <v>75</v>
      </c>
      <c r="B179" s="57" t="s">
        <v>23</v>
      </c>
      <c r="C179" s="57" t="s">
        <v>129</v>
      </c>
      <c r="D179" s="57" t="s">
        <v>9</v>
      </c>
      <c r="E179" s="57" t="s">
        <v>131</v>
      </c>
      <c r="F179" s="57" t="s">
        <v>74</v>
      </c>
      <c r="G179" s="59">
        <v>800</v>
      </c>
      <c r="H179" s="59">
        <v>0</v>
      </c>
      <c r="I179" s="80">
        <f t="shared" si="47"/>
        <v>0</v>
      </c>
      <c r="J179" s="4">
        <f t="shared" si="39"/>
        <v>0</v>
      </c>
    </row>
    <row r="180" spans="1:10" ht="30" hidden="1" x14ac:dyDescent="0.2">
      <c r="A180" s="53" t="s">
        <v>145</v>
      </c>
      <c r="B180" s="51" t="s">
        <v>23</v>
      </c>
      <c r="C180" s="51" t="s">
        <v>129</v>
      </c>
      <c r="D180" s="51" t="s">
        <v>9</v>
      </c>
      <c r="E180" s="51" t="s">
        <v>133</v>
      </c>
      <c r="F180" s="51"/>
      <c r="G180" s="54" t="str">
        <f t="shared" ref="G180:H182" si="51">G181</f>
        <v>242,2</v>
      </c>
      <c r="H180" s="54">
        <f t="shared" si="51"/>
        <v>0</v>
      </c>
      <c r="I180" s="80">
        <f t="shared" si="47"/>
        <v>0</v>
      </c>
      <c r="J180" s="4">
        <f t="shared" si="39"/>
        <v>0</v>
      </c>
    </row>
    <row r="181" spans="1:10" ht="45" hidden="1" x14ac:dyDescent="0.2">
      <c r="A181" s="53" t="s">
        <v>73</v>
      </c>
      <c r="B181" s="51" t="s">
        <v>23</v>
      </c>
      <c r="C181" s="51" t="s">
        <v>129</v>
      </c>
      <c r="D181" s="51" t="s">
        <v>9</v>
      </c>
      <c r="E181" s="51" t="s">
        <v>133</v>
      </c>
      <c r="F181" s="51" t="s">
        <v>57</v>
      </c>
      <c r="G181" s="54" t="str">
        <f t="shared" si="51"/>
        <v>242,2</v>
      </c>
      <c r="H181" s="54">
        <f t="shared" si="51"/>
        <v>0</v>
      </c>
      <c r="I181" s="80">
        <f t="shared" si="47"/>
        <v>0</v>
      </c>
      <c r="J181" s="4">
        <f t="shared" si="39"/>
        <v>0</v>
      </c>
    </row>
    <row r="182" spans="1:10" ht="15" hidden="1" x14ac:dyDescent="0.2">
      <c r="A182" s="53" t="s">
        <v>132</v>
      </c>
      <c r="B182" s="51" t="s">
        <v>23</v>
      </c>
      <c r="C182" s="51" t="s">
        <v>129</v>
      </c>
      <c r="D182" s="51" t="s">
        <v>9</v>
      </c>
      <c r="E182" s="51" t="s">
        <v>133</v>
      </c>
      <c r="F182" s="51" t="s">
        <v>56</v>
      </c>
      <c r="G182" s="54" t="str">
        <f t="shared" si="51"/>
        <v>242,2</v>
      </c>
      <c r="H182" s="54">
        <f t="shared" si="51"/>
        <v>0</v>
      </c>
      <c r="I182" s="80">
        <f t="shared" si="47"/>
        <v>0</v>
      </c>
      <c r="J182" s="4">
        <f t="shared" si="39"/>
        <v>0</v>
      </c>
    </row>
    <row r="183" spans="1:10" ht="45" hidden="1" x14ac:dyDescent="0.2">
      <c r="A183" s="63" t="s">
        <v>75</v>
      </c>
      <c r="B183" s="57" t="s">
        <v>23</v>
      </c>
      <c r="C183" s="57" t="s">
        <v>129</v>
      </c>
      <c r="D183" s="57" t="s">
        <v>9</v>
      </c>
      <c r="E183" s="57" t="s">
        <v>133</v>
      </c>
      <c r="F183" s="57" t="s">
        <v>74</v>
      </c>
      <c r="G183" s="59" t="s">
        <v>143</v>
      </c>
      <c r="H183" s="59">
        <v>0</v>
      </c>
      <c r="I183" s="80">
        <f t="shared" si="47"/>
        <v>0</v>
      </c>
      <c r="J183" s="4">
        <f t="shared" si="39"/>
        <v>0</v>
      </c>
    </row>
    <row r="184" spans="1:10" s="109" customFormat="1" ht="28.5" x14ac:dyDescent="0.2">
      <c r="A184" s="121" t="s">
        <v>53</v>
      </c>
      <c r="B184" s="122" t="s">
        <v>54</v>
      </c>
      <c r="C184" s="123"/>
      <c r="D184" s="123"/>
      <c r="E184" s="122"/>
      <c r="F184" s="122" t="s">
        <v>7</v>
      </c>
      <c r="G184" s="115">
        <f>G185</f>
        <v>48917.100000000006</v>
      </c>
      <c r="H184" s="115">
        <f>H185</f>
        <v>48917.100000000006</v>
      </c>
      <c r="I184" s="80">
        <f t="shared" si="47"/>
        <v>100</v>
      </c>
      <c r="J184" s="4">
        <f t="shared" si="39"/>
        <v>100</v>
      </c>
    </row>
    <row r="185" spans="1:10" x14ac:dyDescent="0.2">
      <c r="A185" s="99" t="s">
        <v>55</v>
      </c>
      <c r="B185" s="124">
        <v>956</v>
      </c>
      <c r="C185" s="123">
        <v>8</v>
      </c>
      <c r="D185" s="100" t="s">
        <v>26</v>
      </c>
      <c r="E185" s="125"/>
      <c r="F185" s="124"/>
      <c r="G185" s="79">
        <f>G186+G210</f>
        <v>48917.100000000006</v>
      </c>
      <c r="H185" s="79">
        <f>H186+H210</f>
        <v>48917.100000000006</v>
      </c>
      <c r="I185" s="80">
        <f t="shared" si="47"/>
        <v>100</v>
      </c>
      <c r="J185" s="4">
        <f t="shared" ref="J185:J218" si="52">H185/G185*100</f>
        <v>100</v>
      </c>
    </row>
    <row r="186" spans="1:10" ht="15" x14ac:dyDescent="0.2">
      <c r="A186" s="50" t="s">
        <v>22</v>
      </c>
      <c r="B186" s="126">
        <v>956</v>
      </c>
      <c r="C186" s="127">
        <v>8</v>
      </c>
      <c r="D186" s="127">
        <v>1</v>
      </c>
      <c r="E186" s="128"/>
      <c r="F186" s="126"/>
      <c r="G186" s="92">
        <f>G187</f>
        <v>35089.700000000004</v>
      </c>
      <c r="H186" s="92">
        <f>H187</f>
        <v>35089.700000000004</v>
      </c>
      <c r="I186" s="80">
        <f t="shared" si="47"/>
        <v>100</v>
      </c>
      <c r="J186" s="4">
        <f t="shared" si="52"/>
        <v>100</v>
      </c>
    </row>
    <row r="187" spans="1:10" ht="30" x14ac:dyDescent="0.2">
      <c r="A187" s="67" t="s">
        <v>83</v>
      </c>
      <c r="B187" s="70" t="s">
        <v>54</v>
      </c>
      <c r="C187" s="89">
        <v>8</v>
      </c>
      <c r="D187" s="89">
        <v>1</v>
      </c>
      <c r="E187" s="70" t="s">
        <v>114</v>
      </c>
      <c r="F187" s="70"/>
      <c r="G187" s="52">
        <f>G188+G203+G207+G192+G195+G199</f>
        <v>35089.700000000004</v>
      </c>
      <c r="H187" s="52">
        <f>H188+H203+H207+H192+H195+H199</f>
        <v>35089.700000000004</v>
      </c>
      <c r="I187" s="80">
        <f t="shared" si="47"/>
        <v>100</v>
      </c>
      <c r="J187" s="4">
        <f t="shared" si="52"/>
        <v>100</v>
      </c>
    </row>
    <row r="188" spans="1:10" ht="30" x14ac:dyDescent="0.2">
      <c r="A188" s="129" t="s">
        <v>80</v>
      </c>
      <c r="B188" s="88" t="s">
        <v>54</v>
      </c>
      <c r="C188" s="89">
        <v>8</v>
      </c>
      <c r="D188" s="89">
        <v>1</v>
      </c>
      <c r="E188" s="88" t="s">
        <v>115</v>
      </c>
      <c r="F188" s="70"/>
      <c r="G188" s="52">
        <f>G189</f>
        <v>9792.2000000000007</v>
      </c>
      <c r="H188" s="52">
        <f>H189</f>
        <v>9792.2000000000007</v>
      </c>
      <c r="I188" s="80">
        <f t="shared" si="47"/>
        <v>100</v>
      </c>
      <c r="J188" s="4">
        <f t="shared" si="52"/>
        <v>100</v>
      </c>
    </row>
    <row r="189" spans="1:10" ht="30" x14ac:dyDescent="0.2">
      <c r="A189" s="64" t="s">
        <v>58</v>
      </c>
      <c r="B189" s="118" t="s">
        <v>54</v>
      </c>
      <c r="C189" s="89">
        <v>8</v>
      </c>
      <c r="D189" s="89">
        <v>1</v>
      </c>
      <c r="E189" s="118" t="s">
        <v>115</v>
      </c>
      <c r="F189" s="70" t="s">
        <v>59</v>
      </c>
      <c r="G189" s="52">
        <f>G191</f>
        <v>9792.2000000000007</v>
      </c>
      <c r="H189" s="52">
        <f>H191</f>
        <v>9792.2000000000007</v>
      </c>
      <c r="I189" s="80">
        <f t="shared" si="47"/>
        <v>100</v>
      </c>
      <c r="J189" s="4">
        <f t="shared" si="52"/>
        <v>100</v>
      </c>
    </row>
    <row r="190" spans="1:10" ht="15" x14ac:dyDescent="0.2">
      <c r="A190" s="64" t="s">
        <v>60</v>
      </c>
      <c r="B190" s="118" t="s">
        <v>54</v>
      </c>
      <c r="C190" s="89">
        <v>8</v>
      </c>
      <c r="D190" s="89">
        <v>1</v>
      </c>
      <c r="E190" s="88" t="s">
        <v>115</v>
      </c>
      <c r="F190" s="70" t="s">
        <v>61</v>
      </c>
      <c r="G190" s="52">
        <f>G191</f>
        <v>9792.2000000000007</v>
      </c>
      <c r="H190" s="52">
        <f>H191</f>
        <v>9792.2000000000007</v>
      </c>
      <c r="I190" s="80">
        <f t="shared" si="47"/>
        <v>100</v>
      </c>
      <c r="J190" s="4">
        <f t="shared" si="52"/>
        <v>100</v>
      </c>
    </row>
    <row r="191" spans="1:10" ht="60" x14ac:dyDescent="0.2">
      <c r="A191" s="130" t="s">
        <v>76</v>
      </c>
      <c r="B191" s="131" t="s">
        <v>54</v>
      </c>
      <c r="C191" s="132">
        <v>8</v>
      </c>
      <c r="D191" s="132">
        <v>1</v>
      </c>
      <c r="E191" s="132" t="s">
        <v>115</v>
      </c>
      <c r="F191" s="131" t="s">
        <v>38</v>
      </c>
      <c r="G191" s="133">
        <v>9792.2000000000007</v>
      </c>
      <c r="H191" s="133">
        <v>9792.2000000000007</v>
      </c>
      <c r="I191" s="80">
        <f t="shared" si="47"/>
        <v>100</v>
      </c>
      <c r="J191" s="4">
        <f t="shared" si="52"/>
        <v>100</v>
      </c>
    </row>
    <row r="192" spans="1:10" ht="75" x14ac:dyDescent="0.2">
      <c r="A192" s="64" t="s">
        <v>162</v>
      </c>
      <c r="B192" s="118" t="s">
        <v>54</v>
      </c>
      <c r="C192" s="118" t="s">
        <v>161</v>
      </c>
      <c r="D192" s="118"/>
      <c r="E192" s="118" t="s">
        <v>163</v>
      </c>
      <c r="F192" s="118"/>
      <c r="G192" s="134">
        <f t="shared" ref="G192:H193" si="53">G193</f>
        <v>4747.5</v>
      </c>
      <c r="H192" s="134">
        <f t="shared" si="53"/>
        <v>4747.5</v>
      </c>
      <c r="I192" s="80">
        <f t="shared" si="47"/>
        <v>100</v>
      </c>
      <c r="J192" s="4">
        <f t="shared" si="52"/>
        <v>100</v>
      </c>
    </row>
    <row r="193" spans="1:10" ht="30" x14ac:dyDescent="0.2">
      <c r="A193" s="64" t="s">
        <v>58</v>
      </c>
      <c r="B193" s="118" t="s">
        <v>54</v>
      </c>
      <c r="C193" s="118" t="s">
        <v>161</v>
      </c>
      <c r="D193" s="118" t="s">
        <v>9</v>
      </c>
      <c r="E193" s="118" t="s">
        <v>163</v>
      </c>
      <c r="F193" s="118" t="s">
        <v>59</v>
      </c>
      <c r="G193" s="134">
        <f t="shared" si="53"/>
        <v>4747.5</v>
      </c>
      <c r="H193" s="134">
        <f t="shared" si="53"/>
        <v>4747.5</v>
      </c>
      <c r="I193" s="80">
        <f t="shared" si="47"/>
        <v>100</v>
      </c>
      <c r="J193" s="4">
        <f t="shared" si="52"/>
        <v>100</v>
      </c>
    </row>
    <row r="194" spans="1:10" ht="60" x14ac:dyDescent="0.2">
      <c r="A194" s="130" t="s">
        <v>76</v>
      </c>
      <c r="B194" s="131" t="s">
        <v>54</v>
      </c>
      <c r="C194" s="132">
        <v>8</v>
      </c>
      <c r="D194" s="132">
        <v>1</v>
      </c>
      <c r="E194" s="132" t="s">
        <v>163</v>
      </c>
      <c r="F194" s="131" t="s">
        <v>38</v>
      </c>
      <c r="G194" s="135">
        <v>4747.5</v>
      </c>
      <c r="H194" s="135">
        <v>4747.5</v>
      </c>
      <c r="I194" s="80">
        <f t="shared" si="47"/>
        <v>100</v>
      </c>
      <c r="J194" s="4">
        <f t="shared" si="52"/>
        <v>100</v>
      </c>
    </row>
    <row r="195" spans="1:10" ht="30" x14ac:dyDescent="0.2">
      <c r="A195" s="136" t="s">
        <v>204</v>
      </c>
      <c r="B195" s="137" t="s">
        <v>54</v>
      </c>
      <c r="C195" s="138">
        <v>8</v>
      </c>
      <c r="D195" s="138">
        <v>1</v>
      </c>
      <c r="E195" s="138" t="s">
        <v>205</v>
      </c>
      <c r="F195" s="137"/>
      <c r="G195" s="139">
        <f t="shared" ref="G195:H197" si="54">G196</f>
        <v>51.1</v>
      </c>
      <c r="H195" s="139">
        <f t="shared" si="54"/>
        <v>51.1</v>
      </c>
      <c r="I195" s="80"/>
      <c r="J195" s="4">
        <f t="shared" si="52"/>
        <v>100</v>
      </c>
    </row>
    <row r="196" spans="1:10" ht="30" x14ac:dyDescent="0.2">
      <c r="A196" s="136" t="s">
        <v>58</v>
      </c>
      <c r="B196" s="137" t="s">
        <v>54</v>
      </c>
      <c r="C196" s="138">
        <v>8</v>
      </c>
      <c r="D196" s="138">
        <v>1</v>
      </c>
      <c r="E196" s="138" t="s">
        <v>205</v>
      </c>
      <c r="F196" s="137" t="s">
        <v>59</v>
      </c>
      <c r="G196" s="139">
        <f t="shared" si="54"/>
        <v>51.1</v>
      </c>
      <c r="H196" s="139">
        <f t="shared" si="54"/>
        <v>51.1</v>
      </c>
      <c r="I196" s="80"/>
      <c r="J196" s="4">
        <f t="shared" si="52"/>
        <v>100</v>
      </c>
    </row>
    <row r="197" spans="1:10" ht="15" x14ac:dyDescent="0.2">
      <c r="A197" s="136" t="s">
        <v>60</v>
      </c>
      <c r="B197" s="137" t="s">
        <v>54</v>
      </c>
      <c r="C197" s="138">
        <v>8</v>
      </c>
      <c r="D197" s="138">
        <v>1</v>
      </c>
      <c r="E197" s="138" t="s">
        <v>205</v>
      </c>
      <c r="F197" s="137" t="s">
        <v>61</v>
      </c>
      <c r="G197" s="139">
        <f t="shared" si="54"/>
        <v>51.1</v>
      </c>
      <c r="H197" s="139">
        <f t="shared" si="54"/>
        <v>51.1</v>
      </c>
      <c r="I197" s="80"/>
      <c r="J197" s="4">
        <f t="shared" si="52"/>
        <v>100</v>
      </c>
    </row>
    <row r="198" spans="1:10" ht="15" x14ac:dyDescent="0.2">
      <c r="A198" s="130" t="s">
        <v>206</v>
      </c>
      <c r="B198" s="131" t="s">
        <v>54</v>
      </c>
      <c r="C198" s="132">
        <v>8</v>
      </c>
      <c r="D198" s="132">
        <v>1</v>
      </c>
      <c r="E198" s="132" t="s">
        <v>205</v>
      </c>
      <c r="F198" s="131" t="s">
        <v>207</v>
      </c>
      <c r="G198" s="135">
        <v>51.1</v>
      </c>
      <c r="H198" s="135">
        <v>51.1</v>
      </c>
      <c r="I198" s="80"/>
      <c r="J198" s="4">
        <f t="shared" si="52"/>
        <v>100</v>
      </c>
    </row>
    <row r="199" spans="1:10" ht="45" x14ac:dyDescent="0.2">
      <c r="A199" s="136" t="s">
        <v>208</v>
      </c>
      <c r="B199" s="137" t="s">
        <v>54</v>
      </c>
      <c r="C199" s="138">
        <v>8</v>
      </c>
      <c r="D199" s="138">
        <v>1</v>
      </c>
      <c r="E199" s="138" t="s">
        <v>209</v>
      </c>
      <c r="F199" s="137"/>
      <c r="G199" s="139">
        <f t="shared" ref="G199:H201" si="55">G200</f>
        <v>275.3</v>
      </c>
      <c r="H199" s="139">
        <f t="shared" si="55"/>
        <v>275.3</v>
      </c>
      <c r="I199" s="80">
        <v>275.3</v>
      </c>
      <c r="J199" s="4">
        <f t="shared" si="52"/>
        <v>100</v>
      </c>
    </row>
    <row r="200" spans="1:10" ht="30" x14ac:dyDescent="0.2">
      <c r="A200" s="136" t="s">
        <v>58</v>
      </c>
      <c r="B200" s="137" t="s">
        <v>54</v>
      </c>
      <c r="C200" s="138">
        <v>8</v>
      </c>
      <c r="D200" s="138">
        <v>1</v>
      </c>
      <c r="E200" s="138" t="s">
        <v>209</v>
      </c>
      <c r="F200" s="137" t="s">
        <v>59</v>
      </c>
      <c r="G200" s="139">
        <f t="shared" si="55"/>
        <v>275.3</v>
      </c>
      <c r="H200" s="139">
        <f t="shared" si="55"/>
        <v>275.3</v>
      </c>
      <c r="I200" s="80">
        <v>275.3</v>
      </c>
      <c r="J200" s="4">
        <f t="shared" si="52"/>
        <v>100</v>
      </c>
    </row>
    <row r="201" spans="1:10" ht="15" x14ac:dyDescent="0.2">
      <c r="A201" s="136" t="s">
        <v>60</v>
      </c>
      <c r="B201" s="137" t="s">
        <v>54</v>
      </c>
      <c r="C201" s="138">
        <v>8</v>
      </c>
      <c r="D201" s="138">
        <v>1</v>
      </c>
      <c r="E201" s="138" t="s">
        <v>209</v>
      </c>
      <c r="F201" s="137" t="s">
        <v>61</v>
      </c>
      <c r="G201" s="139">
        <f t="shared" si="55"/>
        <v>275.3</v>
      </c>
      <c r="H201" s="139">
        <f t="shared" si="55"/>
        <v>275.3</v>
      </c>
      <c r="I201" s="80">
        <v>275.3</v>
      </c>
      <c r="J201" s="4">
        <f t="shared" si="52"/>
        <v>100</v>
      </c>
    </row>
    <row r="202" spans="1:10" ht="15" x14ac:dyDescent="0.2">
      <c r="A202" s="130" t="s">
        <v>206</v>
      </c>
      <c r="B202" s="131" t="s">
        <v>54</v>
      </c>
      <c r="C202" s="132">
        <v>8</v>
      </c>
      <c r="D202" s="132">
        <v>1</v>
      </c>
      <c r="E202" s="132" t="s">
        <v>209</v>
      </c>
      <c r="F202" s="131" t="s">
        <v>207</v>
      </c>
      <c r="G202" s="135">
        <v>275.3</v>
      </c>
      <c r="H202" s="135">
        <v>275.3</v>
      </c>
      <c r="I202" s="80">
        <v>275.3</v>
      </c>
      <c r="J202" s="4">
        <f t="shared" si="52"/>
        <v>100</v>
      </c>
    </row>
    <row r="203" spans="1:10" ht="30" x14ac:dyDescent="0.2">
      <c r="A203" s="140" t="s">
        <v>81</v>
      </c>
      <c r="B203" s="118" t="s">
        <v>54</v>
      </c>
      <c r="C203" s="89">
        <v>8</v>
      </c>
      <c r="D203" s="89">
        <v>1</v>
      </c>
      <c r="E203" s="118" t="s">
        <v>116</v>
      </c>
      <c r="F203" s="70"/>
      <c r="G203" s="52">
        <f>G204</f>
        <v>15918.5</v>
      </c>
      <c r="H203" s="52">
        <f>H204</f>
        <v>15918.5</v>
      </c>
      <c r="I203" s="80">
        <f t="shared" si="47"/>
        <v>100</v>
      </c>
      <c r="J203" s="4">
        <f t="shared" si="52"/>
        <v>100</v>
      </c>
    </row>
    <row r="204" spans="1:10" ht="30" x14ac:dyDescent="0.2">
      <c r="A204" s="64" t="s">
        <v>58</v>
      </c>
      <c r="B204" s="118" t="s">
        <v>54</v>
      </c>
      <c r="C204" s="89">
        <v>8</v>
      </c>
      <c r="D204" s="89">
        <v>1</v>
      </c>
      <c r="E204" s="118" t="s">
        <v>116</v>
      </c>
      <c r="F204" s="70" t="s">
        <v>59</v>
      </c>
      <c r="G204" s="52">
        <f t="shared" ref="G204:H205" si="56">G205</f>
        <v>15918.5</v>
      </c>
      <c r="H204" s="52">
        <f t="shared" si="56"/>
        <v>15918.5</v>
      </c>
      <c r="I204" s="80">
        <f t="shared" si="47"/>
        <v>100</v>
      </c>
      <c r="J204" s="4">
        <f t="shared" si="52"/>
        <v>100</v>
      </c>
    </row>
    <row r="205" spans="1:10" ht="15" x14ac:dyDescent="0.2">
      <c r="A205" s="64" t="s">
        <v>60</v>
      </c>
      <c r="B205" s="118" t="s">
        <v>54</v>
      </c>
      <c r="C205" s="89">
        <v>8</v>
      </c>
      <c r="D205" s="89">
        <v>1</v>
      </c>
      <c r="E205" s="118" t="s">
        <v>116</v>
      </c>
      <c r="F205" s="70" t="s">
        <v>61</v>
      </c>
      <c r="G205" s="52">
        <f t="shared" si="56"/>
        <v>15918.5</v>
      </c>
      <c r="H205" s="52">
        <f t="shared" si="56"/>
        <v>15918.5</v>
      </c>
      <c r="I205" s="80">
        <f t="shared" si="47"/>
        <v>100</v>
      </c>
      <c r="J205" s="4">
        <f t="shared" si="52"/>
        <v>100</v>
      </c>
    </row>
    <row r="206" spans="1:10" ht="60" x14ac:dyDescent="0.2">
      <c r="A206" s="112" t="s">
        <v>76</v>
      </c>
      <c r="B206" s="72" t="s">
        <v>54</v>
      </c>
      <c r="C206" s="141">
        <v>8</v>
      </c>
      <c r="D206" s="141">
        <v>1</v>
      </c>
      <c r="E206" s="141" t="s">
        <v>116</v>
      </c>
      <c r="F206" s="72" t="s">
        <v>38</v>
      </c>
      <c r="G206" s="94">
        <v>15918.5</v>
      </c>
      <c r="H206" s="94">
        <v>15918.5</v>
      </c>
      <c r="I206" s="80">
        <f t="shared" si="47"/>
        <v>100</v>
      </c>
      <c r="J206" s="4">
        <f t="shared" si="52"/>
        <v>100</v>
      </c>
    </row>
    <row r="207" spans="1:10" ht="75" x14ac:dyDescent="0.2">
      <c r="A207" s="64" t="s">
        <v>162</v>
      </c>
      <c r="B207" s="118" t="s">
        <v>54</v>
      </c>
      <c r="C207" s="118" t="s">
        <v>161</v>
      </c>
      <c r="D207" s="118" t="s">
        <v>9</v>
      </c>
      <c r="E207" s="118" t="s">
        <v>164</v>
      </c>
      <c r="F207" s="118"/>
      <c r="G207" s="134">
        <f t="shared" ref="G207:H208" si="57">G208</f>
        <v>4305.1000000000004</v>
      </c>
      <c r="H207" s="134">
        <f t="shared" si="57"/>
        <v>4305.1000000000004</v>
      </c>
      <c r="I207" s="80">
        <f t="shared" si="47"/>
        <v>100</v>
      </c>
      <c r="J207" s="4">
        <f t="shared" si="52"/>
        <v>100</v>
      </c>
    </row>
    <row r="208" spans="1:10" ht="30" x14ac:dyDescent="0.2">
      <c r="A208" s="64" t="s">
        <v>58</v>
      </c>
      <c r="B208" s="118" t="s">
        <v>54</v>
      </c>
      <c r="C208" s="118" t="s">
        <v>161</v>
      </c>
      <c r="D208" s="118" t="s">
        <v>9</v>
      </c>
      <c r="E208" s="118" t="s">
        <v>164</v>
      </c>
      <c r="F208" s="118" t="s">
        <v>59</v>
      </c>
      <c r="G208" s="134">
        <f t="shared" si="57"/>
        <v>4305.1000000000004</v>
      </c>
      <c r="H208" s="134">
        <f t="shared" si="57"/>
        <v>4305.1000000000004</v>
      </c>
      <c r="I208" s="80">
        <f t="shared" si="47"/>
        <v>100</v>
      </c>
      <c r="J208" s="4">
        <f t="shared" si="52"/>
        <v>100</v>
      </c>
    </row>
    <row r="209" spans="1:10" ht="60" x14ac:dyDescent="0.2">
      <c r="A209" s="130" t="s">
        <v>76</v>
      </c>
      <c r="B209" s="131" t="s">
        <v>54</v>
      </c>
      <c r="C209" s="132">
        <v>8</v>
      </c>
      <c r="D209" s="132">
        <v>1</v>
      </c>
      <c r="E209" s="132" t="s">
        <v>164</v>
      </c>
      <c r="F209" s="131" t="s">
        <v>38</v>
      </c>
      <c r="G209" s="135">
        <v>4305.1000000000004</v>
      </c>
      <c r="H209" s="135">
        <v>4305.1000000000004</v>
      </c>
      <c r="I209" s="80">
        <f t="shared" si="47"/>
        <v>100</v>
      </c>
      <c r="J209" s="4">
        <f t="shared" si="52"/>
        <v>100</v>
      </c>
    </row>
    <row r="210" spans="1:10" ht="15" x14ac:dyDescent="0.2">
      <c r="A210" s="50" t="s">
        <v>91</v>
      </c>
      <c r="B210" s="126">
        <v>956</v>
      </c>
      <c r="C210" s="127">
        <v>8</v>
      </c>
      <c r="D210" s="127">
        <v>2</v>
      </c>
      <c r="E210" s="128"/>
      <c r="F210" s="126"/>
      <c r="G210" s="92">
        <f t="shared" ref="G210:H210" si="58">G211</f>
        <v>13827.4</v>
      </c>
      <c r="H210" s="92">
        <f t="shared" si="58"/>
        <v>13827.4</v>
      </c>
      <c r="I210" s="80">
        <f t="shared" si="47"/>
        <v>100</v>
      </c>
      <c r="J210" s="4">
        <f t="shared" si="52"/>
        <v>100</v>
      </c>
    </row>
    <row r="211" spans="1:10" ht="30" x14ac:dyDescent="0.2">
      <c r="A211" s="67" t="s">
        <v>83</v>
      </c>
      <c r="B211" s="70" t="s">
        <v>54</v>
      </c>
      <c r="C211" s="89">
        <v>8</v>
      </c>
      <c r="D211" s="89">
        <v>2</v>
      </c>
      <c r="E211" s="70" t="s">
        <v>114</v>
      </c>
      <c r="F211" s="70"/>
      <c r="G211" s="52">
        <f t="shared" ref="G211:H211" si="59">G212+G216</f>
        <v>13827.4</v>
      </c>
      <c r="H211" s="52">
        <f t="shared" si="59"/>
        <v>13827.4</v>
      </c>
      <c r="I211" s="80">
        <f t="shared" si="47"/>
        <v>100</v>
      </c>
      <c r="J211" s="4">
        <f t="shared" si="52"/>
        <v>100</v>
      </c>
    </row>
    <row r="212" spans="1:10" ht="30" x14ac:dyDescent="0.2">
      <c r="A212" s="64" t="s">
        <v>81</v>
      </c>
      <c r="B212" s="118" t="s">
        <v>54</v>
      </c>
      <c r="C212" s="127">
        <v>8</v>
      </c>
      <c r="D212" s="127">
        <v>2</v>
      </c>
      <c r="E212" s="118" t="s">
        <v>116</v>
      </c>
      <c r="F212" s="118"/>
      <c r="G212" s="52">
        <f>G214</f>
        <v>9888</v>
      </c>
      <c r="H212" s="52">
        <f>H214</f>
        <v>9888</v>
      </c>
      <c r="I212" s="80">
        <f t="shared" si="47"/>
        <v>100</v>
      </c>
      <c r="J212" s="4">
        <f t="shared" si="52"/>
        <v>100</v>
      </c>
    </row>
    <row r="213" spans="1:10" ht="30" x14ac:dyDescent="0.2">
      <c r="A213" s="64" t="s">
        <v>58</v>
      </c>
      <c r="B213" s="118" t="s">
        <v>54</v>
      </c>
      <c r="C213" s="127">
        <v>8</v>
      </c>
      <c r="D213" s="127">
        <v>2</v>
      </c>
      <c r="E213" s="118" t="s">
        <v>116</v>
      </c>
      <c r="F213" s="118" t="s">
        <v>59</v>
      </c>
      <c r="G213" s="52">
        <f t="shared" ref="G213:H214" si="60">G214</f>
        <v>9888</v>
      </c>
      <c r="H213" s="52">
        <f t="shared" si="60"/>
        <v>9888</v>
      </c>
      <c r="I213" s="80">
        <f t="shared" si="47"/>
        <v>100</v>
      </c>
      <c r="J213" s="4">
        <f t="shared" si="52"/>
        <v>100</v>
      </c>
    </row>
    <row r="214" spans="1:10" ht="15" x14ac:dyDescent="0.2">
      <c r="A214" s="64" t="s">
        <v>88</v>
      </c>
      <c r="B214" s="118" t="s">
        <v>54</v>
      </c>
      <c r="C214" s="89">
        <v>8</v>
      </c>
      <c r="D214" s="89">
        <v>2</v>
      </c>
      <c r="E214" s="118" t="s">
        <v>116</v>
      </c>
      <c r="F214" s="70" t="s">
        <v>87</v>
      </c>
      <c r="G214" s="52">
        <f t="shared" si="60"/>
        <v>9888</v>
      </c>
      <c r="H214" s="52">
        <f t="shared" si="60"/>
        <v>9888</v>
      </c>
      <c r="I214" s="80">
        <f t="shared" si="47"/>
        <v>100</v>
      </c>
      <c r="J214" s="4">
        <f t="shared" si="52"/>
        <v>100</v>
      </c>
    </row>
    <row r="215" spans="1:10" ht="60" x14ac:dyDescent="0.2">
      <c r="A215" s="112" t="s">
        <v>90</v>
      </c>
      <c r="B215" s="72" t="s">
        <v>54</v>
      </c>
      <c r="C215" s="141">
        <v>8</v>
      </c>
      <c r="D215" s="141">
        <v>2</v>
      </c>
      <c r="E215" s="72" t="s">
        <v>116</v>
      </c>
      <c r="F215" s="72" t="s">
        <v>89</v>
      </c>
      <c r="G215" s="94">
        <v>9888</v>
      </c>
      <c r="H215" s="94">
        <v>9888</v>
      </c>
      <c r="I215" s="80">
        <f t="shared" si="47"/>
        <v>100</v>
      </c>
      <c r="J215" s="4">
        <f t="shared" si="52"/>
        <v>100</v>
      </c>
    </row>
    <row r="216" spans="1:10" ht="75" x14ac:dyDescent="0.2">
      <c r="A216" s="64" t="s">
        <v>162</v>
      </c>
      <c r="B216" s="118" t="s">
        <v>54</v>
      </c>
      <c r="C216" s="118" t="s">
        <v>161</v>
      </c>
      <c r="D216" s="118"/>
      <c r="E216" s="118" t="s">
        <v>164</v>
      </c>
      <c r="F216" s="118"/>
      <c r="G216" s="134">
        <f t="shared" ref="G216:H217" si="61">G217</f>
        <v>3939.4</v>
      </c>
      <c r="H216" s="134">
        <f t="shared" si="61"/>
        <v>3939.4</v>
      </c>
      <c r="I216" s="80">
        <f t="shared" si="47"/>
        <v>100</v>
      </c>
      <c r="J216" s="4">
        <f t="shared" si="52"/>
        <v>100</v>
      </c>
    </row>
    <row r="217" spans="1:10" ht="30" x14ac:dyDescent="0.2">
      <c r="A217" s="64" t="s">
        <v>58</v>
      </c>
      <c r="B217" s="118" t="s">
        <v>54</v>
      </c>
      <c r="C217" s="118" t="s">
        <v>161</v>
      </c>
      <c r="D217" s="118" t="s">
        <v>13</v>
      </c>
      <c r="E217" s="118" t="s">
        <v>164</v>
      </c>
      <c r="F217" s="118" t="s">
        <v>59</v>
      </c>
      <c r="G217" s="134">
        <f t="shared" si="61"/>
        <v>3939.4</v>
      </c>
      <c r="H217" s="134">
        <f t="shared" si="61"/>
        <v>3939.4</v>
      </c>
      <c r="I217" s="80">
        <f t="shared" si="47"/>
        <v>100</v>
      </c>
      <c r="J217" s="4">
        <f t="shared" si="52"/>
        <v>100</v>
      </c>
    </row>
    <row r="218" spans="1:10" ht="60" x14ac:dyDescent="0.2">
      <c r="A218" s="112" t="s">
        <v>90</v>
      </c>
      <c r="B218" s="72" t="s">
        <v>54</v>
      </c>
      <c r="C218" s="141">
        <v>8</v>
      </c>
      <c r="D218" s="141">
        <v>2</v>
      </c>
      <c r="E218" s="141" t="s">
        <v>164</v>
      </c>
      <c r="F218" s="72" t="s">
        <v>89</v>
      </c>
      <c r="G218" s="135">
        <v>3939.4</v>
      </c>
      <c r="H218" s="135">
        <v>3939.4</v>
      </c>
      <c r="I218" s="80">
        <f t="shared" si="47"/>
        <v>100</v>
      </c>
      <c r="J218" s="4">
        <f t="shared" si="52"/>
        <v>100</v>
      </c>
    </row>
  </sheetData>
  <autoFilter ref="A5:F218"/>
  <customSheetViews>
    <customSheetView guid="{D5451C69-6188-4AB8-99E1-04D2A5F2965F}" showPageBreaks="1" showGridLines="0" printArea="1" showAutoFilter="1" hiddenRows="1" hiddenColumns="1" view="pageBreakPreview" showRuler="0">
      <pane ySplit="8" topLeftCell="A214" activePane="bottomLeft" state="frozenSplit"/>
      <selection pane="bottomLeft" activeCell="A173" sqref="A173:XFD183"/>
      <pageMargins left="0.9055118110236221" right="0.39370078740157483" top="0.39370078740157483" bottom="0.35433070866141736" header="0.35433070866141736" footer="0.19685039370078741"/>
      <pageSetup paperSize="9" scale="16" orientation="portrait" r:id="rId1"/>
      <headerFooter alignWithMargins="0">
        <oddFooter>&amp;C&amp;P</oddFooter>
      </headerFooter>
      <autoFilter ref="A5:F218"/>
    </customSheetView>
    <customSheetView guid="{265E4B74-F87F-4C11-8F36-BD3184BC15DF}" showPageBreaks="1" showGridLines="0" printArea="1" showAutoFilter="1" view="pageBreakPreview" showRuler="0">
      <pane ySplit="7" topLeftCell="A80" activePane="bottomLeft" state="frozenSplit"/>
      <selection pane="bottomLeft" activeCell="A80" sqref="A80:G84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2"/>
      <headerFooter alignWithMargins="0">
        <oddFooter>&amp;C&amp;P</oddFooter>
      </headerFooter>
      <autoFilter ref="A8:F201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3"/>
      <headerFooter alignWithMargins="0">
        <oddFooter>&amp;C&amp;P</oddFooter>
      </headerFooter>
      <autoFilter ref="A6:F21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4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5"/>
      <headerFooter alignWithMargins="0">
        <oddFooter>&amp;C&amp;P</oddFooter>
      </headerFooter>
      <autoFilter ref="B1:G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6"/>
      <headerFooter alignWithMargins="0">
        <oddFooter>&amp;C&amp;P</oddFooter>
      </headerFooter>
      <autoFilter ref="B1:G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9"/>
      <headerFooter alignWithMargins="0">
        <oddFooter>&amp;C&amp;P</oddFooter>
      </headerFooter>
      <autoFilter ref="B1:H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10"/>
      <headerFooter alignWithMargins="0">
        <oddFooter>&amp;C&amp;P</oddFooter>
      </headerFooter>
      <autoFilter ref="B1:G1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11"/>
      <headerFooter alignWithMargins="0">
        <oddFooter>&amp;C&amp;P</oddFooter>
      </headerFooter>
      <autoFilter ref="B1:G1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12"/>
      <headerFooter alignWithMargins="0">
        <oddFooter>&amp;C&amp;P</oddFooter>
      </headerFooter>
      <autoFilter ref="A6:F107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13"/>
      <headerFooter alignWithMargins="0">
        <oddFooter>&amp;C&amp;P</oddFooter>
      </headerFooter>
      <autoFilter ref="A6:F107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14"/>
      <headerFooter alignWithMargins="0">
        <oddFooter>&amp;C&amp;P</oddFooter>
      </headerFooter>
      <autoFilter ref="A6:F185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15"/>
      <headerFooter alignWithMargins="0">
        <oddFooter>&amp;C&amp;P</oddFooter>
      </headerFooter>
      <autoFilter ref="A6:F166"/>
    </customSheetView>
    <customSheetView guid="{C0DCEFD6-4378-4196-8A52-BBAE8937CBA3}" showPageBreaks="1" showGridLines="0" fitToPage="1" printArea="1" showAutoFilter="1" hiddenRows="1" hiddenColumns="1" view="pageBreakPreview" showRuler="0">
      <pane ySplit="5" topLeftCell="A6" activePane="bottomLeft" state="frozenSplit"/>
      <selection pane="bottomLeft" activeCell="N189" sqref="N189"/>
      <pageMargins left="0.9055118110236221" right="0.39370078740157483" top="0.39370078740157483" bottom="0.35433070866141736" header="0.35433070866141736" footer="0.19685039370078741"/>
      <pageSetup paperSize="9" scale="82" fitToHeight="0" orientation="portrait" r:id="rId16"/>
      <headerFooter alignWithMargins="0">
        <oddFooter>&amp;C&amp;P</oddFooter>
      </headerFooter>
      <autoFilter ref="A5:F218"/>
    </customSheetView>
  </customSheetViews>
  <mergeCells count="11">
    <mergeCell ref="I6:I7"/>
    <mergeCell ref="G1:H1"/>
    <mergeCell ref="A4:H4"/>
    <mergeCell ref="D2:H2"/>
    <mergeCell ref="C6:D6"/>
    <mergeCell ref="F6:F7"/>
    <mergeCell ref="E6:E7"/>
    <mergeCell ref="A6:A7"/>
    <mergeCell ref="B6:B7"/>
    <mergeCell ref="G6:G7"/>
    <mergeCell ref="H6:H7"/>
  </mergeCells>
  <phoneticPr fontId="1" type="noConversion"/>
  <pageMargins left="0.9055118110236221" right="0.39370078740157483" top="0.39370078740157483" bottom="0.35433070866141736" header="0.35433070866141736" footer="0.19685039370078741"/>
  <pageSetup paperSize="9" scale="16" orientation="portrait" r:id="rId1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3</vt:lpstr>
      <vt:lpstr>приложение 2</vt:lpstr>
      <vt:lpstr>'приложение 2'!Область_печати</vt:lpstr>
      <vt:lpstr>'приложение 3'!Область_печати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1</cp:lastModifiedBy>
  <cp:lastPrinted>2019-03-26T15:35:40Z</cp:lastPrinted>
  <dcterms:created xsi:type="dcterms:W3CDTF">2003-12-05T21:14:57Z</dcterms:created>
  <dcterms:modified xsi:type="dcterms:W3CDTF">2019-03-28T08:40:08Z</dcterms:modified>
</cp:coreProperties>
</file>