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19 год" sheetId="2" r:id="rId1"/>
    <sheet name="2020-2021г.г" sheetId="3" r:id="rId2"/>
  </sheets>
  <definedNames>
    <definedName name="_xlnm.Print_Titles" localSheetId="0">'2019 год'!$10:$10</definedName>
    <definedName name="_xlnm.Print_Titles" localSheetId="1">'2020-2021г.г'!$12:$12</definedName>
    <definedName name="_xlnm.Print_Area" localSheetId="0">'2019 год'!$A$1:$J$35</definedName>
    <definedName name="_xlnm.Print_Area" localSheetId="1">'2020-2021г.г'!$A$1:$K$37</definedName>
  </definedNames>
  <calcPr calcId="125725"/>
</workbook>
</file>

<file path=xl/calcChain.xml><?xml version="1.0" encoding="utf-8"?>
<calcChain xmlns="http://schemas.openxmlformats.org/spreadsheetml/2006/main">
  <c r="J31" i="2"/>
  <c r="K33" i="3"/>
  <c r="K29"/>
  <c r="J33"/>
  <c r="J29"/>
  <c r="J27" i="2"/>
  <c r="J15" i="3"/>
  <c r="J28" l="1"/>
  <c r="J27" s="1"/>
  <c r="J26" s="1"/>
  <c r="K28"/>
  <c r="K27" s="1"/>
  <c r="K26" s="1"/>
  <c r="K41"/>
  <c r="K40" s="1"/>
  <c r="J41"/>
  <c r="J40" s="1"/>
  <c r="K37"/>
  <c r="J37"/>
  <c r="L34"/>
  <c r="L33"/>
  <c r="L32"/>
  <c r="L37"/>
  <c r="K23"/>
  <c r="J23"/>
  <c r="L31"/>
  <c r="K21"/>
  <c r="J21"/>
  <c r="L35"/>
  <c r="K17"/>
  <c r="J17"/>
  <c r="J14" s="1"/>
  <c r="L30"/>
  <c r="K15"/>
  <c r="J38" i="2"/>
  <c r="J35"/>
  <c r="J30"/>
  <c r="J26"/>
  <c r="J21"/>
  <c r="J19"/>
  <c r="J15"/>
  <c r="J13"/>
  <c r="K14" i="3" l="1"/>
  <c r="J25" i="2"/>
  <c r="J29"/>
  <c r="J34"/>
  <c r="K36" i="3"/>
  <c r="K32"/>
  <c r="K31" s="1"/>
  <c r="K30" s="1"/>
  <c r="K25" s="1"/>
  <c r="J36"/>
  <c r="J35" s="1"/>
  <c r="J34" s="1"/>
  <c r="K20"/>
  <c r="K19"/>
  <c r="J12" i="2"/>
  <c r="L28" i="3"/>
  <c r="L25" s="1"/>
  <c r="L13" s="1"/>
  <c r="J19"/>
  <c r="J20"/>
  <c r="J18" i="2"/>
  <c r="J17"/>
  <c r="J32" i="3"/>
  <c r="J31" s="1"/>
  <c r="J30" s="1"/>
  <c r="J25" s="1"/>
  <c r="M35"/>
  <c r="K35"/>
  <c r="K34" s="1"/>
  <c r="J37" i="2"/>
  <c r="J24" l="1"/>
  <c r="J33"/>
  <c r="J28"/>
  <c r="J32"/>
  <c r="K13" i="3"/>
  <c r="J13"/>
  <c r="J23" i="2" l="1"/>
  <c r="J11" l="1"/>
</calcChain>
</file>

<file path=xl/sharedStrings.xml><?xml version="1.0" encoding="utf-8"?>
<sst xmlns="http://schemas.openxmlformats.org/spreadsheetml/2006/main" count="149" uniqueCount="49">
  <si>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</si>
  <si>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</si>
  <si>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</si>
  <si>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</si>
  <si>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</si>
  <si>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</si>
  <si>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</si>
  <si>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</si>
  <si>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</si>
  <si>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</si>
  <si>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</si>
  <si>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</si>
  <si>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</si>
  <si>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</si>
  <si>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</si>
  <si>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</si>
  <si>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</si>
  <si>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</si>
  <si>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</si>
  <si>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</si>
  <si>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</si>
  <si>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</si>
  <si>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</si>
  <si>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</si>
  <si>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</si>
  <si>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</si>
  <si>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</si>
  <si>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</si>
  <si>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</si>
  <si>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</si>
  <si>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</si>
  <si>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</si>
  <si>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</si>
  <si>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</si>
  <si>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</si>
  <si>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</si>
  <si>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</si>
  <si>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</si>
  <si>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</si>
  <si>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</si>
  <si>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</si>
  <si>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2020 год</t>
  </si>
  <si>
    <t>к решению Совета муниципального района "Печора"</t>
  </si>
  <si>
    <t>2021 год</t>
  </si>
  <si>
    <t>Приложение 6</t>
  </si>
  <si>
    <t xml:space="preserve"> НА ПЛАНОВЫЙ ПЕРИОД 2020 И 2021 ГОДОВ</t>
  </si>
  <si>
    <t>Приложение 5</t>
  </si>
  <si>
    <t>БЮДЖЕТА МУНИЦИПАЛЬНОГО ОБРАЗОВАНИЯ МУНИЦИПАЛЬНОГО РАЙОНА "ПЕЧОРА" НА 2019 ГОД</t>
  </si>
  <si>
    <t>от  18 декабря 2018 года № 6-31/326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</si>
</sst>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9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3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2"/>
  <sheetViews>
    <sheetView tabSelected="1" view="pageBreakPreview" zoomScaleNormal="85" zoomScaleSheetLayoutView="100" workbookViewId="0">
      <selection activeCell="J40" sqref="J40"/>
    </sheetView>
  </sheetViews>
  <sheetFormatPr defaultRowHeight="15.75"/>
  <cols>
    <col min="1" max="1" width="0.33203125" style="124" customWidth="1"/>
    <col min="2" max="3" width="5.6640625" style="116" bestFit="1" customWidth="1"/>
    <col min="4" max="6" width="5" style="116" bestFit="1" customWidth="1"/>
    <col min="7" max="7" width="7.6640625" style="117" bestFit="1" customWidth="1"/>
    <col min="8" max="8" width="6.33203125" style="118" bestFit="1" customWidth="1"/>
    <col min="9" max="9" width="108.33203125" style="121" customWidth="1"/>
    <col min="10" max="10" width="16.33203125" style="39" customWidth="1"/>
    <col min="11" max="11" width="13" style="53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ht="16.5" customHeight="1">
      <c r="C1" s="195"/>
      <c r="D1" s="195"/>
      <c r="E1" s="195"/>
      <c r="F1" s="195"/>
      <c r="G1" s="195"/>
      <c r="H1" s="195"/>
      <c r="J1" s="197" t="s">
        <v>46</v>
      </c>
    </row>
    <row r="2" spans="1:15">
      <c r="C2" s="195"/>
      <c r="D2" s="195"/>
      <c r="E2" s="195"/>
      <c r="F2" s="195"/>
      <c r="G2" s="195"/>
      <c r="H2" s="195"/>
      <c r="J2" s="197" t="s">
        <v>42</v>
      </c>
    </row>
    <row r="3" spans="1:15">
      <c r="C3" s="195"/>
      <c r="D3" s="195"/>
      <c r="E3" s="195"/>
      <c r="F3" s="195"/>
      <c r="G3" s="195"/>
      <c r="H3" s="195"/>
      <c r="J3" s="197" t="s">
        <v>48</v>
      </c>
    </row>
    <row r="4" spans="1:1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5">
      <c r="A5" s="37"/>
      <c r="B5" s="37"/>
      <c r="C5" s="37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</row>
    <row r="6" spans="1:15">
      <c r="A6" s="200" t="s">
        <v>24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5">
      <c r="A7" s="200" t="s">
        <v>47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5">
      <c r="A8" s="62"/>
      <c r="B8" s="62"/>
      <c r="C8" s="62"/>
      <c r="D8" s="62"/>
      <c r="E8" s="62"/>
      <c r="F8" s="62"/>
      <c r="G8" s="62"/>
      <c r="H8" s="62"/>
      <c r="I8" s="62"/>
      <c r="J8" s="65"/>
    </row>
    <row r="9" spans="1:15">
      <c r="A9" s="62"/>
      <c r="B9" s="62"/>
      <c r="C9" s="62"/>
      <c r="D9" s="62"/>
      <c r="E9" s="62"/>
      <c r="F9" s="62"/>
      <c r="G9" s="62"/>
      <c r="H9" s="62"/>
      <c r="I9" s="62"/>
      <c r="J9" s="65"/>
    </row>
    <row r="10" spans="1:15" ht="31.5">
      <c r="A10" s="199" t="s">
        <v>30</v>
      </c>
      <c r="B10" s="199"/>
      <c r="C10" s="199"/>
      <c r="D10" s="199"/>
      <c r="E10" s="199"/>
      <c r="F10" s="199"/>
      <c r="G10" s="199"/>
      <c r="H10" s="199"/>
      <c r="I10" s="66" t="s">
        <v>40</v>
      </c>
      <c r="J10" s="196" t="s">
        <v>38</v>
      </c>
    </row>
    <row r="11" spans="1:15" s="19" customFormat="1">
      <c r="A11" s="35" t="s">
        <v>19</v>
      </c>
      <c r="B11" s="67" t="s">
        <v>16</v>
      </c>
      <c r="C11" s="67" t="s">
        <v>17</v>
      </c>
      <c r="D11" s="67" t="s">
        <v>17</v>
      </c>
      <c r="E11" s="67" t="s">
        <v>17</v>
      </c>
      <c r="F11" s="67" t="s">
        <v>17</v>
      </c>
      <c r="G11" s="67" t="s">
        <v>18</v>
      </c>
      <c r="H11" s="68" t="s">
        <v>19</v>
      </c>
      <c r="I11" s="87" t="s">
        <v>8</v>
      </c>
      <c r="J11" s="190">
        <f>SUM(J12+J23+J17+J32)</f>
        <v>33000</v>
      </c>
      <c r="L11" s="69"/>
    </row>
    <row r="12" spans="1:15" s="19" customFormat="1">
      <c r="A12" s="35" t="s">
        <v>19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70">
        <v>0</v>
      </c>
      <c r="I12" s="83" t="s">
        <v>9</v>
      </c>
      <c r="J12" s="190">
        <f>J13+J15</f>
        <v>30000</v>
      </c>
      <c r="L12" s="69"/>
    </row>
    <row r="13" spans="1:15">
      <c r="A13" s="72" t="s">
        <v>19</v>
      </c>
      <c r="B13" s="48">
        <v>1</v>
      </c>
      <c r="C13" s="48">
        <v>2</v>
      </c>
      <c r="D13" s="48">
        <v>0</v>
      </c>
      <c r="E13" s="48">
        <v>0</v>
      </c>
      <c r="F13" s="48">
        <v>0</v>
      </c>
      <c r="G13" s="49">
        <v>0</v>
      </c>
      <c r="H13" s="73">
        <v>700</v>
      </c>
      <c r="I13" s="74" t="s">
        <v>10</v>
      </c>
      <c r="J13" s="189">
        <f>J14</f>
        <v>30000</v>
      </c>
      <c r="L13" s="75"/>
    </row>
    <row r="14" spans="1:15" ht="32.25" customHeight="1">
      <c r="A14" s="72" t="s">
        <v>19</v>
      </c>
      <c r="B14" s="48">
        <v>1</v>
      </c>
      <c r="C14" s="48">
        <v>2</v>
      </c>
      <c r="D14" s="48">
        <v>0</v>
      </c>
      <c r="E14" s="48">
        <v>0</v>
      </c>
      <c r="F14" s="48">
        <v>5</v>
      </c>
      <c r="G14" s="49">
        <v>0</v>
      </c>
      <c r="H14" s="73">
        <v>710</v>
      </c>
      <c r="I14" s="74" t="s">
        <v>11</v>
      </c>
      <c r="J14" s="189">
        <v>30000</v>
      </c>
    </row>
    <row r="15" spans="1:15" ht="31.5" hidden="1">
      <c r="A15" s="76" t="s">
        <v>19</v>
      </c>
      <c r="B15" s="77">
        <v>1</v>
      </c>
      <c r="C15" s="77">
        <v>2</v>
      </c>
      <c r="D15" s="77">
        <v>0</v>
      </c>
      <c r="E15" s="77">
        <v>0</v>
      </c>
      <c r="F15" s="77">
        <v>0</v>
      </c>
      <c r="G15" s="78">
        <v>0</v>
      </c>
      <c r="H15" s="79">
        <v>800</v>
      </c>
      <c r="I15" s="74" t="s">
        <v>31</v>
      </c>
      <c r="J15" s="189">
        <f>J16</f>
        <v>0</v>
      </c>
    </row>
    <row r="16" spans="1:15" ht="31.5" hidden="1">
      <c r="A16" s="76" t="s">
        <v>19</v>
      </c>
      <c r="B16" s="77">
        <v>1</v>
      </c>
      <c r="C16" s="77">
        <v>2</v>
      </c>
      <c r="D16" s="77">
        <v>0</v>
      </c>
      <c r="E16" s="77">
        <v>0</v>
      </c>
      <c r="F16" s="77">
        <v>5</v>
      </c>
      <c r="G16" s="78">
        <v>0</v>
      </c>
      <c r="H16" s="79">
        <v>810</v>
      </c>
      <c r="I16" s="74" t="s">
        <v>32</v>
      </c>
      <c r="J16" s="189">
        <v>0</v>
      </c>
    </row>
    <row r="17" spans="1:232" s="23" customFormat="1" ht="36.75" hidden="1" customHeight="1">
      <c r="A17" s="54" t="s">
        <v>19</v>
      </c>
      <c r="B17" s="80">
        <v>1</v>
      </c>
      <c r="C17" s="80">
        <v>3</v>
      </c>
      <c r="D17" s="80">
        <v>0</v>
      </c>
      <c r="E17" s="80">
        <v>0</v>
      </c>
      <c r="F17" s="80">
        <v>0</v>
      </c>
      <c r="G17" s="81">
        <v>0</v>
      </c>
      <c r="H17" s="82">
        <v>0</v>
      </c>
      <c r="I17" s="83" t="s">
        <v>12</v>
      </c>
      <c r="J17" s="190">
        <f>J21+J19</f>
        <v>0</v>
      </c>
    </row>
    <row r="18" spans="1:232" s="23" customFormat="1" ht="31.5" hidden="1">
      <c r="A18" s="47" t="s">
        <v>19</v>
      </c>
      <c r="B18" s="84">
        <v>1</v>
      </c>
      <c r="C18" s="84">
        <v>3</v>
      </c>
      <c r="D18" s="84">
        <v>1</v>
      </c>
      <c r="E18" s="84">
        <v>0</v>
      </c>
      <c r="F18" s="84">
        <v>0</v>
      </c>
      <c r="G18" s="85">
        <v>0</v>
      </c>
      <c r="H18" s="86">
        <v>0</v>
      </c>
      <c r="I18" s="74" t="s">
        <v>34</v>
      </c>
      <c r="J18" s="189">
        <f>J19+J21</f>
        <v>0</v>
      </c>
    </row>
    <row r="19" spans="1:232" ht="31.5" hidden="1">
      <c r="A19" s="72" t="s">
        <v>19</v>
      </c>
      <c r="B19" s="48">
        <v>1</v>
      </c>
      <c r="C19" s="48">
        <v>3</v>
      </c>
      <c r="D19" s="48">
        <v>1</v>
      </c>
      <c r="E19" s="48">
        <v>0</v>
      </c>
      <c r="F19" s="48">
        <v>0</v>
      </c>
      <c r="G19" s="49">
        <v>0</v>
      </c>
      <c r="H19" s="73">
        <v>700</v>
      </c>
      <c r="I19" s="74" t="s">
        <v>13</v>
      </c>
      <c r="J19" s="191">
        <f>J20</f>
        <v>0</v>
      </c>
    </row>
    <row r="20" spans="1:232" ht="31.5" hidden="1">
      <c r="A20" s="72" t="s">
        <v>19</v>
      </c>
      <c r="B20" s="48">
        <v>1</v>
      </c>
      <c r="C20" s="48">
        <v>3</v>
      </c>
      <c r="D20" s="48">
        <v>1</v>
      </c>
      <c r="E20" s="48">
        <v>0</v>
      </c>
      <c r="F20" s="48">
        <v>5</v>
      </c>
      <c r="G20" s="49">
        <v>0</v>
      </c>
      <c r="H20" s="73">
        <v>710</v>
      </c>
      <c r="I20" s="74" t="s">
        <v>27</v>
      </c>
      <c r="J20" s="189">
        <v>0</v>
      </c>
    </row>
    <row r="21" spans="1:232" ht="31.5" hidden="1">
      <c r="A21" s="72" t="s">
        <v>19</v>
      </c>
      <c r="B21" s="77">
        <v>1</v>
      </c>
      <c r="C21" s="77">
        <v>3</v>
      </c>
      <c r="D21" s="77">
        <v>1</v>
      </c>
      <c r="E21" s="77">
        <v>0</v>
      </c>
      <c r="F21" s="77">
        <v>0</v>
      </c>
      <c r="G21" s="78">
        <v>0</v>
      </c>
      <c r="H21" s="79">
        <v>800</v>
      </c>
      <c r="I21" s="74" t="s">
        <v>14</v>
      </c>
      <c r="J21" s="189">
        <f>J22</f>
        <v>0</v>
      </c>
    </row>
    <row r="22" spans="1:232" ht="31.5" hidden="1">
      <c r="A22" s="76" t="s">
        <v>19</v>
      </c>
      <c r="B22" s="77">
        <v>1</v>
      </c>
      <c r="C22" s="77">
        <v>3</v>
      </c>
      <c r="D22" s="77">
        <v>1</v>
      </c>
      <c r="E22" s="77">
        <v>0</v>
      </c>
      <c r="F22" s="77">
        <v>5</v>
      </c>
      <c r="G22" s="78">
        <v>0</v>
      </c>
      <c r="H22" s="79">
        <v>810</v>
      </c>
      <c r="I22" s="74" t="s">
        <v>28</v>
      </c>
      <c r="J22" s="191">
        <v>0</v>
      </c>
    </row>
    <row r="23" spans="1:232" s="57" customFormat="1">
      <c r="A23" s="54" t="s">
        <v>19</v>
      </c>
      <c r="B23" s="55">
        <v>1</v>
      </c>
      <c r="C23" s="55">
        <v>5</v>
      </c>
      <c r="D23" s="55">
        <v>0</v>
      </c>
      <c r="E23" s="55">
        <v>0</v>
      </c>
      <c r="F23" s="55">
        <v>0</v>
      </c>
      <c r="G23" s="56">
        <v>0</v>
      </c>
      <c r="H23" s="59">
        <v>0</v>
      </c>
      <c r="I23" s="87" t="s">
        <v>37</v>
      </c>
      <c r="J23" s="190">
        <f>J24+J28</f>
        <v>3000</v>
      </c>
      <c r="K23" s="88"/>
      <c r="L23" s="88"/>
      <c r="M23" s="88"/>
      <c r="N23" s="7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>
      <c r="A24" s="72" t="s">
        <v>19</v>
      </c>
      <c r="B24" s="48">
        <v>1</v>
      </c>
      <c r="C24" s="48">
        <v>5</v>
      </c>
      <c r="D24" s="48">
        <v>0</v>
      </c>
      <c r="E24" s="48">
        <v>0</v>
      </c>
      <c r="F24" s="48">
        <v>0</v>
      </c>
      <c r="G24" s="49">
        <v>0</v>
      </c>
      <c r="H24" s="73">
        <v>500</v>
      </c>
      <c r="I24" s="74" t="s">
        <v>3</v>
      </c>
      <c r="J24" s="189">
        <f t="shared" ref="J24:J26" si="0">J25</f>
        <v>-1732687.7</v>
      </c>
      <c r="K24" s="89"/>
      <c r="L24" s="89"/>
      <c r="M24" s="90"/>
    </row>
    <row r="25" spans="1:232">
      <c r="A25" s="72" t="s">
        <v>19</v>
      </c>
      <c r="B25" s="48">
        <v>1</v>
      </c>
      <c r="C25" s="48">
        <v>5</v>
      </c>
      <c r="D25" s="48">
        <v>2</v>
      </c>
      <c r="E25" s="48">
        <v>0</v>
      </c>
      <c r="F25" s="48">
        <v>0</v>
      </c>
      <c r="G25" s="49">
        <v>0</v>
      </c>
      <c r="H25" s="73">
        <v>500</v>
      </c>
      <c r="I25" s="74" t="s">
        <v>4</v>
      </c>
      <c r="J25" s="189">
        <f t="shared" si="0"/>
        <v>-1732687.7</v>
      </c>
      <c r="K25" s="89"/>
      <c r="L25" s="89"/>
      <c r="M25" s="90"/>
    </row>
    <row r="26" spans="1:232">
      <c r="A26" s="72" t="s">
        <v>19</v>
      </c>
      <c r="B26" s="48">
        <v>1</v>
      </c>
      <c r="C26" s="48">
        <v>5</v>
      </c>
      <c r="D26" s="48">
        <v>2</v>
      </c>
      <c r="E26" s="48">
        <v>1</v>
      </c>
      <c r="F26" s="48">
        <v>0</v>
      </c>
      <c r="G26" s="49">
        <v>0</v>
      </c>
      <c r="H26" s="73">
        <v>510</v>
      </c>
      <c r="I26" s="74" t="s">
        <v>5</v>
      </c>
      <c r="J26" s="189">
        <f t="shared" si="0"/>
        <v>-1732687.7</v>
      </c>
      <c r="K26" s="89"/>
      <c r="L26" s="89"/>
      <c r="M26" s="90"/>
    </row>
    <row r="27" spans="1:232">
      <c r="A27" s="72" t="s">
        <v>19</v>
      </c>
      <c r="B27" s="48">
        <v>1</v>
      </c>
      <c r="C27" s="48">
        <v>5</v>
      </c>
      <c r="D27" s="48">
        <v>2</v>
      </c>
      <c r="E27" s="48">
        <v>1</v>
      </c>
      <c r="F27" s="48">
        <v>5</v>
      </c>
      <c r="G27" s="49">
        <v>0</v>
      </c>
      <c r="H27" s="73">
        <v>510</v>
      </c>
      <c r="I27" s="74" t="s">
        <v>7</v>
      </c>
      <c r="J27" s="189">
        <f>-1702687.7-30000</f>
        <v>-1732687.7</v>
      </c>
      <c r="K27" s="91"/>
      <c r="L27" s="88"/>
      <c r="M27" s="90"/>
    </row>
    <row r="28" spans="1:232">
      <c r="A28" s="72" t="s">
        <v>19</v>
      </c>
      <c r="B28" s="48">
        <v>1</v>
      </c>
      <c r="C28" s="48">
        <v>5</v>
      </c>
      <c r="D28" s="48">
        <v>0</v>
      </c>
      <c r="E28" s="48">
        <v>0</v>
      </c>
      <c r="F28" s="48">
        <v>0</v>
      </c>
      <c r="G28" s="49">
        <v>0</v>
      </c>
      <c r="H28" s="73">
        <v>600</v>
      </c>
      <c r="I28" s="74" t="s">
        <v>6</v>
      </c>
      <c r="J28" s="189">
        <f t="shared" ref="J28:J30" si="1">J29</f>
        <v>1735687.7</v>
      </c>
      <c r="K28" s="92"/>
      <c r="L28" s="89"/>
      <c r="M28" s="90"/>
      <c r="N28" s="93"/>
      <c r="O28" s="93"/>
      <c r="P28" s="93"/>
    </row>
    <row r="29" spans="1:232">
      <c r="A29" s="72" t="s">
        <v>19</v>
      </c>
      <c r="B29" s="48">
        <v>1</v>
      </c>
      <c r="C29" s="48">
        <v>5</v>
      </c>
      <c r="D29" s="48">
        <v>2</v>
      </c>
      <c r="E29" s="48">
        <v>0</v>
      </c>
      <c r="F29" s="48">
        <v>0</v>
      </c>
      <c r="G29" s="49">
        <v>0</v>
      </c>
      <c r="H29" s="73">
        <v>600</v>
      </c>
      <c r="I29" s="74" t="s">
        <v>0</v>
      </c>
      <c r="J29" s="189">
        <f t="shared" si="1"/>
        <v>1735687.7</v>
      </c>
      <c r="K29" s="92"/>
      <c r="L29" s="89"/>
      <c r="M29" s="90"/>
      <c r="N29" s="93"/>
      <c r="O29" s="93"/>
      <c r="P29" s="93"/>
    </row>
    <row r="30" spans="1:232">
      <c r="A30" s="72" t="s">
        <v>19</v>
      </c>
      <c r="B30" s="48">
        <v>1</v>
      </c>
      <c r="C30" s="48">
        <v>5</v>
      </c>
      <c r="D30" s="48">
        <v>2</v>
      </c>
      <c r="E30" s="48">
        <v>1</v>
      </c>
      <c r="F30" s="48">
        <v>0</v>
      </c>
      <c r="G30" s="49">
        <v>0</v>
      </c>
      <c r="H30" s="73">
        <v>610</v>
      </c>
      <c r="I30" s="74" t="s">
        <v>1</v>
      </c>
      <c r="J30" s="189">
        <f t="shared" si="1"/>
        <v>1735687.7</v>
      </c>
      <c r="K30" s="90"/>
      <c r="L30" s="90"/>
      <c r="M30" s="90"/>
      <c r="N30" s="93"/>
      <c r="O30" s="93"/>
      <c r="P30" s="93"/>
    </row>
    <row r="31" spans="1:232">
      <c r="A31" s="72" t="s">
        <v>19</v>
      </c>
      <c r="B31" s="48">
        <v>1</v>
      </c>
      <c r="C31" s="48">
        <v>5</v>
      </c>
      <c r="D31" s="48">
        <v>2</v>
      </c>
      <c r="E31" s="48">
        <v>1</v>
      </c>
      <c r="F31" s="48">
        <v>5</v>
      </c>
      <c r="G31" s="49">
        <v>0</v>
      </c>
      <c r="H31" s="50">
        <v>610</v>
      </c>
      <c r="I31" s="74" t="s">
        <v>2</v>
      </c>
      <c r="J31" s="189">
        <f>1732780.5-92.8+1000+2000</f>
        <v>1735687.7</v>
      </c>
      <c r="K31" s="89"/>
      <c r="L31" s="89"/>
      <c r="M31" s="90"/>
      <c r="N31" s="93"/>
      <c r="O31" s="93"/>
      <c r="P31" s="93"/>
    </row>
    <row r="32" spans="1:232" s="19" customFormat="1" hidden="1">
      <c r="A32" s="35" t="s">
        <v>19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94" t="s">
        <v>15</v>
      </c>
      <c r="J32" s="188">
        <f>J33+J37</f>
        <v>0</v>
      </c>
      <c r="K32" s="90"/>
      <c r="L32" s="90"/>
      <c r="M32" s="88"/>
    </row>
    <row r="33" spans="1:14" s="19" customFormat="1" hidden="1">
      <c r="A33" s="35" t="s">
        <v>19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95" t="s">
        <v>35</v>
      </c>
      <c r="J33" s="188">
        <f t="shared" ref="J33:J35" si="2">J34</f>
        <v>0</v>
      </c>
      <c r="K33" s="96"/>
      <c r="L33" s="96"/>
      <c r="M33" s="88"/>
    </row>
    <row r="34" spans="1:14" s="19" customFormat="1" ht="17.25" hidden="1" customHeight="1">
      <c r="A34" s="47" t="s">
        <v>19</v>
      </c>
      <c r="B34" s="48">
        <v>1</v>
      </c>
      <c r="C34" s="48">
        <v>6</v>
      </c>
      <c r="D34" s="48">
        <v>4</v>
      </c>
      <c r="E34" s="48">
        <v>1</v>
      </c>
      <c r="F34" s="48">
        <v>0</v>
      </c>
      <c r="G34" s="49">
        <v>0</v>
      </c>
      <c r="H34" s="50">
        <v>0</v>
      </c>
      <c r="I34" s="74" t="s">
        <v>20</v>
      </c>
      <c r="J34" s="189">
        <f t="shared" si="2"/>
        <v>0</v>
      </c>
      <c r="K34" s="96"/>
      <c r="L34" s="96"/>
      <c r="M34" s="88"/>
    </row>
    <row r="35" spans="1:14" ht="63" hidden="1">
      <c r="A35" s="72" t="s">
        <v>19</v>
      </c>
      <c r="B35" s="77">
        <v>1</v>
      </c>
      <c r="C35" s="77">
        <v>6</v>
      </c>
      <c r="D35" s="77">
        <v>4</v>
      </c>
      <c r="E35" s="77">
        <v>1</v>
      </c>
      <c r="F35" s="77">
        <v>0</v>
      </c>
      <c r="G35" s="78">
        <v>0</v>
      </c>
      <c r="H35" s="97">
        <v>800</v>
      </c>
      <c r="I35" s="98" t="s">
        <v>21</v>
      </c>
      <c r="J35" s="189">
        <f t="shared" si="2"/>
        <v>0</v>
      </c>
      <c r="K35" s="96"/>
      <c r="L35" s="96"/>
      <c r="M35" s="89"/>
    </row>
    <row r="36" spans="1:14" ht="63" hidden="1">
      <c r="A36" s="72" t="s">
        <v>19</v>
      </c>
      <c r="B36" s="48">
        <v>1</v>
      </c>
      <c r="C36" s="48">
        <v>6</v>
      </c>
      <c r="D36" s="48">
        <v>4</v>
      </c>
      <c r="E36" s="48">
        <v>1</v>
      </c>
      <c r="F36" s="48">
        <v>5</v>
      </c>
      <c r="G36" s="49">
        <v>0</v>
      </c>
      <c r="H36" s="50">
        <v>810</v>
      </c>
      <c r="I36" s="99" t="s">
        <v>29</v>
      </c>
      <c r="J36" s="189"/>
      <c r="K36" s="44"/>
      <c r="L36" s="44"/>
      <c r="M36" s="90"/>
      <c r="N36" s="90"/>
    </row>
    <row r="37" spans="1:14" s="19" customFormat="1" ht="31.5" hidden="1">
      <c r="A37" s="35" t="s">
        <v>19</v>
      </c>
      <c r="B37" s="100">
        <v>1</v>
      </c>
      <c r="C37" s="100">
        <v>6</v>
      </c>
      <c r="D37" s="100">
        <v>5</v>
      </c>
      <c r="E37" s="100">
        <v>0</v>
      </c>
      <c r="F37" s="100">
        <v>0</v>
      </c>
      <c r="G37" s="101">
        <v>0</v>
      </c>
      <c r="H37" s="102">
        <v>0</v>
      </c>
      <c r="I37" s="103" t="s">
        <v>22</v>
      </c>
      <c r="J37" s="192">
        <f>J38</f>
        <v>0</v>
      </c>
      <c r="L37" s="69"/>
    </row>
    <row r="38" spans="1:14" s="19" customFormat="1" ht="31.5" hidden="1">
      <c r="A38" s="72" t="s">
        <v>19</v>
      </c>
      <c r="B38" s="104">
        <v>1</v>
      </c>
      <c r="C38" s="104">
        <v>6</v>
      </c>
      <c r="D38" s="104">
        <v>5</v>
      </c>
      <c r="E38" s="104">
        <v>0</v>
      </c>
      <c r="F38" s="104">
        <v>0</v>
      </c>
      <c r="G38" s="105">
        <v>0</v>
      </c>
      <c r="H38" s="106">
        <v>600</v>
      </c>
      <c r="I38" s="107" t="s">
        <v>23</v>
      </c>
      <c r="J38" s="193">
        <f>J39</f>
        <v>0</v>
      </c>
    </row>
    <row r="39" spans="1:14" s="19" customFormat="1" ht="31.5" hidden="1">
      <c r="A39" s="72" t="s">
        <v>19</v>
      </c>
      <c r="B39" s="104">
        <v>1</v>
      </c>
      <c r="C39" s="104">
        <v>6</v>
      </c>
      <c r="D39" s="104">
        <v>5</v>
      </c>
      <c r="E39" s="104">
        <v>1</v>
      </c>
      <c r="F39" s="104">
        <v>5</v>
      </c>
      <c r="G39" s="105">
        <v>0</v>
      </c>
      <c r="H39" s="106">
        <v>640</v>
      </c>
      <c r="I39" s="107" t="s">
        <v>25</v>
      </c>
      <c r="J39" s="189"/>
    </row>
    <row r="40" spans="1:14">
      <c r="A40" s="108"/>
      <c r="B40" s="53"/>
      <c r="C40" s="53"/>
      <c r="D40" s="53"/>
      <c r="E40" s="53"/>
      <c r="F40" s="53"/>
      <c r="G40" s="53"/>
      <c r="H40" s="53"/>
      <c r="I40" s="109"/>
      <c r="J40" s="110"/>
    </row>
    <row r="41" spans="1:14">
      <c r="A41" s="108"/>
      <c r="B41" s="53"/>
      <c r="C41" s="53"/>
      <c r="D41" s="53"/>
      <c r="E41" s="53"/>
      <c r="F41" s="53"/>
      <c r="G41" s="53"/>
      <c r="H41" s="53"/>
      <c r="I41" s="111"/>
      <c r="J41" s="110"/>
    </row>
    <row r="42" spans="1:14">
      <c r="A42" s="108"/>
      <c r="B42" s="112"/>
      <c r="C42" s="112"/>
      <c r="D42" s="112"/>
      <c r="E42" s="112"/>
      <c r="F42" s="112"/>
      <c r="G42" s="113"/>
      <c r="H42" s="114"/>
      <c r="I42" s="115"/>
      <c r="J42" s="110"/>
    </row>
    <row r="43" spans="1:14">
      <c r="A43" s="108"/>
      <c r="B43" s="112"/>
      <c r="C43" s="112"/>
      <c r="D43" s="112"/>
      <c r="E43" s="112"/>
      <c r="F43" s="112"/>
      <c r="G43" s="113"/>
      <c r="H43" s="114"/>
      <c r="I43" s="115"/>
      <c r="J43" s="110"/>
    </row>
    <row r="44" spans="1:14">
      <c r="A44" s="108"/>
      <c r="B44" s="112"/>
      <c r="C44" s="112"/>
      <c r="D44" s="112"/>
      <c r="E44" s="112"/>
      <c r="F44" s="112"/>
      <c r="G44" s="113"/>
      <c r="H44" s="114"/>
      <c r="I44" s="115"/>
      <c r="J44" s="110"/>
    </row>
    <row r="45" spans="1:14">
      <c r="A45" s="108"/>
      <c r="I45" s="111"/>
      <c r="J45" s="119"/>
    </row>
    <row r="46" spans="1:14">
      <c r="A46" s="108"/>
      <c r="I46" s="111"/>
      <c r="J46" s="119"/>
    </row>
    <row r="47" spans="1:14">
      <c r="A47" s="108"/>
      <c r="I47" s="120"/>
      <c r="J47" s="64"/>
    </row>
    <row r="48" spans="1:14">
      <c r="A48" s="108"/>
      <c r="J48" s="122"/>
    </row>
    <row r="49" spans="1:10">
      <c r="A49" s="108"/>
      <c r="J49" s="123"/>
    </row>
    <row r="50" spans="1:10">
      <c r="A50" s="108"/>
      <c r="J50" s="63"/>
    </row>
    <row r="51" spans="1:10">
      <c r="A51" s="108"/>
      <c r="J51" s="63"/>
    </row>
    <row r="52" spans="1:10">
      <c r="A52" s="108"/>
      <c r="J52" s="110"/>
    </row>
    <row r="53" spans="1:10">
      <c r="A53" s="108"/>
      <c r="J53" s="110"/>
    </row>
    <row r="54" spans="1:10">
      <c r="A54" s="108"/>
      <c r="J54" s="110"/>
    </row>
    <row r="55" spans="1:10">
      <c r="A55" s="108"/>
      <c r="J55" s="110"/>
    </row>
    <row r="56" spans="1:10">
      <c r="A56" s="108"/>
      <c r="J56" s="110"/>
    </row>
    <row r="57" spans="1:10">
      <c r="A57" s="108"/>
      <c r="J57" s="110"/>
    </row>
    <row r="58" spans="1:10">
      <c r="A58" s="108"/>
      <c r="J58" s="110"/>
    </row>
    <row r="59" spans="1:10">
      <c r="A59" s="108"/>
      <c r="J59" s="110"/>
    </row>
    <row r="60" spans="1:10">
      <c r="A60" s="108"/>
      <c r="J60" s="110"/>
    </row>
    <row r="61" spans="1:10">
      <c r="A61" s="108"/>
      <c r="J61" s="110"/>
    </row>
    <row r="62" spans="1:10">
      <c r="A62" s="108"/>
      <c r="J62" s="110"/>
    </row>
    <row r="63" spans="1:10">
      <c r="A63" s="108"/>
      <c r="J63" s="110"/>
    </row>
    <row r="64" spans="1:10">
      <c r="A64" s="108"/>
      <c r="J64" s="110"/>
    </row>
    <row r="65" spans="1:1">
      <c r="A65" s="108"/>
    </row>
    <row r="66" spans="1:1">
      <c r="A66" s="108"/>
    </row>
    <row r="67" spans="1:1">
      <c r="A67" s="108"/>
    </row>
    <row r="68" spans="1:1">
      <c r="A68" s="108"/>
    </row>
    <row r="69" spans="1:1">
      <c r="A69" s="108"/>
    </row>
    <row r="70" spans="1:1">
      <c r="A70" s="108"/>
    </row>
    <row r="71" spans="1:1">
      <c r="A71" s="108"/>
    </row>
    <row r="72" spans="1:1">
      <c r="A72" s="108"/>
    </row>
    <row r="73" spans="1:1">
      <c r="A73" s="108"/>
    </row>
    <row r="74" spans="1:1">
      <c r="A74" s="108"/>
    </row>
    <row r="75" spans="1:1">
      <c r="A75" s="108"/>
    </row>
    <row r="76" spans="1:1">
      <c r="A76" s="108"/>
    </row>
    <row r="77" spans="1:1">
      <c r="A77" s="108"/>
    </row>
    <row r="78" spans="1:1">
      <c r="A78" s="108"/>
    </row>
    <row r="79" spans="1:1">
      <c r="A79" s="108"/>
    </row>
    <row r="80" spans="1:1">
      <c r="A80" s="108"/>
    </row>
    <row r="81" spans="1:1">
      <c r="A81" s="108"/>
    </row>
    <row r="82" spans="1:1">
      <c r="A82" s="108"/>
    </row>
    <row r="83" spans="1:1">
      <c r="A83" s="108"/>
    </row>
    <row r="84" spans="1:1">
      <c r="A84" s="108"/>
    </row>
    <row r="85" spans="1:1">
      <c r="A85" s="108"/>
    </row>
    <row r="86" spans="1:1">
      <c r="A86" s="108"/>
    </row>
    <row r="87" spans="1:1">
      <c r="A87" s="108"/>
    </row>
    <row r="88" spans="1:1">
      <c r="A88" s="108"/>
    </row>
    <row r="89" spans="1:1">
      <c r="A89" s="108"/>
    </row>
    <row r="90" spans="1:1">
      <c r="A90" s="108"/>
    </row>
    <row r="91" spans="1:1">
      <c r="A91" s="108"/>
    </row>
    <row r="92" spans="1:1">
      <c r="A92" s="108"/>
    </row>
    <row r="93" spans="1:1">
      <c r="A93" s="108"/>
    </row>
    <row r="94" spans="1:1">
      <c r="A94" s="108"/>
    </row>
    <row r="95" spans="1:1">
      <c r="A95" s="108"/>
    </row>
    <row r="96" spans="1:1">
      <c r="A96" s="108"/>
    </row>
    <row r="97" spans="1:1">
      <c r="A97" s="108"/>
    </row>
    <row r="98" spans="1:1">
      <c r="A98" s="108"/>
    </row>
    <row r="99" spans="1:1">
      <c r="A99" s="108"/>
    </row>
    <row r="100" spans="1:1">
      <c r="A100" s="108"/>
    </row>
    <row r="101" spans="1:1">
      <c r="A101" s="108"/>
    </row>
    <row r="102" spans="1:1">
      <c r="A102" s="108"/>
    </row>
    <row r="103" spans="1:1">
      <c r="A103" s="108"/>
    </row>
    <row r="104" spans="1:1">
      <c r="A104" s="108"/>
    </row>
    <row r="105" spans="1:1">
      <c r="A105" s="108"/>
    </row>
    <row r="106" spans="1:1">
      <c r="A106" s="108"/>
    </row>
    <row r="107" spans="1:1">
      <c r="A107" s="108"/>
    </row>
    <row r="108" spans="1:1">
      <c r="A108" s="108"/>
    </row>
    <row r="109" spans="1:1">
      <c r="A109" s="108"/>
    </row>
    <row r="110" spans="1:1">
      <c r="A110" s="108"/>
    </row>
    <row r="111" spans="1:1">
      <c r="A111" s="108"/>
    </row>
    <row r="112" spans="1:1">
      <c r="A112" s="108"/>
    </row>
    <row r="113" spans="1:1">
      <c r="A113" s="108"/>
    </row>
    <row r="114" spans="1:1">
      <c r="A114" s="108"/>
    </row>
    <row r="115" spans="1:1">
      <c r="A115" s="108"/>
    </row>
    <row r="116" spans="1:1">
      <c r="A116" s="108"/>
    </row>
    <row r="117" spans="1:1">
      <c r="A117" s="108"/>
    </row>
    <row r="118" spans="1:1">
      <c r="A118" s="108"/>
    </row>
    <row r="119" spans="1:1">
      <c r="A119" s="108"/>
    </row>
    <row r="120" spans="1:1">
      <c r="A120" s="108"/>
    </row>
    <row r="121" spans="1:1">
      <c r="A121" s="108"/>
    </row>
    <row r="122" spans="1:1">
      <c r="A122" s="108"/>
    </row>
    <row r="123" spans="1:1">
      <c r="A123" s="108"/>
    </row>
    <row r="124" spans="1:1">
      <c r="A124" s="108"/>
    </row>
    <row r="125" spans="1:1">
      <c r="A125" s="108"/>
    </row>
    <row r="126" spans="1:1">
      <c r="A126" s="108"/>
    </row>
    <row r="127" spans="1:1">
      <c r="A127" s="108"/>
    </row>
    <row r="128" spans="1:1">
      <c r="A128" s="108"/>
    </row>
    <row r="129" spans="1:1">
      <c r="A129" s="108"/>
    </row>
    <row r="130" spans="1:1">
      <c r="A130" s="108"/>
    </row>
    <row r="131" spans="1:1">
      <c r="A131" s="108"/>
    </row>
    <row r="132" spans="1:1">
      <c r="A132" s="108"/>
    </row>
    <row r="133" spans="1:1">
      <c r="A133" s="108"/>
    </row>
    <row r="134" spans="1:1">
      <c r="A134" s="108"/>
    </row>
    <row r="135" spans="1:1">
      <c r="A135" s="108"/>
    </row>
    <row r="136" spans="1:1">
      <c r="A136" s="108"/>
    </row>
    <row r="137" spans="1:1">
      <c r="A137" s="108"/>
    </row>
    <row r="138" spans="1:1">
      <c r="A138" s="108"/>
    </row>
    <row r="139" spans="1:1">
      <c r="A139" s="108"/>
    </row>
    <row r="140" spans="1:1">
      <c r="A140" s="108"/>
    </row>
    <row r="141" spans="1:1">
      <c r="A141" s="108"/>
    </row>
    <row r="142" spans="1:1">
      <c r="A142" s="108"/>
    </row>
    <row r="143" spans="1:1">
      <c r="A143" s="108"/>
    </row>
    <row r="144" spans="1:1">
      <c r="A144" s="108"/>
    </row>
    <row r="145" spans="1:1">
      <c r="A145" s="108"/>
    </row>
    <row r="146" spans="1:1">
      <c r="A146" s="108"/>
    </row>
    <row r="147" spans="1:1">
      <c r="A147" s="108"/>
    </row>
    <row r="148" spans="1:1">
      <c r="A148" s="108"/>
    </row>
    <row r="149" spans="1:1">
      <c r="A149" s="108"/>
    </row>
    <row r="150" spans="1:1">
      <c r="A150" s="108"/>
    </row>
    <row r="151" spans="1:1">
      <c r="A151" s="108"/>
    </row>
    <row r="152" spans="1:1">
      <c r="A152" s="108"/>
    </row>
    <row r="153" spans="1:1">
      <c r="A153" s="108"/>
    </row>
    <row r="154" spans="1:1">
      <c r="A154" s="108"/>
    </row>
    <row r="155" spans="1:1">
      <c r="A155" s="108"/>
    </row>
    <row r="156" spans="1:1">
      <c r="A156" s="108"/>
    </row>
    <row r="157" spans="1:1">
      <c r="A157" s="108"/>
    </row>
    <row r="158" spans="1:1">
      <c r="A158" s="108"/>
    </row>
    <row r="159" spans="1:1">
      <c r="A159" s="108"/>
    </row>
    <row r="160" spans="1:1">
      <c r="A160" s="108"/>
    </row>
    <row r="161" spans="1:1">
      <c r="A161" s="108"/>
    </row>
    <row r="162" spans="1:1">
      <c r="A162" s="108"/>
    </row>
    <row r="163" spans="1:1">
      <c r="A163" s="108"/>
    </row>
    <row r="164" spans="1:1">
      <c r="A164" s="108"/>
    </row>
    <row r="165" spans="1:1">
      <c r="A165" s="108"/>
    </row>
    <row r="166" spans="1:1">
      <c r="A166" s="108"/>
    </row>
    <row r="167" spans="1:1">
      <c r="A167" s="108"/>
    </row>
    <row r="168" spans="1:1">
      <c r="A168" s="108"/>
    </row>
    <row r="169" spans="1:1">
      <c r="A169" s="108"/>
    </row>
    <row r="170" spans="1:1">
      <c r="A170" s="108"/>
    </row>
    <row r="171" spans="1:1">
      <c r="A171" s="108"/>
    </row>
    <row r="172" spans="1:1">
      <c r="A172" s="108"/>
    </row>
    <row r="173" spans="1:1">
      <c r="A173" s="108"/>
    </row>
    <row r="174" spans="1:1">
      <c r="A174" s="108"/>
    </row>
    <row r="175" spans="1:1">
      <c r="A175" s="108"/>
    </row>
    <row r="176" spans="1:1">
      <c r="A176" s="108"/>
    </row>
    <row r="177" spans="1:1">
      <c r="A177" s="108"/>
    </row>
    <row r="178" spans="1:1">
      <c r="A178" s="108"/>
    </row>
    <row r="179" spans="1:1">
      <c r="A179" s="108"/>
    </row>
    <row r="180" spans="1:1">
      <c r="A180" s="108"/>
    </row>
    <row r="181" spans="1:1">
      <c r="A181" s="108"/>
    </row>
    <row r="182" spans="1:1">
      <c r="A182" s="108"/>
    </row>
    <row r="183" spans="1:1">
      <c r="A183" s="108"/>
    </row>
    <row r="184" spans="1:1">
      <c r="A184" s="108"/>
    </row>
    <row r="185" spans="1:1">
      <c r="A185" s="108"/>
    </row>
    <row r="186" spans="1:1">
      <c r="A186" s="108"/>
    </row>
    <row r="187" spans="1:1">
      <c r="A187" s="108"/>
    </row>
    <row r="188" spans="1:1">
      <c r="A188" s="108"/>
    </row>
    <row r="189" spans="1:1">
      <c r="A189" s="108"/>
    </row>
    <row r="190" spans="1:1">
      <c r="A190" s="108"/>
    </row>
    <row r="191" spans="1:1">
      <c r="A191" s="108"/>
    </row>
    <row r="192" spans="1:1">
      <c r="A192" s="108"/>
    </row>
    <row r="193" spans="1:1">
      <c r="A193" s="108"/>
    </row>
    <row r="194" spans="1:1">
      <c r="A194" s="108"/>
    </row>
    <row r="195" spans="1:1">
      <c r="A195" s="108"/>
    </row>
    <row r="196" spans="1:1">
      <c r="A196" s="108"/>
    </row>
    <row r="197" spans="1:1">
      <c r="A197" s="108"/>
    </row>
    <row r="198" spans="1:1">
      <c r="A198" s="108"/>
    </row>
    <row r="199" spans="1:1">
      <c r="A199" s="108"/>
    </row>
    <row r="200" spans="1:1">
      <c r="A200" s="108"/>
    </row>
    <row r="201" spans="1:1">
      <c r="A201" s="108"/>
    </row>
    <row r="202" spans="1:1">
      <c r="A202" s="108"/>
    </row>
    <row r="203" spans="1:1">
      <c r="A203" s="108"/>
    </row>
    <row r="204" spans="1:1">
      <c r="A204" s="108"/>
    </row>
    <row r="205" spans="1:1">
      <c r="A205" s="108"/>
    </row>
    <row r="206" spans="1:1">
      <c r="A206" s="108"/>
    </row>
    <row r="207" spans="1:1">
      <c r="A207" s="108"/>
    </row>
    <row r="208" spans="1:1">
      <c r="A208" s="108"/>
    </row>
    <row r="209" spans="1:1">
      <c r="A209" s="108"/>
    </row>
    <row r="210" spans="1:1">
      <c r="A210" s="108"/>
    </row>
    <row r="211" spans="1:1">
      <c r="A211" s="108"/>
    </row>
    <row r="212" spans="1:1">
      <c r="A212" s="108"/>
    </row>
    <row r="213" spans="1:1">
      <c r="A213" s="108"/>
    </row>
    <row r="214" spans="1:1">
      <c r="A214" s="108"/>
    </row>
    <row r="215" spans="1:1">
      <c r="A215" s="108"/>
    </row>
    <row r="216" spans="1:1">
      <c r="A216" s="108"/>
    </row>
    <row r="217" spans="1:1">
      <c r="A217" s="108"/>
    </row>
    <row r="218" spans="1:1">
      <c r="A218" s="108"/>
    </row>
    <row r="219" spans="1:1">
      <c r="A219" s="108"/>
    </row>
    <row r="220" spans="1:1">
      <c r="A220" s="108"/>
    </row>
    <row r="221" spans="1:1">
      <c r="A221" s="108"/>
    </row>
    <row r="222" spans="1:1">
      <c r="A222" s="108"/>
    </row>
    <row r="223" spans="1:1">
      <c r="A223" s="108"/>
    </row>
    <row r="224" spans="1:1">
      <c r="A224" s="108"/>
    </row>
    <row r="225" spans="1:1">
      <c r="A225" s="108"/>
    </row>
    <row r="226" spans="1:1">
      <c r="A226" s="108"/>
    </row>
    <row r="227" spans="1:1">
      <c r="A227" s="108"/>
    </row>
    <row r="228" spans="1:1">
      <c r="A228" s="108"/>
    </row>
    <row r="229" spans="1:1">
      <c r="A229" s="108"/>
    </row>
    <row r="230" spans="1:1">
      <c r="A230" s="108"/>
    </row>
    <row r="231" spans="1:1">
      <c r="A231" s="108"/>
    </row>
    <row r="232" spans="1:1">
      <c r="A232" s="108"/>
    </row>
    <row r="233" spans="1:1">
      <c r="A233" s="108"/>
    </row>
    <row r="234" spans="1:1">
      <c r="A234" s="108"/>
    </row>
    <row r="235" spans="1:1">
      <c r="A235" s="108"/>
    </row>
    <row r="236" spans="1:1">
      <c r="A236" s="108"/>
    </row>
    <row r="237" spans="1:1">
      <c r="A237" s="108"/>
    </row>
    <row r="238" spans="1:1">
      <c r="A238" s="108"/>
    </row>
    <row r="239" spans="1:1">
      <c r="A239" s="108"/>
    </row>
    <row r="240" spans="1:1">
      <c r="A240" s="108"/>
    </row>
    <row r="241" spans="1:1">
      <c r="A241" s="108"/>
    </row>
    <row r="242" spans="1:1">
      <c r="A242" s="108"/>
    </row>
    <row r="243" spans="1:1">
      <c r="A243" s="108"/>
    </row>
    <row r="244" spans="1:1">
      <c r="A244" s="108"/>
    </row>
    <row r="245" spans="1:1">
      <c r="A245" s="108"/>
    </row>
    <row r="246" spans="1:1">
      <c r="A246" s="108"/>
    </row>
    <row r="247" spans="1:1">
      <c r="A247" s="108"/>
    </row>
    <row r="248" spans="1:1">
      <c r="A248" s="108"/>
    </row>
    <row r="249" spans="1:1">
      <c r="A249" s="108"/>
    </row>
    <row r="250" spans="1:1">
      <c r="A250" s="108"/>
    </row>
    <row r="251" spans="1:1">
      <c r="A251" s="108"/>
    </row>
    <row r="252" spans="1:1">
      <c r="A252" s="108"/>
    </row>
    <row r="253" spans="1:1">
      <c r="A253" s="108"/>
    </row>
    <row r="254" spans="1:1">
      <c r="A254" s="108"/>
    </row>
    <row r="255" spans="1:1">
      <c r="A255" s="108"/>
    </row>
    <row r="256" spans="1:1">
      <c r="A256" s="108"/>
    </row>
    <row r="257" spans="1:1">
      <c r="A257" s="108"/>
    </row>
    <row r="258" spans="1:1">
      <c r="A258" s="108"/>
    </row>
    <row r="259" spans="1:1">
      <c r="A259" s="108"/>
    </row>
    <row r="260" spans="1:1">
      <c r="A260" s="108"/>
    </row>
    <row r="261" spans="1:1">
      <c r="A261" s="108"/>
    </row>
    <row r="262" spans="1:1">
      <c r="A262" s="108"/>
    </row>
    <row r="263" spans="1:1">
      <c r="A263" s="108"/>
    </row>
    <row r="264" spans="1:1">
      <c r="A264" s="108"/>
    </row>
    <row r="265" spans="1:1">
      <c r="A265" s="108"/>
    </row>
    <row r="266" spans="1:1">
      <c r="A266" s="108"/>
    </row>
    <row r="267" spans="1:1">
      <c r="A267" s="108"/>
    </row>
    <row r="268" spans="1:1">
      <c r="A268" s="108"/>
    </row>
    <row r="269" spans="1:1">
      <c r="A269" s="108"/>
    </row>
    <row r="270" spans="1:1">
      <c r="A270" s="108"/>
    </row>
    <row r="271" spans="1:1">
      <c r="A271" s="108"/>
    </row>
    <row r="272" spans="1:1">
      <c r="A272" s="108"/>
    </row>
    <row r="273" spans="1:1">
      <c r="A273" s="108"/>
    </row>
    <row r="274" spans="1:1">
      <c r="A274" s="108"/>
    </row>
    <row r="275" spans="1:1">
      <c r="A275" s="108"/>
    </row>
    <row r="276" spans="1:1">
      <c r="A276" s="108"/>
    </row>
    <row r="277" spans="1:1">
      <c r="A277" s="108"/>
    </row>
    <row r="278" spans="1:1">
      <c r="A278" s="108"/>
    </row>
    <row r="279" spans="1:1">
      <c r="A279" s="108"/>
    </row>
    <row r="280" spans="1:1">
      <c r="A280" s="108"/>
    </row>
    <row r="281" spans="1:1">
      <c r="A281" s="108"/>
    </row>
    <row r="282" spans="1:1">
      <c r="A282" s="108"/>
    </row>
    <row r="283" spans="1:1">
      <c r="A283" s="108"/>
    </row>
    <row r="284" spans="1:1">
      <c r="A284" s="108"/>
    </row>
    <row r="285" spans="1:1">
      <c r="A285" s="108"/>
    </row>
    <row r="286" spans="1:1">
      <c r="A286" s="108"/>
    </row>
    <row r="287" spans="1:1">
      <c r="A287" s="108"/>
    </row>
    <row r="288" spans="1:1">
      <c r="A288" s="108"/>
    </row>
    <row r="289" spans="1:1">
      <c r="A289" s="108"/>
    </row>
    <row r="290" spans="1:1">
      <c r="A290" s="108"/>
    </row>
    <row r="291" spans="1:1">
      <c r="A291" s="108"/>
    </row>
    <row r="292" spans="1:1">
      <c r="A292" s="108"/>
    </row>
  </sheetData>
  <mergeCells count="3">
    <mergeCell ref="A10:H10"/>
    <mergeCell ref="A6:J6"/>
    <mergeCell ref="A7:J7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295"/>
  <sheetViews>
    <sheetView view="pageBreakPreview" zoomScale="90" zoomScaleNormal="85" zoomScaleSheetLayoutView="90" workbookViewId="0">
      <selection activeCell="I10" sqref="I10"/>
    </sheetView>
  </sheetViews>
  <sheetFormatPr defaultRowHeight="15.75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>
      <c r="A1" s="52"/>
      <c r="B1" s="52"/>
      <c r="C1" s="52"/>
      <c r="D1" s="52"/>
      <c r="E1" s="52"/>
      <c r="F1" s="52"/>
      <c r="G1" s="52"/>
      <c r="H1" s="52"/>
      <c r="I1" s="125"/>
      <c r="J1" s="125"/>
      <c r="K1" s="198" t="s">
        <v>44</v>
      </c>
    </row>
    <row r="2" spans="1:196">
      <c r="A2" s="52"/>
      <c r="B2" s="126"/>
      <c r="C2" s="126"/>
      <c r="D2" s="126"/>
      <c r="E2" s="126"/>
      <c r="F2" s="126"/>
      <c r="G2" s="126"/>
      <c r="H2" s="126"/>
      <c r="I2" s="201" t="s">
        <v>26</v>
      </c>
      <c r="J2" s="201"/>
      <c r="K2" s="201"/>
    </row>
    <row r="3" spans="1:196">
      <c r="A3" s="52"/>
      <c r="B3" s="126"/>
      <c r="C3" s="126"/>
      <c r="D3" s="126"/>
      <c r="E3" s="126"/>
      <c r="F3" s="126"/>
      <c r="G3" s="126"/>
      <c r="H3" s="126"/>
      <c r="I3" s="201" t="s">
        <v>48</v>
      </c>
      <c r="J3" s="201"/>
      <c r="K3" s="201"/>
    </row>
    <row r="4" spans="1:196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"/>
    </row>
    <row r="5" spans="1:196">
      <c r="A5" s="127"/>
      <c r="B5" s="127"/>
      <c r="C5" s="127"/>
      <c r="D5" s="127"/>
      <c r="E5" s="127"/>
      <c r="F5" s="127"/>
      <c r="G5" s="127"/>
      <c r="H5" s="127"/>
      <c r="I5" s="128"/>
      <c r="J5" s="128"/>
      <c r="K5" s="129"/>
      <c r="L5" s="128"/>
      <c r="M5" s="128"/>
      <c r="N5" s="128"/>
      <c r="O5" s="128"/>
    </row>
    <row r="6" spans="1:196">
      <c r="A6" s="202" t="s">
        <v>24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96">
      <c r="A7" s="202" t="s">
        <v>33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96">
      <c r="A8" s="202" t="s">
        <v>45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96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2"/>
    </row>
    <row r="10" spans="1:196">
      <c r="A10" s="52"/>
      <c r="B10" s="52"/>
      <c r="C10" s="52"/>
      <c r="D10" s="52"/>
      <c r="E10" s="52"/>
      <c r="F10" s="52"/>
      <c r="G10" s="52"/>
      <c r="H10" s="52"/>
      <c r="I10" s="52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>
      <c r="A11" s="203" t="s">
        <v>30</v>
      </c>
      <c r="B11" s="204"/>
      <c r="C11" s="204"/>
      <c r="D11" s="204"/>
      <c r="E11" s="204"/>
      <c r="F11" s="204"/>
      <c r="G11" s="204"/>
      <c r="H11" s="205"/>
      <c r="I11" s="209" t="s">
        <v>40</v>
      </c>
      <c r="J11" s="211" t="s">
        <v>39</v>
      </c>
      <c r="K11" s="2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>
      <c r="A12" s="206"/>
      <c r="B12" s="207"/>
      <c r="C12" s="207"/>
      <c r="D12" s="207"/>
      <c r="E12" s="207"/>
      <c r="F12" s="207"/>
      <c r="G12" s="207"/>
      <c r="H12" s="208"/>
      <c r="I12" s="210"/>
      <c r="J12" s="131" t="s">
        <v>41</v>
      </c>
      <c r="K12" s="131" t="s">
        <v>43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32" t="s">
        <v>8</v>
      </c>
      <c r="J13" s="179">
        <f>SUM(J14+J25+J19+J34)</f>
        <v>1000</v>
      </c>
      <c r="K13" s="194">
        <f>SUM(K14+K25+K19+K34)</f>
        <v>1000</v>
      </c>
      <c r="L13" s="41" t="e">
        <f>#REF!+#REF!+L25+#REF!</f>
        <v>#REF!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</row>
    <row r="14" spans="1:196" s="5" customFormat="1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3" t="s">
        <v>9</v>
      </c>
      <c r="J14" s="180">
        <f>J15+J17</f>
        <v>-34930</v>
      </c>
      <c r="K14" s="180">
        <f>K15+K17</f>
        <v>-34930</v>
      </c>
      <c r="L14" s="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</row>
    <row r="15" spans="1:196" ht="20.25" hidden="1" customHeight="1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4" t="s">
        <v>10</v>
      </c>
      <c r="J15" s="181">
        <f>J16</f>
        <v>0</v>
      </c>
      <c r="K15" s="181">
        <f>K16</f>
        <v>0</v>
      </c>
      <c r="L15" s="4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4" t="s">
        <v>11</v>
      </c>
      <c r="J16" s="181"/>
      <c r="K16" s="18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31.5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35" t="s">
        <v>31</v>
      </c>
      <c r="J17" s="182">
        <f>J18</f>
        <v>-34930</v>
      </c>
      <c r="K17" s="181">
        <f>K18</f>
        <v>-34930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4.5" customHeight="1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35" t="s">
        <v>32</v>
      </c>
      <c r="J18" s="182">
        <v>-34930</v>
      </c>
      <c r="K18" s="181">
        <v>-34930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1" customFormat="1" hidden="1">
      <c r="A19" s="58" t="s">
        <v>19</v>
      </c>
      <c r="B19" s="136">
        <v>1</v>
      </c>
      <c r="C19" s="136">
        <v>3</v>
      </c>
      <c r="D19" s="136">
        <v>0</v>
      </c>
      <c r="E19" s="136">
        <v>0</v>
      </c>
      <c r="F19" s="136">
        <v>0</v>
      </c>
      <c r="G19" s="137">
        <v>0</v>
      </c>
      <c r="H19" s="138">
        <v>0</v>
      </c>
      <c r="I19" s="139" t="s">
        <v>12</v>
      </c>
      <c r="J19" s="183">
        <f>J23+J21</f>
        <v>0</v>
      </c>
      <c r="K19" s="186">
        <f>K23+K21</f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</row>
    <row r="20" spans="1:196" s="142" customFormat="1" ht="28.5" hidden="1" customHeight="1">
      <c r="A20" s="140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1">
        <v>0</v>
      </c>
      <c r="I20" s="134" t="s">
        <v>36</v>
      </c>
      <c r="J20" s="181">
        <f>J23+J21</f>
        <v>0</v>
      </c>
      <c r="K20" s="181">
        <f>K21+K23</f>
        <v>0</v>
      </c>
    </row>
    <row r="21" spans="1:196" ht="31.5" hidden="1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4" t="s">
        <v>13</v>
      </c>
      <c r="J21" s="184">
        <f>J22</f>
        <v>0</v>
      </c>
      <c r="K21" s="184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4" t="s">
        <v>27</v>
      </c>
      <c r="J22" s="181"/>
      <c r="K22" s="18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35" t="s">
        <v>14</v>
      </c>
      <c r="J23" s="181">
        <f>J24</f>
        <v>0</v>
      </c>
      <c r="K23" s="181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35" t="s">
        <v>28</v>
      </c>
      <c r="J24" s="185"/>
      <c r="K24" s="18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1" customFormat="1">
      <c r="A25" s="58" t="s">
        <v>19</v>
      </c>
      <c r="B25" s="136">
        <v>1</v>
      </c>
      <c r="C25" s="136">
        <v>5</v>
      </c>
      <c r="D25" s="136">
        <v>0</v>
      </c>
      <c r="E25" s="136">
        <v>0</v>
      </c>
      <c r="F25" s="136">
        <v>0</v>
      </c>
      <c r="G25" s="137">
        <v>0</v>
      </c>
      <c r="H25" s="143">
        <v>0</v>
      </c>
      <c r="I25" s="144" t="s">
        <v>37</v>
      </c>
      <c r="J25" s="186">
        <f>J26+J30</f>
        <v>35930</v>
      </c>
      <c r="K25" s="186">
        <f>K26+K30</f>
        <v>35930</v>
      </c>
      <c r="L25" s="60" t="e">
        <f>-L28+L33</f>
        <v>#REF!</v>
      </c>
      <c r="M25" s="60"/>
      <c r="N25" s="175"/>
      <c r="O25" s="175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</row>
    <row r="26" spans="1:196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45" t="s">
        <v>3</v>
      </c>
      <c r="J26" s="187">
        <f t="shared" ref="J26:K28" si="0">J27</f>
        <v>-1655883.2</v>
      </c>
      <c r="K26" s="181">
        <f t="shared" si="0"/>
        <v>-1651486.9</v>
      </c>
      <c r="L26" s="42"/>
      <c r="M26" s="4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45" t="s">
        <v>4</v>
      </c>
      <c r="J27" s="187">
        <f t="shared" si="0"/>
        <v>-1655883.2</v>
      </c>
      <c r="K27" s="187">
        <f t="shared" si="0"/>
        <v>-1651486.9</v>
      </c>
      <c r="L27" s="42"/>
      <c r="M27" s="4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45" t="s">
        <v>5</v>
      </c>
      <c r="J28" s="187">
        <f t="shared" si="0"/>
        <v>-1655883.2</v>
      </c>
      <c r="K28" s="187">
        <f t="shared" si="0"/>
        <v>-1651486.9</v>
      </c>
      <c r="L28" s="42" t="e">
        <f>L29+L30+L31+L32</f>
        <v>#REF!</v>
      </c>
      <c r="M28" s="4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4" t="s">
        <v>7</v>
      </c>
      <c r="J29" s="181">
        <f>-1655870.8-12.4</f>
        <v>-1655883.2</v>
      </c>
      <c r="K29" s="181">
        <f>-1651012.5-474.4</f>
        <v>-1651486.9</v>
      </c>
      <c r="L29" s="147">
        <v>1174367.1000000001</v>
      </c>
      <c r="M29" s="43"/>
      <c r="N29" s="40"/>
      <c r="O29" s="40"/>
      <c r="P29" s="40"/>
      <c r="Q29" s="4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4" t="s">
        <v>6</v>
      </c>
      <c r="J30" s="181">
        <f t="shared" ref="J30:K32" si="1">J31</f>
        <v>1691813.2</v>
      </c>
      <c r="K30" s="181">
        <f>K31</f>
        <v>1687416.9</v>
      </c>
      <c r="L30" s="42" t="e">
        <f>#REF!</f>
        <v>#REF!</v>
      </c>
      <c r="M30" s="43"/>
      <c r="N30" s="40"/>
      <c r="O30" s="40"/>
      <c r="P30" s="40"/>
      <c r="Q30" s="4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4" t="s">
        <v>0</v>
      </c>
      <c r="J31" s="181">
        <f t="shared" si="1"/>
        <v>1691813.2</v>
      </c>
      <c r="K31" s="181">
        <f t="shared" si="1"/>
        <v>1687416.9</v>
      </c>
      <c r="L31" s="42" t="e">
        <f>#REF!</f>
        <v>#REF!</v>
      </c>
      <c r="M31" s="43"/>
      <c r="N31" s="40"/>
      <c r="O31" s="40"/>
      <c r="P31" s="40"/>
      <c r="Q31" s="40"/>
    </row>
    <row r="32" spans="1:196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4" t="s">
        <v>1</v>
      </c>
      <c r="J32" s="181">
        <f t="shared" si="1"/>
        <v>1691813.2</v>
      </c>
      <c r="K32" s="181">
        <f>K33</f>
        <v>1687416.9</v>
      </c>
      <c r="L32" s="43" t="e">
        <f>#REF!</f>
        <v>#REF!</v>
      </c>
      <c r="M32" s="43"/>
      <c r="N32" s="40"/>
      <c r="O32" s="40"/>
      <c r="P32" s="40"/>
      <c r="Q32" s="40"/>
    </row>
    <row r="33" spans="1:17" ht="15.75" customHeight="1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4" t="s">
        <v>2</v>
      </c>
      <c r="J33" s="181">
        <f>1655870.8+12.4+34930+1000</f>
        <v>1691813.2</v>
      </c>
      <c r="K33" s="181">
        <f>1651012.5+474.4+34930+1000</f>
        <v>1687416.9</v>
      </c>
      <c r="L33" s="42" t="e">
        <f>-#REF!+L38</f>
        <v>#REF!</v>
      </c>
      <c r="M33" s="43"/>
      <c r="N33" s="40"/>
      <c r="O33" s="40"/>
      <c r="P33" s="40"/>
      <c r="Q33" s="40"/>
    </row>
    <row r="34" spans="1:17" s="5" customFormat="1" ht="15.75" hidden="1" customHeight="1">
      <c r="A34" s="33" t="s">
        <v>19</v>
      </c>
      <c r="B34" s="148">
        <v>1</v>
      </c>
      <c r="C34" s="148">
        <v>6</v>
      </c>
      <c r="D34" s="148">
        <v>0</v>
      </c>
      <c r="E34" s="148">
        <v>0</v>
      </c>
      <c r="F34" s="148">
        <v>0</v>
      </c>
      <c r="G34" s="149">
        <v>0</v>
      </c>
      <c r="H34" s="150">
        <v>0</v>
      </c>
      <c r="I34" s="151" t="s">
        <v>15</v>
      </c>
      <c r="J34" s="152">
        <f>J35+J40</f>
        <v>0</v>
      </c>
      <c r="K34" s="152">
        <f>K35+K40</f>
        <v>0</v>
      </c>
      <c r="L34" s="43" t="e">
        <f>-#REF!</f>
        <v>#REF!</v>
      </c>
      <c r="M34" s="153"/>
    </row>
    <row r="35" spans="1:17" s="5" customFormat="1" hidden="1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4">
        <v>0</v>
      </c>
      <c r="I35" s="155" t="s">
        <v>35</v>
      </c>
      <c r="J35" s="152">
        <f>J36</f>
        <v>0</v>
      </c>
      <c r="K35" s="152">
        <f>K37</f>
        <v>0</v>
      </c>
      <c r="L35" s="156" t="e">
        <f>-#REF!</f>
        <v>#REF!</v>
      </c>
      <c r="M35" s="153" t="e">
        <f>L37+L35+L34+#REF!</f>
        <v>#REF!</v>
      </c>
    </row>
    <row r="36" spans="1:17" s="5" customFormat="1" hidden="1">
      <c r="A36" s="140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1">
        <v>0</v>
      </c>
      <c r="I36" s="134" t="s">
        <v>20</v>
      </c>
      <c r="J36" s="146">
        <f>J37</f>
        <v>0</v>
      </c>
      <c r="K36" s="146">
        <f>K37</f>
        <v>0</v>
      </c>
      <c r="L36" s="156"/>
      <c r="M36" s="153"/>
    </row>
    <row r="37" spans="1:17" ht="64.5" hidden="1" customHeight="1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57">
        <v>800</v>
      </c>
      <c r="I37" s="158" t="s">
        <v>21</v>
      </c>
      <c r="J37" s="46">
        <f>J38</f>
        <v>0</v>
      </c>
      <c r="K37" s="46">
        <f>K38</f>
        <v>0</v>
      </c>
      <c r="L37" s="156" t="e">
        <f>-#REF!</f>
        <v>#REF!</v>
      </c>
      <c r="M37" s="159"/>
    </row>
    <row r="38" spans="1:17" ht="61.5" hidden="1" customHeight="1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1">
        <v>810</v>
      </c>
      <c r="I38" s="160" t="s">
        <v>29</v>
      </c>
      <c r="J38" s="46"/>
      <c r="K38" s="46"/>
      <c r="L38" s="161">
        <v>48162.2</v>
      </c>
      <c r="M38" s="43"/>
    </row>
    <row r="39" spans="1:17" hidden="1">
      <c r="A39" s="32"/>
      <c r="B39" s="16"/>
      <c r="C39" s="16"/>
      <c r="D39" s="16"/>
      <c r="E39" s="16"/>
      <c r="F39" s="16"/>
      <c r="G39" s="17"/>
      <c r="H39" s="157"/>
      <c r="I39" s="158"/>
      <c r="J39" s="162"/>
      <c r="K39" s="162"/>
    </row>
    <row r="40" spans="1:17" s="5" customFormat="1" ht="31.5" hidden="1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3" t="s">
        <v>22</v>
      </c>
      <c r="J40" s="45">
        <f>J41</f>
        <v>0</v>
      </c>
      <c r="K40" s="45">
        <f>K41</f>
        <v>0</v>
      </c>
      <c r="L40" s="41"/>
    </row>
    <row r="41" spans="1:17" s="5" customFormat="1" ht="27.75" hidden="1" customHeight="1">
      <c r="A41" s="34" t="s">
        <v>19</v>
      </c>
      <c r="B41" s="164">
        <v>1</v>
      </c>
      <c r="C41" s="164">
        <v>6</v>
      </c>
      <c r="D41" s="164">
        <v>5</v>
      </c>
      <c r="E41" s="164">
        <v>0</v>
      </c>
      <c r="F41" s="164">
        <v>0</v>
      </c>
      <c r="G41" s="165">
        <v>0</v>
      </c>
      <c r="H41" s="166">
        <v>600</v>
      </c>
      <c r="I41" s="167" t="s">
        <v>23</v>
      </c>
      <c r="J41" s="168">
        <f>J42</f>
        <v>0</v>
      </c>
      <c r="K41" s="168">
        <f>K42</f>
        <v>0</v>
      </c>
    </row>
    <row r="42" spans="1:17" s="5" customFormat="1" ht="32.25" hidden="1" customHeight="1">
      <c r="A42" s="34" t="s">
        <v>19</v>
      </c>
      <c r="B42" s="164">
        <v>1</v>
      </c>
      <c r="C42" s="164">
        <v>6</v>
      </c>
      <c r="D42" s="164">
        <v>5</v>
      </c>
      <c r="E42" s="164">
        <v>1</v>
      </c>
      <c r="F42" s="164">
        <v>5</v>
      </c>
      <c r="G42" s="165">
        <v>0</v>
      </c>
      <c r="H42" s="166">
        <v>640</v>
      </c>
      <c r="I42" s="167" t="s">
        <v>25</v>
      </c>
      <c r="J42" s="169"/>
      <c r="K42" s="169"/>
    </row>
    <row r="43" spans="1:17">
      <c r="A43" s="36"/>
      <c r="B43" s="52"/>
      <c r="C43" s="52"/>
      <c r="D43" s="52"/>
      <c r="E43" s="52"/>
      <c r="F43" s="52"/>
      <c r="G43" s="52"/>
      <c r="H43" s="52"/>
      <c r="I43" s="170"/>
      <c r="J43" s="40"/>
      <c r="K43" s="171"/>
    </row>
    <row r="44" spans="1:17">
      <c r="A44" s="36"/>
      <c r="B44" s="52"/>
      <c r="C44" s="52"/>
      <c r="D44" s="52"/>
      <c r="E44" s="52"/>
      <c r="F44" s="52"/>
      <c r="G44" s="52"/>
      <c r="H44" s="52"/>
      <c r="I44" s="172"/>
      <c r="J44" s="40"/>
      <c r="K44" s="171"/>
    </row>
    <row r="45" spans="1:17">
      <c r="A45" s="36"/>
      <c r="B45" s="9"/>
      <c r="C45" s="9"/>
      <c r="D45" s="9"/>
      <c r="E45" s="9"/>
      <c r="F45" s="9"/>
      <c r="G45" s="10"/>
      <c r="H45" s="11"/>
      <c r="I45" s="173"/>
      <c r="J45" s="40"/>
      <c r="K45" s="171"/>
    </row>
    <row r="46" spans="1:17">
      <c r="A46" s="36"/>
      <c r="B46" s="9"/>
      <c r="C46" s="9"/>
      <c r="D46" s="9"/>
      <c r="E46" s="9"/>
      <c r="F46" s="9"/>
      <c r="G46" s="10"/>
      <c r="H46" s="11"/>
      <c r="I46" s="173"/>
      <c r="J46" s="40"/>
      <c r="K46" s="171"/>
    </row>
    <row r="47" spans="1:17">
      <c r="A47" s="36"/>
      <c r="B47" s="9"/>
      <c r="C47" s="9"/>
      <c r="D47" s="9"/>
      <c r="E47" s="9"/>
      <c r="F47" s="9"/>
      <c r="G47" s="10"/>
      <c r="H47" s="11"/>
      <c r="I47" s="173"/>
      <c r="J47" s="40"/>
      <c r="K47" s="171"/>
    </row>
    <row r="48" spans="1:17">
      <c r="A48" s="36"/>
      <c r="I48" s="172"/>
      <c r="J48" s="40"/>
      <c r="K48" s="171"/>
    </row>
    <row r="49" spans="1:14">
      <c r="A49" s="36"/>
      <c r="I49" s="173"/>
      <c r="J49" s="171"/>
      <c r="K49" s="171"/>
      <c r="L49" s="12"/>
      <c r="M49" s="12"/>
      <c r="N49" s="12"/>
    </row>
    <row r="50" spans="1:14">
      <c r="A50" s="36"/>
      <c r="I50" s="174"/>
      <c r="J50" s="175"/>
      <c r="K50" s="171"/>
      <c r="L50" s="12"/>
      <c r="M50" s="12"/>
      <c r="N50" s="12"/>
    </row>
    <row r="51" spans="1:14">
      <c r="A51" s="36"/>
      <c r="I51" s="176"/>
      <c r="J51" s="177"/>
      <c r="K51" s="175"/>
      <c r="L51" s="12"/>
      <c r="M51" s="12"/>
      <c r="N51" s="12"/>
    </row>
    <row r="52" spans="1:14">
      <c r="A52" s="36"/>
      <c r="I52" s="176"/>
      <c r="J52" s="178"/>
      <c r="K52" s="171"/>
      <c r="L52" s="12"/>
      <c r="M52" s="12"/>
      <c r="N52" s="12"/>
    </row>
    <row r="53" spans="1:14">
      <c r="A53" s="36"/>
      <c r="I53" s="176"/>
      <c r="J53" s="178"/>
      <c r="K53" s="171"/>
      <c r="L53" s="12"/>
      <c r="M53" s="12"/>
      <c r="N53" s="12"/>
    </row>
    <row r="54" spans="1:14" ht="9.75" customHeight="1">
      <c r="A54" s="36"/>
      <c r="I54" s="176"/>
      <c r="J54" s="178"/>
      <c r="K54" s="171"/>
      <c r="L54" s="12"/>
      <c r="M54" s="12"/>
      <c r="N54" s="12"/>
    </row>
    <row r="55" spans="1:14" ht="9.75" customHeight="1">
      <c r="A55" s="36"/>
      <c r="I55" s="176"/>
      <c r="J55" s="171"/>
      <c r="K55" s="171"/>
      <c r="L55" s="12"/>
      <c r="M55" s="12"/>
      <c r="N55" s="12"/>
    </row>
    <row r="56" spans="1:14" ht="9.75" customHeight="1">
      <c r="A56" s="36"/>
      <c r="I56" s="176"/>
      <c r="J56" s="171"/>
      <c r="K56" s="171"/>
      <c r="L56" s="12"/>
      <c r="M56" s="12"/>
      <c r="N56" s="12"/>
    </row>
    <row r="57" spans="1:14">
      <c r="A57" s="36"/>
      <c r="I57" s="176"/>
      <c r="J57" s="171"/>
      <c r="K57" s="171"/>
      <c r="L57" s="12"/>
      <c r="M57" s="12"/>
      <c r="N57" s="12"/>
    </row>
    <row r="58" spans="1:14">
      <c r="A58" s="36"/>
      <c r="I58" s="176"/>
      <c r="J58" s="171"/>
      <c r="K58" s="171"/>
      <c r="L58" s="12"/>
      <c r="M58" s="12"/>
      <c r="N58" s="12"/>
    </row>
    <row r="59" spans="1:14">
      <c r="A59" s="36"/>
      <c r="I59" s="176"/>
      <c r="J59" s="171"/>
      <c r="K59" s="171"/>
      <c r="L59" s="12"/>
      <c r="M59" s="12"/>
      <c r="N59" s="12"/>
    </row>
    <row r="60" spans="1:14">
      <c r="A60" s="36"/>
      <c r="J60" s="40"/>
      <c r="K60" s="40"/>
    </row>
    <row r="61" spans="1:14">
      <c r="A61" s="36"/>
      <c r="J61" s="40"/>
      <c r="K61" s="40"/>
    </row>
    <row r="62" spans="1:14">
      <c r="A62" s="36"/>
      <c r="J62" s="40"/>
      <c r="K62" s="40"/>
    </row>
    <row r="63" spans="1:14">
      <c r="A63" s="36"/>
      <c r="J63" s="40"/>
      <c r="K63" s="40"/>
    </row>
    <row r="64" spans="1:14">
      <c r="A64" s="36"/>
      <c r="J64" s="40"/>
      <c r="K64" s="40"/>
    </row>
    <row r="65" spans="1:11">
      <c r="A65" s="36"/>
      <c r="J65" s="40"/>
      <c r="K65" s="40"/>
    </row>
    <row r="66" spans="1:11">
      <c r="A66" s="36"/>
      <c r="J66" s="40"/>
      <c r="K66" s="40"/>
    </row>
    <row r="67" spans="1:11">
      <c r="A67" s="36"/>
      <c r="J67" s="40"/>
      <c r="K67" s="40"/>
    </row>
    <row r="68" spans="1:11">
      <c r="A68" s="36"/>
    </row>
    <row r="69" spans="1:11">
      <c r="A69" s="36"/>
    </row>
    <row r="70" spans="1:11">
      <c r="A70" s="36"/>
    </row>
    <row r="71" spans="1:11">
      <c r="A71" s="36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 s="2" customFormat="1">
      <c r="A154" s="36"/>
      <c r="G154" s="3"/>
      <c r="H154" s="1"/>
      <c r="I154" s="4"/>
      <c r="J154" s="52"/>
      <c r="K154" s="52"/>
      <c r="L154" s="52"/>
      <c r="M154" s="52"/>
      <c r="N154" s="52"/>
      <c r="O154" s="52"/>
    </row>
    <row r="155" spans="1:15" s="2" customFormat="1">
      <c r="A155" s="36"/>
      <c r="G155" s="3"/>
      <c r="H155" s="1"/>
      <c r="I155" s="4"/>
      <c r="J155" s="52"/>
      <c r="K155" s="52"/>
      <c r="L155" s="52"/>
      <c r="M155" s="52"/>
      <c r="N155" s="52"/>
      <c r="O155" s="52"/>
    </row>
    <row r="156" spans="1:15" s="2" customFormat="1">
      <c r="A156" s="36"/>
      <c r="G156" s="3"/>
      <c r="H156" s="1"/>
      <c r="I156" s="4"/>
      <c r="J156" s="52"/>
      <c r="K156" s="52"/>
      <c r="L156" s="52"/>
      <c r="M156" s="52"/>
      <c r="N156" s="52"/>
      <c r="O156" s="52"/>
    </row>
    <row r="157" spans="1:15" s="2" customFormat="1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2020-2021г.г</vt:lpstr>
      <vt:lpstr>'2019 год'!Заголовки_для_печати</vt:lpstr>
      <vt:lpstr>'2020-2021г.г'!Заголовки_для_печати</vt:lpstr>
      <vt:lpstr>'2019 год'!Область_печати</vt:lpstr>
      <vt:lpstr>'2020-2021г.г'!Область_печати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2018-12-24T08:25:20Z</cp:lastPrinted>
  <dcterms:created xsi:type="dcterms:W3CDTF">2004-09-24T06:05:19Z</dcterms:created>
  <dcterms:modified xsi:type="dcterms:W3CDTF">2018-12-24T08:25:56Z</dcterms:modified>
</cp:coreProperties>
</file>