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год'!$A$1:$L$38</definedName>
    <definedName name="_xlnm.Print_Area" localSheetId="1">'2019-2020г.г'!$A$1:$K$41</definedName>
  </definedNames>
  <calcPr calcId="145621"/>
</workbook>
</file>

<file path=xl/calcChain.xml><?xml version="1.0" encoding="utf-8"?>
<calcChain xmlns="http://schemas.openxmlformats.org/spreadsheetml/2006/main">
  <c r="K36" i="3" l="1"/>
  <c r="K32" i="3"/>
  <c r="J36" i="3"/>
  <c r="J32" i="3"/>
  <c r="J18" i="3" l="1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<sst xmlns="http://schemas.openxmlformats.org/spreadsheetml/2006/main" count="157" uniqueCount="54">
  <si>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</si>
  <si>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</si>
  <si>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</si>
  <si>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</si>
  <si>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</si>
  <si>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</si>
  <si>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</si>
  <si>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</si>
  <si>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</si>
  <si>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</si>
  <si>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</si>
  <si>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</si>
  <si>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</si>
  <si>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</si>
  <si>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</si>
  <si>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</si>
  <si>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</si>
  <si>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</si>
  <si>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</si>
  <si>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</si>
  <si>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</si>
  <si>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</si>
  <si>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</si>
  <si>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</si>
  <si>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</si>
  <si>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</si>
  <si>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</si>
  <si>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</si>
  <si>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</si>
  <si>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</si>
  <si>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</si>
  <si>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</si>
  <si>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</si>
  <si>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</si>
  <si>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</si>
  <si>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</si>
  <si>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</si>
  <si>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</si>
  <si>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</si>
  <si>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</si>
  <si>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</si>
  <si>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</si>
  <si>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</si>
  <si>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</si>
  <si>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</si>
  <si>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</si>
  <si>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</si>
  <si>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</si>
  <si>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</si>
  <si>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</si>
  <si>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</si>
  <si>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</si>
  <si>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</si>
  <si>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>от 20 ноября 2018 года № 6-30/313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</si>
</sst>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N6" sqref="N6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17" t="s">
        <v>39</v>
      </c>
      <c r="J1" s="217"/>
      <c r="K1" s="217"/>
      <c r="L1" s="217"/>
    </row>
    <row r="2" spans="1:17" x14ac:dyDescent="0.2">
      <c r="I2" s="217" t="s">
        <v>51</v>
      </c>
      <c r="J2" s="217"/>
      <c r="K2" s="217"/>
      <c r="L2" s="217"/>
    </row>
    <row r="3" spans="1:17" x14ac:dyDescent="0.2">
      <c r="I3" s="217" t="s">
        <v>53</v>
      </c>
      <c r="J3" s="217"/>
      <c r="K3" s="217"/>
      <c r="L3" s="217"/>
    </row>
    <row r="4" spans="1:17" ht="16.5" customHeight="1" x14ac:dyDescent="0.2">
      <c r="C4" s="201"/>
      <c r="D4" s="201"/>
      <c r="E4" s="201"/>
      <c r="F4" s="201"/>
      <c r="G4" s="201"/>
      <c r="H4" s="201"/>
      <c r="I4" s="219" t="s">
        <v>39</v>
      </c>
      <c r="J4" s="219"/>
      <c r="K4" s="219"/>
      <c r="L4" s="219"/>
    </row>
    <row r="5" spans="1:17" x14ac:dyDescent="0.2">
      <c r="C5" s="201"/>
      <c r="D5" s="201"/>
      <c r="E5" s="201"/>
      <c r="F5" s="201"/>
      <c r="G5" s="201"/>
      <c r="H5" s="201"/>
      <c r="I5" s="219" t="s">
        <v>51</v>
      </c>
      <c r="J5" s="219"/>
      <c r="K5" s="219"/>
      <c r="L5" s="219"/>
    </row>
    <row r="6" spans="1:17" x14ac:dyDescent="0.2">
      <c r="C6" s="201"/>
      <c r="D6" s="201"/>
      <c r="E6" s="201"/>
      <c r="F6" s="201"/>
      <c r="G6" s="201"/>
      <c r="H6" s="201"/>
      <c r="I6" s="219" t="s">
        <v>47</v>
      </c>
      <c r="J6" s="219"/>
      <c r="K6" s="219"/>
      <c r="L6" s="219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4" t="s">
        <v>24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</row>
    <row r="10" spans="1:17" x14ac:dyDescent="0.2">
      <c r="A10" s="204" t="s">
        <v>45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3" t="s">
        <v>30</v>
      </c>
      <c r="B13" s="203"/>
      <c r="C13" s="203"/>
      <c r="D13" s="203"/>
      <c r="E13" s="203"/>
      <c r="F13" s="203"/>
      <c r="G13" s="203"/>
      <c r="H13" s="203"/>
      <c r="I13" s="69" t="s">
        <v>42</v>
      </c>
      <c r="J13" s="202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111285.70000000019</v>
      </c>
      <c r="K14" s="197">
        <f>K15+K20+K26+K35</f>
        <v>0</v>
      </c>
      <c r="L14" s="193">
        <f>J14+K14</f>
        <v>111285.70000000019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41425.700000000186</v>
      </c>
      <c r="K26" s="193">
        <f>K27+K31</f>
        <v>0</v>
      </c>
      <c r="L26" s="193">
        <f t="shared" si="0"/>
        <v>41425.700000000186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-2809918.9</v>
      </c>
      <c r="K27" s="192">
        <f>K28</f>
        <v>44450</v>
      </c>
      <c r="L27" s="192">
        <f t="shared" si="0"/>
        <v>-2765468.9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-2809918.9</v>
      </c>
      <c r="K28" s="192">
        <f>K29</f>
        <v>44450</v>
      </c>
      <c r="L28" s="192">
        <f t="shared" si="0"/>
        <v>-2765468.9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-2809918.9</v>
      </c>
      <c r="K29" s="192">
        <f>K30</f>
        <v>44450</v>
      </c>
      <c r="L29" s="192">
        <f t="shared" si="0"/>
        <v>-2765468.9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-2809918.9</v>
      </c>
      <c r="K30" s="192">
        <v>44450</v>
      </c>
      <c r="L30" s="192">
        <f t="shared" si="0"/>
        <v>-2765468.9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2851344.6</v>
      </c>
      <c r="K31" s="192">
        <f>K32</f>
        <v>-44450</v>
      </c>
      <c r="L31" s="192">
        <f t="shared" si="0"/>
        <v>2806894.6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2851344.6</v>
      </c>
      <c r="K32" s="192">
        <f>K33</f>
        <v>-44450</v>
      </c>
      <c r="L32" s="192">
        <f t="shared" si="0"/>
        <v>2806894.6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2851344.6</v>
      </c>
      <c r="K33" s="192">
        <f>K34</f>
        <v>-44450</v>
      </c>
      <c r="L33" s="192">
        <f t="shared" si="0"/>
        <v>2806894.6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2851344.6</v>
      </c>
      <c r="K34" s="192">
        <v>-44450</v>
      </c>
      <c r="L34" s="192">
        <f t="shared" si="0"/>
        <v>2806894.6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R13" sqref="R13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18" t="s">
        <v>52</v>
      </c>
    </row>
    <row r="2" spans="1:196" x14ac:dyDescent="0.2">
      <c r="K2" s="218" t="s">
        <v>50</v>
      </c>
    </row>
    <row r="3" spans="1:196" x14ac:dyDescent="0.2">
      <c r="K3" s="218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5" t="s">
        <v>26</v>
      </c>
      <c r="J5" s="205"/>
      <c r="K5" s="205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5" t="s">
        <v>47</v>
      </c>
      <c r="J6" s="205"/>
      <c r="K6" s="205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06" t="s">
        <v>24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</row>
    <row r="10" spans="1:196" x14ac:dyDescent="0.2">
      <c r="A10" s="206" t="s">
        <v>33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</row>
    <row r="11" spans="1:196" x14ac:dyDescent="0.2">
      <c r="A11" s="206" t="s">
        <v>46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07" t="s">
        <v>30</v>
      </c>
      <c r="B14" s="208"/>
      <c r="C14" s="208"/>
      <c r="D14" s="208"/>
      <c r="E14" s="208"/>
      <c r="F14" s="208"/>
      <c r="G14" s="208"/>
      <c r="H14" s="209"/>
      <c r="I14" s="213" t="s">
        <v>42</v>
      </c>
      <c r="J14" s="215" t="s">
        <v>41</v>
      </c>
      <c r="K14" s="216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0"/>
      <c r="B15" s="211"/>
      <c r="C15" s="211"/>
      <c r="D15" s="211"/>
      <c r="E15" s="211"/>
      <c r="F15" s="211"/>
      <c r="G15" s="211"/>
      <c r="H15" s="212"/>
      <c r="I15" s="214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-3287</v>
      </c>
      <c r="K16" s="200">
        <f>SUM(K17+K28+K22+K37)</f>
        <v>-3287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-23287</v>
      </c>
      <c r="K17" s="183">
        <f>K18+K20</f>
        <v>-23287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-23287</v>
      </c>
      <c r="K20" s="184">
        <f>K21</f>
        <v>-23287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-23287</v>
      </c>
      <c r="K21" s="184">
        <v>-23287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-1702881.5000000002</v>
      </c>
      <c r="K29" s="184">
        <f t="shared" si="0"/>
        <v>-1662483.1000000003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-1702881.5000000002</v>
      </c>
      <c r="K30" s="190">
        <f t="shared" si="0"/>
        <v>-1662483.1000000003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-1702881.5000000002</v>
      </c>
      <c r="K31" s="190">
        <f t="shared" si="0"/>
        <v>-1662483.1000000003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(-1561417.9-117551.6-7657.6)-16730.1+475.7</f>
        <v>-1702881.5000000002</v>
      </c>
      <c r="K32" s="184">
        <f>(-1521019.5-117551.6-7657.6)-16730.1+475.7</f>
        <v>-1662483.1000000003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1722881.5000000002</v>
      </c>
      <c r="K33" s="184">
        <f>K34</f>
        <v>1682483.1000000003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1722881.5000000002</v>
      </c>
      <c r="K34" s="184">
        <f t="shared" si="1"/>
        <v>1682483.1000000003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1722881.5000000002</v>
      </c>
      <c r="K35" s="184">
        <f>K36</f>
        <v>1682483.1000000003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(1581417.9+117551.6-13972+13972+7657.6)+16730.1-9315+9315-475.7</f>
        <v>1722881.5000000002</v>
      </c>
      <c r="K36" s="184">
        <f>(1541019.5+117551.6-13972+13972+7657.6)+16730.1-9315+9315-475.7</f>
        <v>1682483.1000000003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2018-11-01T09:06:10Z</cp:lastPrinted>
  <dcterms:created xsi:type="dcterms:W3CDTF">2004-09-24T06:05:19Z</dcterms:created>
  <dcterms:modified xsi:type="dcterms:W3CDTF">2018-11-22T07:47:18Z</dcterms:modified>
</cp:coreProperties>
</file>