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год'!$A$1:$L$39</definedName>
    <definedName name="_xlnm.Print_Area" localSheetId="1">'2019-2020г.г'!$A$1:$K$42</definedName>
  </definedNames>
  <calcPr calcId="144525"/>
</workbook>
</file>

<file path=xl/calcChain.xml><?xml version="1.0" encoding="utf-8"?>
<calcChain xmlns="http://schemas.openxmlformats.org/spreadsheetml/2006/main">
  <c r="J32" i="3" l="1"/>
  <c r="K36" i="3"/>
  <c r="J36" i="3"/>
  <c r="K32" i="3"/>
  <c r="J18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<sst xmlns="http://schemas.openxmlformats.org/spreadsheetml/2006/main" count="157" uniqueCount="56">
  <si>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</si>
  <si>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</si>
  <si>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</si>
  <si>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</si>
  <si>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</si>
  <si>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</si>
  <si>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</si>
  <si>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</si>
  <si>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</si>
  <si>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</si>
  <si>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</si>
  <si>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</si>
  <si>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</si>
  <si>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</si>
  <si>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</si>
  <si>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</si>
  <si>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</si>
  <si>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</si>
  <si>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</si>
  <si>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</si>
  <si>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</si>
  <si>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</si>
  <si>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</si>
  <si>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</si>
  <si>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</si>
  <si>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</si>
  <si>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</si>
  <si>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</si>
  <si>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</si>
  <si>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</si>
  <si>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</si>
  <si>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</si>
  <si>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</si>
  <si>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</si>
  <si>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</si>
  <si>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</si>
  <si>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</si>
  <si>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</si>
  <si>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</si>
  <si>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</si>
  <si>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</si>
  <si>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</si>
  <si>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</si>
  <si>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</si>
  <si>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</si>
  <si>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</si>
  <si>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</si>
  <si>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</si>
  <si>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</si>
  <si>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</si>
  <si>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</si>
  <si>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</si>
  <si>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</si>
  <si>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 xml:space="preserve">от  июня 2018 года № </t>
  </si>
  <si>
    <t xml:space="preserve">от  мая 2018 года №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</si>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</sst>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1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I7" sqref="I7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16406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5" t="s">
        <v>55</v>
      </c>
      <c r="J1" s="205"/>
      <c r="K1" s="205"/>
      <c r="L1" s="205"/>
    </row>
    <row r="2" spans="1:17" x14ac:dyDescent="0.2">
      <c r="I2" s="205" t="s">
        <v>51</v>
      </c>
      <c r="J2" s="205"/>
      <c r="K2" s="205"/>
      <c r="L2" s="205"/>
    </row>
    <row r="3" spans="1:17" x14ac:dyDescent="0.2">
      <c r="I3" s="205" t="s">
        <v>53</v>
      </c>
      <c r="J3" s="205"/>
      <c r="K3" s="205"/>
      <c r="L3" s="205"/>
    </row>
    <row r="4" spans="1:17" ht="16.5" customHeight="1" x14ac:dyDescent="0.2">
      <c r="C4" s="201"/>
      <c r="D4" s="201"/>
      <c r="E4" s="201"/>
      <c r="F4" s="201"/>
      <c r="G4" s="201"/>
      <c r="H4" s="201"/>
      <c r="I4" s="206" t="s">
        <v>39</v>
      </c>
      <c r="J4" s="206"/>
      <c r="K4" s="206"/>
      <c r="L4" s="206"/>
    </row>
    <row r="5" spans="1:17" x14ac:dyDescent="0.2">
      <c r="C5" s="201"/>
      <c r="D5" s="201"/>
      <c r="E5" s="201"/>
      <c r="F5" s="201"/>
      <c r="G5" s="201"/>
      <c r="H5" s="201"/>
      <c r="I5" s="206" t="s">
        <v>51</v>
      </c>
      <c r="J5" s="206"/>
      <c r="K5" s="206"/>
      <c r="L5" s="206"/>
    </row>
    <row r="6" spans="1:17" x14ac:dyDescent="0.2">
      <c r="C6" s="201"/>
      <c r="D6" s="201"/>
      <c r="E6" s="201"/>
      <c r="F6" s="201"/>
      <c r="G6" s="201"/>
      <c r="H6" s="201"/>
      <c r="I6" s="206" t="s">
        <v>47</v>
      </c>
      <c r="J6" s="206"/>
      <c r="K6" s="206"/>
      <c r="L6" s="206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8" t="s">
        <v>24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7" x14ac:dyDescent="0.2">
      <c r="A10" s="208" t="s">
        <v>45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7" t="s">
        <v>30</v>
      </c>
      <c r="B13" s="207"/>
      <c r="C13" s="207"/>
      <c r="D13" s="207"/>
      <c r="E13" s="207"/>
      <c r="F13" s="207"/>
      <c r="G13" s="207"/>
      <c r="H13" s="207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111285.69999999972</v>
      </c>
      <c r="K14" s="197">
        <f>K15+K20+K26+K35</f>
        <v>0</v>
      </c>
      <c r="L14" s="193">
        <f>J14+K14</f>
        <v>111285.69999999972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41425.699999999721</v>
      </c>
      <c r="K26" s="193">
        <f>K27+K31</f>
        <v>0</v>
      </c>
      <c r="L26" s="193">
        <f t="shared" si="0"/>
        <v>41425.699999999721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-3020425.2</v>
      </c>
      <c r="K27" s="192">
        <f>K28</f>
        <v>-8208</v>
      </c>
      <c r="L27" s="192">
        <f t="shared" si="0"/>
        <v>-3028633.2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-3020425.2</v>
      </c>
      <c r="K28" s="192">
        <f>K29</f>
        <v>-8208</v>
      </c>
      <c r="L28" s="192">
        <f t="shared" si="0"/>
        <v>-3028633.2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-3020425.2</v>
      </c>
      <c r="K29" s="192">
        <f>K30</f>
        <v>-8208</v>
      </c>
      <c r="L29" s="192">
        <f t="shared" si="0"/>
        <v>-3028633.2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-3020425.2</v>
      </c>
      <c r="K30" s="192">
        <v>-8208</v>
      </c>
      <c r="L30" s="192">
        <f t="shared" si="0"/>
        <v>-3028633.2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3061850.9</v>
      </c>
      <c r="K31" s="192">
        <f>K32</f>
        <v>8208</v>
      </c>
      <c r="L31" s="192">
        <f t="shared" si="0"/>
        <v>3070058.9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3061850.9</v>
      </c>
      <c r="K32" s="192">
        <f>K33</f>
        <v>8208</v>
      </c>
      <c r="L32" s="192">
        <f t="shared" si="0"/>
        <v>3070058.9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3061850.9</v>
      </c>
      <c r="K33" s="192">
        <f>K34</f>
        <v>8208</v>
      </c>
      <c r="L33" s="192">
        <f t="shared" si="0"/>
        <v>3070058.9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3061850.9</v>
      </c>
      <c r="K34" s="192">
        <v>8208</v>
      </c>
      <c r="L34" s="192">
        <f t="shared" si="0"/>
        <v>3070058.9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topLeftCell="A10" zoomScale="90" zoomScaleNormal="85" zoomScaleSheetLayoutView="90" workbookViewId="0">
      <selection activeCell="K4" sqref="K4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2" t="s">
        <v>52</v>
      </c>
    </row>
    <row r="2" spans="1:196" x14ac:dyDescent="0.2">
      <c r="K2" s="202" t="s">
        <v>50</v>
      </c>
    </row>
    <row r="3" spans="1:196" x14ac:dyDescent="0.2">
      <c r="K3" s="204" t="s">
        <v>54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9" t="s">
        <v>26</v>
      </c>
      <c r="J5" s="209"/>
      <c r="K5" s="209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9" t="s">
        <v>47</v>
      </c>
      <c r="J6" s="209"/>
      <c r="K6" s="209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0" t="s">
        <v>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96" x14ac:dyDescent="0.2">
      <c r="A10" s="210" t="s">
        <v>33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96" x14ac:dyDescent="0.2">
      <c r="A11" s="210" t="s">
        <v>46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1" t="s">
        <v>30</v>
      </c>
      <c r="B14" s="212"/>
      <c r="C14" s="212"/>
      <c r="D14" s="212"/>
      <c r="E14" s="212"/>
      <c r="F14" s="212"/>
      <c r="G14" s="212"/>
      <c r="H14" s="213"/>
      <c r="I14" s="217" t="s">
        <v>42</v>
      </c>
      <c r="J14" s="219" t="s">
        <v>41</v>
      </c>
      <c r="K14" s="220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4"/>
      <c r="B15" s="215"/>
      <c r="C15" s="215"/>
      <c r="D15" s="215"/>
      <c r="E15" s="215"/>
      <c r="F15" s="215"/>
      <c r="G15" s="215"/>
      <c r="H15" s="216"/>
      <c r="I15" s="218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6028</v>
      </c>
      <c r="K16" s="200">
        <f>SUM(K17+K28+K22+K37)</f>
        <v>6028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-13972</v>
      </c>
      <c r="K17" s="183">
        <f>K18+K20</f>
        <v>-13972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-13972</v>
      </c>
      <c r="K20" s="184">
        <f>K21</f>
        <v>-13972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-13972</v>
      </c>
      <c r="K21" s="184">
        <v>-13972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-1686627.1</v>
      </c>
      <c r="K29" s="184">
        <f t="shared" si="0"/>
        <v>-1646228.7000000002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-1686627.1</v>
      </c>
      <c r="K30" s="190">
        <f t="shared" si="0"/>
        <v>-1646228.7000000002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-1686627.1</v>
      </c>
      <c r="K31" s="190">
        <f t="shared" si="0"/>
        <v>-1646228.7000000002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-1561417.9-117551.6-7657.6</f>
        <v>-1686627.1</v>
      </c>
      <c r="K32" s="184">
        <f>-1521019.5-117551.6-7657.6</f>
        <v>-1646228.7000000002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1706627.1</v>
      </c>
      <c r="K33" s="184">
        <f>K34</f>
        <v>1666228.7000000002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1706627.1</v>
      </c>
      <c r="K34" s="184">
        <f t="shared" si="1"/>
        <v>1666228.7000000002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1706627.1</v>
      </c>
      <c r="K35" s="184">
        <f>K36</f>
        <v>1666228.7000000002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1581417.9+117551.6-13972+13972+7657.6</f>
        <v>1706627.1</v>
      </c>
      <c r="K36" s="184">
        <f>1541019.5+117551.6-13972+13972+7657.6</f>
        <v>1666228.7000000002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2018-05-30T09:07:54Z</cp:lastPrinted>
  <dcterms:created xsi:type="dcterms:W3CDTF">2004-09-24T06:05:19Z</dcterms:created>
  <dcterms:modified xsi:type="dcterms:W3CDTF">2018-06-07T06:29:49Z</dcterms:modified>
</cp:coreProperties>
</file>