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2195" tabRatio="798" activeTab="0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  <sheet name="февр" sheetId="7" r:id="rId7"/>
    <sheet name="март Доступн.среда" sheetId="8" r:id="rId8"/>
  </sheets>
  <definedNames>
    <definedName name="_xlnm.Print_Area" localSheetId="0">'таблица 1 дотация на выр.'!$A$1:$D$26</definedName>
    <definedName name="_xlnm.Print_Area" localSheetId="1">'таблица 2 дотация на сбалан.'!$A$1:$B$23</definedName>
  </definedNames>
  <calcPr fullCalcOnLoad="1"/>
</workbook>
</file>

<file path=xl/sharedStrings.xml><?xml version="1.0" encoding="utf-8"?>
<sst xmlns="http://schemas.openxmlformats.org/spreadsheetml/2006/main" count="141" uniqueCount="61">
  <si>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</si>
  <si>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</si>
  <si>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</si>
  <si>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</si>
  <si>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</si>
  <si>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</si>
  <si>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</si>
  <si>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</si>
  <si>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</si>
  <si>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</si>
  <si>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</si>
  <si>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</si>
  <si>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</si>
  <si>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</si>
  <si>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Сумма (тыс.руб.)</t>
  </si>
  <si>
    <t>Приложение 16</t>
  </si>
  <si>
    <t>Таблица 1</t>
  </si>
  <si>
    <t>приложения 16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</si>
  <si>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</si>
  <si>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</si>
  <si>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</si>
  <si>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</si>
  <si>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</si>
  <si>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</si>
  <si>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</si>
  <si>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</si>
  <si>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</si>
  <si>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</si>
  <si>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</si>
  <si>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</si>
  <si>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</si>
  <si>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</si>
  <si>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</si>
  <si>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</si>
  <si>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</si>
  <si>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Приложение  16</t>
  </si>
  <si>
    <t>Субвенций на 2018 год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</si>
  <si>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2018 год на осуществление первичного воинского учета на территориях, где отсутствуют военные комиссариаты</t>
  </si>
  <si>
    <t>Распределение межбюджетных трансфертов местным бюджетам в муниципальном районе "Печора" на 2018 год</t>
  </si>
  <si>
    <t>дотаций на 2018 год на поддержку мер по обеспечению сбалансированности местных бюджетов муниципального района "Печора"</t>
  </si>
  <si>
    <t>Субвенций на 2018 год  на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</si>
  <si>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субсидий бюджетам поселений на содержвние автомобильных дорог общего пользования местного значения на 2018 год за счет средств, поступающих из республиканского бюджета Республики Коми</t>
  </si>
  <si>
    <t>численность населения на 01.04.2017</t>
  </si>
  <si>
    <t>дотаций на 2018 год на выравнивание  бюджетной обеспеченности поселений муниципального района "Печора"</t>
  </si>
  <si>
    <t xml:space="preserve">                                                                от 20 декабря 2017 года № 6-20/207 </t>
  </si>
  <si>
    <t xml:space="preserve">                                                                от  20 декабря 2017 года № 6-20/207</t>
  </si>
  <si>
    <t>Приложение 8</t>
  </si>
  <si>
    <t xml:space="preserve">                                                                от  21 февраля 2018 года № 6-22/230</t>
  </si>
  <si>
    <t>Таблица 7</t>
  </si>
  <si>
    <t>межбюджетных трансфертов на 2018 год  на разработку генеральных планов, правил землепользования и застройки и документации по планировке территориий муниципальных образований</t>
  </si>
  <si>
    <t>Таблица 8</t>
  </si>
  <si>
    <t>субсидий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</si>
  <si>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Таблица 9</t>
  </si>
  <si>
    <t xml:space="preserve">субсидий местным бюджетам на укрепление материально-технической базы муниципальных учреждений сферы культуры
</t>
  </si>
  <si>
    <t>Приложение 12</t>
  </si>
  <si>
    <t xml:space="preserve">                                                                от 27 марта 2018 года № 6-23/253</t>
  </si>
  <si>
    <t>Приложение 13</t>
  </si>
  <si>
    <t>Таблица 10</t>
  </si>
  <si>
    <t>межбюджетных трансфертов на 2018 год  на реализацию мероприятий государственной программы Российской Федерации "Доступная среда" на 2011 - 2020 годы</t>
  </si>
  <si>
    <t>февраль</t>
  </si>
  <si>
    <t>март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</si>
</sst>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9" fontId="7" fillId="0" borderId="11" xfId="58" applyNumberFormat="1" applyFont="1" applyBorder="1" applyAlignment="1">
      <alignment vertical="center"/>
    </xf>
    <xf numFmtId="169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9" fontId="7" fillId="0" borderId="11" xfId="58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64" fontId="7" fillId="0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69" fontId="7" fillId="0" borderId="0" xfId="58" applyNumberFormat="1" applyFont="1" applyBorder="1" applyAlignment="1">
      <alignment vertical="center"/>
    </xf>
    <xf numFmtId="164" fontId="2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0">
      <selection activeCell="B29" sqref="B29"/>
    </sheetView>
  </sheetViews>
  <sheetFormatPr defaultColWidth="9.00390625" defaultRowHeight="12.75"/>
  <cols>
    <col min="1" max="1" width="41.125" style="1" customWidth="1"/>
    <col min="2" max="2" width="14.75390625" style="1" customWidth="1"/>
    <col min="3" max="3" width="18.00390625" style="1" customWidth="1"/>
    <col min="4" max="4" width="16.875" style="1" customWidth="1"/>
    <col min="5" max="5" width="13.625" style="1" customWidth="1"/>
    <col min="6" max="6" width="11.375" style="1" bestFit="1" customWidth="1"/>
    <col min="7" max="16384" width="9.125" style="1" customWidth="1"/>
  </cols>
  <sheetData>
    <row r="1" spans="1:4" ht="15.75">
      <c r="A1" s="4"/>
      <c r="B1" s="14"/>
      <c r="C1" s="14"/>
      <c r="D1" s="7" t="s">
        <v>15</v>
      </c>
    </row>
    <row r="2" spans="1:4" ht="21" customHeight="1">
      <c r="A2" s="14"/>
      <c r="B2" s="15"/>
      <c r="C2" s="15"/>
      <c r="D2" s="7" t="s">
        <v>10</v>
      </c>
    </row>
    <row r="3" spans="1:4" ht="15" customHeight="1">
      <c r="A3" s="14"/>
      <c r="B3" s="15"/>
      <c r="C3" s="15"/>
      <c r="D3" s="7" t="s">
        <v>44</v>
      </c>
    </row>
    <row r="4" spans="1:4" ht="15" customHeight="1">
      <c r="A4" s="14"/>
      <c r="B4" s="15"/>
      <c r="C4" s="15"/>
      <c r="D4" s="7"/>
    </row>
    <row r="5" spans="1:4" ht="42" customHeight="1">
      <c r="A5" s="46" t="s">
        <v>38</v>
      </c>
      <c r="B5" s="46"/>
      <c r="C5" s="46"/>
      <c r="D5" s="54"/>
    </row>
    <row r="6" spans="1:4" ht="15" customHeight="1">
      <c r="A6" s="14"/>
      <c r="B6" s="15"/>
      <c r="C6" s="15"/>
      <c r="D6" s="7"/>
    </row>
    <row r="7" spans="1:4" ht="15" customHeight="1">
      <c r="A7" s="14"/>
      <c r="B7" s="15"/>
      <c r="C7" s="15"/>
      <c r="D7" s="7" t="s">
        <v>16</v>
      </c>
    </row>
    <row r="8" spans="1:4" ht="15" customHeight="1">
      <c r="A8" s="14"/>
      <c r="B8" s="15"/>
      <c r="C8" s="15"/>
      <c r="D8" s="7" t="s">
        <v>17</v>
      </c>
    </row>
    <row r="9" spans="1:4" ht="15">
      <c r="A9" s="4"/>
      <c r="B9" s="5"/>
      <c r="C9" s="14"/>
      <c r="D9" s="14"/>
    </row>
    <row r="10" spans="1:4" ht="16.5">
      <c r="A10" s="46" t="s">
        <v>11</v>
      </c>
      <c r="B10" s="47"/>
      <c r="C10" s="47"/>
      <c r="D10" s="47"/>
    </row>
    <row r="11" spans="1:4" ht="35.25" customHeight="1">
      <c r="A11" s="53" t="s">
        <v>43</v>
      </c>
      <c r="B11" s="53"/>
      <c r="C11" s="53"/>
      <c r="D11" s="54"/>
    </row>
    <row r="12" spans="1:4" ht="16.5" customHeight="1">
      <c r="A12" s="16"/>
      <c r="B12" s="16"/>
      <c r="C12" s="14"/>
      <c r="D12" s="14"/>
    </row>
    <row r="13" spans="1:4" ht="12.75">
      <c r="A13" s="14"/>
      <c r="B13" s="14"/>
      <c r="C13" s="14"/>
      <c r="D13" s="17"/>
    </row>
    <row r="14" spans="1:4" ht="15" customHeight="1">
      <c r="A14" s="48" t="s">
        <v>5</v>
      </c>
      <c r="B14" s="50" t="s">
        <v>14</v>
      </c>
      <c r="C14" s="52" t="s">
        <v>4</v>
      </c>
      <c r="D14" s="52"/>
    </row>
    <row r="15" spans="1:5" s="2" customFormat="1" ht="73.5" customHeight="1">
      <c r="A15" s="49"/>
      <c r="B15" s="51"/>
      <c r="C15" s="18" t="s">
        <v>12</v>
      </c>
      <c r="D15" s="19" t="s">
        <v>13</v>
      </c>
      <c r="E15" s="2" t="s">
        <v>42</v>
      </c>
    </row>
    <row r="16" spans="1:7" ht="22.5" customHeight="1">
      <c r="A16" s="20" t="s">
        <v>2</v>
      </c>
      <c r="B16" s="21">
        <f aca="true" t="shared" si="0" ref="B16:B22">C16+D16</f>
        <v>1226.7</v>
      </c>
      <c r="C16" s="33">
        <f>ROUND((E16*30/1000),1)</f>
        <v>1226.7</v>
      </c>
      <c r="D16" s="21"/>
      <c r="E16" s="32">
        <v>40890</v>
      </c>
      <c r="F16"/>
      <c r="G16" s="25">
        <f>B16+'Таб.6 дороги'!B9</f>
        <v>2398.5</v>
      </c>
    </row>
    <row r="17" spans="1:7" ht="22.5" customHeight="1">
      <c r="A17" s="20" t="s">
        <v>9</v>
      </c>
      <c r="B17" s="21">
        <f t="shared" si="0"/>
        <v>145.2</v>
      </c>
      <c r="C17" s="33">
        <f aca="true" t="shared" si="1" ref="C17:C22">ROUND((E17*30/1000),1)</f>
        <v>145.2</v>
      </c>
      <c r="D17" s="21"/>
      <c r="E17" s="32">
        <v>4840</v>
      </c>
      <c r="F17"/>
      <c r="G17" s="25">
        <f>B17+'таблица 3 воин.учет'!B8+'таблица 4 ЗАГС'!B8+'Таб. 5  ч.3,4 ст.3, ст. 4,6,7,8'!B8+'Таб.6 дороги'!B10</f>
        <v>1087.5</v>
      </c>
    </row>
    <row r="18" spans="1:7" ht="21.75" customHeight="1">
      <c r="A18" s="20" t="s">
        <v>8</v>
      </c>
      <c r="B18" s="21">
        <f t="shared" si="0"/>
        <v>76.9</v>
      </c>
      <c r="C18" s="33">
        <f t="shared" si="1"/>
        <v>76.9</v>
      </c>
      <c r="D18" s="21"/>
      <c r="E18" s="32">
        <v>2563</v>
      </c>
      <c r="F18"/>
      <c r="G18" s="25">
        <f>B18+'таблица 3 воин.учет'!B9+'таблица 4 ЗАГС'!B9+'Таб. 5  ч.3,4 ст.3, ст. 4,6,7,8'!B9+'Таб.6 дороги'!B11</f>
        <v>556.3</v>
      </c>
    </row>
    <row r="19" spans="1:7" ht="29.25" customHeight="1">
      <c r="A19" s="20" t="s">
        <v>6</v>
      </c>
      <c r="B19" s="21">
        <f t="shared" si="0"/>
        <v>1284.6</v>
      </c>
      <c r="C19" s="33">
        <f t="shared" si="1"/>
        <v>74.6</v>
      </c>
      <c r="D19" s="21">
        <v>1210</v>
      </c>
      <c r="E19" s="32">
        <v>2487</v>
      </c>
      <c r="F19"/>
      <c r="G19" s="25">
        <f>B19+'таблица 2 дотация на сбалан.'!B8+'таблица 3 воин.учет'!B10+'таблица 4 ЗАГС'!B10+'Таб. 5  ч.3,4 ст.3, ст. 4,6,7,8'!B10</f>
        <v>1589.5</v>
      </c>
    </row>
    <row r="20" spans="1:7" ht="22.5" customHeight="1">
      <c r="A20" s="20" t="s">
        <v>7</v>
      </c>
      <c r="B20" s="21">
        <f t="shared" si="0"/>
        <v>1825.4</v>
      </c>
      <c r="C20" s="33">
        <f t="shared" si="1"/>
        <v>46.4</v>
      </c>
      <c r="D20" s="21">
        <v>1779</v>
      </c>
      <c r="E20" s="32">
        <v>1547</v>
      </c>
      <c r="F20"/>
      <c r="G20" s="25" t="e">
        <f>B20+'таблица 2 дотация на сбалан.'!B9+'таблица 3 воин.учет'!B11+'таблица 4 ЗАГС'!B11+'Таб. 5  ч.3,4 ст.3, ст. 4,6,7,8'!B11</f>
        <v>#VALUE!</v>
      </c>
    </row>
    <row r="21" spans="1:7" ht="30.75" customHeight="1">
      <c r="A21" s="20" t="s">
        <v>0</v>
      </c>
      <c r="B21" s="21">
        <f t="shared" si="0"/>
        <v>524.8</v>
      </c>
      <c r="C21" s="33">
        <f t="shared" si="1"/>
        <v>13.8</v>
      </c>
      <c r="D21" s="21">
        <v>511</v>
      </c>
      <c r="E21" s="32">
        <v>460</v>
      </c>
      <c r="F21"/>
      <c r="G21" s="25" t="e">
        <f>B21+'таблица 2 дотация на сбалан.'!B10+'таблица 3 воин.учет'!B12+'таблица 4 ЗАГС'!B12+'Таб. 5  ч.3,4 ст.3, ст. 4,6,7,8'!B12</f>
        <v>#VALUE!</v>
      </c>
    </row>
    <row r="22" spans="1:7" ht="22.5" customHeight="1">
      <c r="A22" s="20" t="s">
        <v>1</v>
      </c>
      <c r="B22" s="21">
        <f t="shared" si="0"/>
        <v>16.7</v>
      </c>
      <c r="C22" s="33">
        <f t="shared" si="1"/>
        <v>16.7</v>
      </c>
      <c r="D22" s="21"/>
      <c r="E22" s="32">
        <v>557</v>
      </c>
      <c r="F22"/>
      <c r="G22" s="25">
        <f>B22+'таблица 2 дотация на сбалан.'!B11+'таблица 3 воин.учет'!B13+'таблица 4 ЗАГС'!B13+'Таб. 5  ч.3,4 ст.3, ст. 4,6,7,8'!B13</f>
        <v>114.1</v>
      </c>
    </row>
    <row r="23" spans="1:6" s="3" customFormat="1" ht="22.5" customHeight="1">
      <c r="A23" s="22" t="s">
        <v>3</v>
      </c>
      <c r="B23" s="23">
        <f>SUM(B16:B22)</f>
        <v>5100.3</v>
      </c>
      <c r="C23" s="34">
        <f>SUM(C16:C22)</f>
        <v>1600.3000000000002</v>
      </c>
      <c r="D23" s="23">
        <f>SUM(D16:D22)</f>
        <v>3500</v>
      </c>
      <c r="E23" s="3">
        <f>SUM(E16:E22)</f>
        <v>53344</v>
      </c>
      <c r="F23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4"/>
      <c r="D25" s="14"/>
    </row>
    <row r="26" ht="15" customHeight="1">
      <c r="A26" s="6"/>
    </row>
    <row r="27" spans="1:2" ht="15.75" customHeight="1">
      <c r="A27" s="6" t="s">
        <v>31</v>
      </c>
      <c r="B27" s="25"/>
    </row>
    <row r="28" spans="1:2" ht="12.75">
      <c r="A28" s="1" t="s">
        <v>32</v>
      </c>
      <c r="B28" s="25">
        <f>B23+'таблица 2 дотация на сбалан.'!B23</f>
        <v>26132.5</v>
      </c>
    </row>
    <row r="29" spans="1:2" ht="12.75">
      <c r="A29" s="1" t="s">
        <v>33</v>
      </c>
      <c r="B29" s="25">
        <f>'таблица 3 воин.учет'!B14+'таблица 4 ЗАГС'!B14+'Таб. 5  ч.3,4 ст.3, ст. 4,6,7,8'!B14</f>
        <v>1555.3000000000004</v>
      </c>
    </row>
    <row r="30" spans="1:2" ht="12.75">
      <c r="A30" s="1" t="s">
        <v>34</v>
      </c>
      <c r="B30" s="25">
        <f>'Таб.6 дороги'!B12</f>
        <v>1770.6</v>
      </c>
    </row>
    <row r="31" spans="1:2" ht="12.75">
      <c r="A31" s="1" t="s">
        <v>59</v>
      </c>
      <c r="B31" s="25">
        <f>февр!B43+февр!B31+февр!B19</f>
        <v>12240.8</v>
      </c>
    </row>
    <row r="32" spans="1:2" ht="12.75">
      <c r="A32" s="1" t="s">
        <v>60</v>
      </c>
      <c r="B32" s="25">
        <f>'март Доступн.среда'!B16</f>
        <v>275.04</v>
      </c>
    </row>
    <row r="33" ht="12.75">
      <c r="B33" s="45">
        <f>SUM(B28:B32)</f>
        <v>41974.24</v>
      </c>
    </row>
  </sheetData>
  <sheetProtection/>
  <mergeCells count="6">
    <mergeCell ref="A10:D10"/>
    <mergeCell ref="A14:A15"/>
    <mergeCell ref="B14:B15"/>
    <mergeCell ref="C14:D14"/>
    <mergeCell ref="A11:D11"/>
    <mergeCell ref="A5:D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56.87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ht="15.75">
      <c r="B1" s="39" t="s">
        <v>54</v>
      </c>
    </row>
    <row r="2" spans="1:2" ht="15.75">
      <c r="A2" s="58" t="s">
        <v>10</v>
      </c>
      <c r="B2" s="58"/>
    </row>
    <row r="3" ht="15.75">
      <c r="B3" s="7" t="s">
        <v>55</v>
      </c>
    </row>
    <row r="5" ht="15.75">
      <c r="B5" s="39" t="s">
        <v>15</v>
      </c>
    </row>
    <row r="6" spans="1:2" ht="15.75">
      <c r="A6" s="58" t="s">
        <v>10</v>
      </c>
      <c r="B6" s="58"/>
    </row>
    <row r="7" spans="1:2" ht="15.75">
      <c r="A7" s="59" t="s">
        <v>45</v>
      </c>
      <c r="B7" s="59"/>
    </row>
    <row r="9" spans="1:4" ht="15.75">
      <c r="A9" s="13"/>
      <c r="B9" s="7" t="s">
        <v>26</v>
      </c>
      <c r="C9" s="1"/>
      <c r="D9" s="1"/>
    </row>
    <row r="10" spans="1:4" ht="15.75">
      <c r="A10" s="13"/>
      <c r="B10" s="7" t="s">
        <v>17</v>
      </c>
      <c r="C10" s="1"/>
      <c r="D10" s="1"/>
    </row>
    <row r="11" spans="1:2" ht="12.75">
      <c r="A11" s="13"/>
      <c r="B11" s="13"/>
    </row>
    <row r="12" spans="1:2" ht="16.5">
      <c r="A12" s="47" t="s">
        <v>18</v>
      </c>
      <c r="B12" s="47"/>
    </row>
    <row r="13" spans="1:2" ht="53.25" customHeight="1">
      <c r="A13" s="55" t="s">
        <v>39</v>
      </c>
      <c r="B13" s="55"/>
    </row>
    <row r="14" spans="1:2" ht="15.75">
      <c r="A14" s="8"/>
      <c r="B14" s="7"/>
    </row>
    <row r="15" spans="1:2" ht="29.25" customHeight="1">
      <c r="A15" s="9" t="s">
        <v>19</v>
      </c>
      <c r="B15" s="9" t="s">
        <v>14</v>
      </c>
    </row>
    <row r="16" spans="1:2" ht="16.5">
      <c r="A16" s="30" t="s">
        <v>2</v>
      </c>
      <c r="B16" s="10">
        <v>953</v>
      </c>
    </row>
    <row r="17" spans="1:2" ht="16.5">
      <c r="A17" s="30" t="s">
        <v>20</v>
      </c>
      <c r="B17" s="10">
        <v>30</v>
      </c>
    </row>
    <row r="18" spans="1:2" ht="16.5">
      <c r="A18" s="30" t="s">
        <v>21</v>
      </c>
      <c r="B18" s="10">
        <v>24</v>
      </c>
    </row>
    <row r="19" spans="1:4" ht="16.5">
      <c r="A19" s="12" t="s">
        <v>22</v>
      </c>
      <c r="B19" s="10">
        <f>6234.5+36</f>
        <v>6270.5</v>
      </c>
      <c r="D19" s="44"/>
    </row>
    <row r="20" spans="1:4" ht="16.5">
      <c r="A20" s="12" t="s">
        <v>23</v>
      </c>
      <c r="B20" s="10">
        <f>6652.6+36</f>
        <v>6688.6</v>
      </c>
      <c r="D20" s="44"/>
    </row>
    <row r="21" spans="1:4" ht="16.5">
      <c r="A21" s="12" t="s">
        <v>0</v>
      </c>
      <c r="B21" s="10">
        <f>3421.1+18</f>
        <v>3439.1</v>
      </c>
      <c r="D21" s="44"/>
    </row>
    <row r="22" spans="1:4" ht="16.5">
      <c r="A22" s="20" t="s">
        <v>24</v>
      </c>
      <c r="B22" s="10">
        <f>3609+18</f>
        <v>3627</v>
      </c>
      <c r="D22" s="44"/>
    </row>
    <row r="23" spans="1:2" ht="16.5">
      <c r="A23" s="24" t="s">
        <v>25</v>
      </c>
      <c r="B23" s="11">
        <f>SUM(B16:B22)</f>
        <v>21032.2</v>
      </c>
    </row>
  </sheetData>
  <sheetProtection/>
  <mergeCells count="5">
    <mergeCell ref="A13:B13"/>
    <mergeCell ref="A2:B2"/>
    <mergeCell ref="A6:B6"/>
    <mergeCell ref="A7:B7"/>
    <mergeCell ref="A12:B12"/>
  </mergeCells>
  <printOptions/>
  <pageMargins left="1.535433070866142" right="0.7086614173228347" top="1.1811023622047245" bottom="0.7480314960629921" header="0.31496062992125984" footer="0.31496062992125984"/>
  <pageSetup horizontalDpi="600" verticalDpi="600" orientation="portrait" paperSize="9" scale="10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59.125" style="0" customWidth="1"/>
    <col min="2" max="2" width="19.125" style="0" customWidth="1"/>
  </cols>
  <sheetData>
    <row r="1" spans="1:2" ht="15.75">
      <c r="A1" s="13"/>
      <c r="B1" s="7" t="s">
        <v>27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5.75">
      <c r="A4" s="56" t="s">
        <v>18</v>
      </c>
      <c r="B4" s="56"/>
    </row>
    <row r="5" spans="1:2" ht="55.5" customHeight="1">
      <c r="A5" s="57" t="s">
        <v>37</v>
      </c>
      <c r="B5" s="57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4" customHeight="1">
      <c r="A8" s="12" t="s">
        <v>20</v>
      </c>
      <c r="B8" s="10">
        <v>478.5</v>
      </c>
    </row>
    <row r="9" spans="1:2" ht="26.25" customHeight="1">
      <c r="A9" s="12" t="s">
        <v>21</v>
      </c>
      <c r="B9" s="10">
        <v>208</v>
      </c>
    </row>
    <row r="10" spans="1:2" ht="20.25" customHeight="1">
      <c r="A10" s="12" t="s">
        <v>22</v>
      </c>
      <c r="B10" s="10">
        <v>249.7</v>
      </c>
    </row>
    <row r="11" spans="1:2" ht="22.5" customHeight="1">
      <c r="A11" s="12" t="s">
        <v>23</v>
      </c>
      <c r="B11" s="10">
        <v>187.2</v>
      </c>
    </row>
    <row r="12" spans="1:2" ht="21" customHeight="1">
      <c r="A12" s="12" t="s">
        <v>0</v>
      </c>
      <c r="B12" s="10">
        <v>62.4</v>
      </c>
    </row>
    <row r="13" spans="1:2" ht="21.75" customHeight="1">
      <c r="A13" s="12" t="s">
        <v>24</v>
      </c>
      <c r="B13" s="10">
        <v>62.4</v>
      </c>
    </row>
    <row r="14" spans="1:2" ht="16.5">
      <c r="A14" s="24" t="s">
        <v>25</v>
      </c>
      <c r="B14" s="11">
        <f>SUM(B8:B13)</f>
        <v>1248.2000000000003</v>
      </c>
    </row>
  </sheetData>
  <sheetProtection/>
  <mergeCells count="2">
    <mergeCell ref="A4:B4"/>
    <mergeCell ref="A5:B5"/>
  </mergeCells>
  <printOptions/>
  <pageMargins left="1.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57.875" style="0" customWidth="1"/>
    <col min="2" max="2" width="20.875" style="0" customWidth="1"/>
  </cols>
  <sheetData>
    <row r="1" spans="1:2" ht="15.75">
      <c r="A1" s="13"/>
      <c r="B1" s="7" t="s">
        <v>28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7" t="s">
        <v>18</v>
      </c>
      <c r="B4" s="47"/>
    </row>
    <row r="5" spans="1:2" ht="77.25" customHeight="1">
      <c r="A5" s="55" t="s">
        <v>36</v>
      </c>
      <c r="B5" s="55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5.5" customHeight="1">
      <c r="A8" s="12" t="s">
        <v>20</v>
      </c>
      <c r="B8" s="10">
        <v>50.3</v>
      </c>
    </row>
    <row r="9" spans="1:2" ht="23.25" customHeight="1">
      <c r="A9" s="12" t="s">
        <v>21</v>
      </c>
      <c r="B9" s="10">
        <v>26.7</v>
      </c>
    </row>
    <row r="10" spans="1:2" ht="24" customHeight="1">
      <c r="A10" s="12" t="s">
        <v>22</v>
      </c>
      <c r="B10" s="10">
        <v>25.5</v>
      </c>
    </row>
    <row r="11" spans="1:2" ht="24.75" customHeight="1">
      <c r="A11" s="12" t="s">
        <v>23</v>
      </c>
      <c r="B11" s="10">
        <v>16.1</v>
      </c>
    </row>
    <row r="12" spans="1:2" ht="21.75" customHeight="1">
      <c r="A12" s="12" t="s">
        <v>0</v>
      </c>
      <c r="B12" s="10">
        <v>5</v>
      </c>
    </row>
    <row r="13" spans="1:2" ht="22.5" customHeight="1">
      <c r="A13" s="12" t="s">
        <v>24</v>
      </c>
      <c r="B13" s="10">
        <v>5.3</v>
      </c>
    </row>
    <row r="14" spans="1:2" ht="27" customHeight="1">
      <c r="A14" s="24" t="s">
        <v>25</v>
      </c>
      <c r="B14" s="11">
        <f>SUM(B8:B13)</f>
        <v>128.9</v>
      </c>
    </row>
  </sheetData>
  <sheetProtection/>
  <mergeCells count="2">
    <mergeCell ref="A4:B4"/>
    <mergeCell ref="A5:B5"/>
  </mergeCells>
  <printOptions/>
  <pageMargins left="1.36" right="0.7" top="0.75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60.25390625" style="0" customWidth="1"/>
    <col min="2" max="2" width="18.25390625" style="0" customWidth="1"/>
  </cols>
  <sheetData>
    <row r="1" spans="1:2" ht="15.75">
      <c r="A1" s="13"/>
      <c r="B1" s="7" t="s">
        <v>30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7" t="s">
        <v>18</v>
      </c>
      <c r="B4" s="47"/>
    </row>
    <row r="5" spans="1:2" ht="126" customHeight="1">
      <c r="A5" s="55" t="s">
        <v>40</v>
      </c>
      <c r="B5" s="55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7" customHeight="1">
      <c r="A8" s="12" t="s">
        <v>20</v>
      </c>
      <c r="B8" s="26">
        <f>11.6+18.1</f>
        <v>29.700000000000003</v>
      </c>
    </row>
    <row r="9" spans="1:2" ht="27" customHeight="1">
      <c r="A9" s="12" t="s">
        <v>21</v>
      </c>
      <c r="B9" s="26">
        <f>11.6+18.1</f>
        <v>29.700000000000003</v>
      </c>
    </row>
    <row r="10" spans="1:2" ht="27" customHeight="1">
      <c r="A10" s="12" t="s">
        <v>22</v>
      </c>
      <c r="B10" s="26">
        <f>11.6+18.1</f>
        <v>29.700000000000003</v>
      </c>
    </row>
    <row r="11" spans="1:2" ht="27" customHeight="1">
      <c r="A11" s="12" t="s">
        <v>23</v>
      </c>
      <c r="B11" s="26">
        <f>11.6+18.1</f>
        <v>29.700000000000003</v>
      </c>
    </row>
    <row r="12" spans="1:2" ht="23.25" customHeight="1">
      <c r="A12" s="12" t="s">
        <v>0</v>
      </c>
      <c r="B12" s="26">
        <f>11.5+18.2</f>
        <v>29.7</v>
      </c>
    </row>
    <row r="13" spans="1:2" ht="28.5" customHeight="1">
      <c r="A13" s="12" t="s">
        <v>24</v>
      </c>
      <c r="B13" s="26">
        <f>11.5+18.2</f>
        <v>29.7</v>
      </c>
    </row>
    <row r="14" spans="1:2" ht="30.75" customHeight="1">
      <c r="A14" s="24" t="s">
        <v>25</v>
      </c>
      <c r="B14" s="11">
        <f>SUM(B8:B13)</f>
        <v>178.2</v>
      </c>
    </row>
  </sheetData>
  <sheetProtection/>
  <mergeCells count="2">
    <mergeCell ref="A4:B4"/>
    <mergeCell ref="A5:B5"/>
  </mergeCells>
  <printOptions/>
  <pageMargins left="1.2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B37" sqref="B37"/>
    </sheetView>
  </sheetViews>
  <sheetFormatPr defaultColWidth="9.00390625" defaultRowHeight="12.75"/>
  <cols>
    <col min="1" max="1" width="44.25390625" style="0" customWidth="1"/>
    <col min="2" max="2" width="36.375" style="0" customWidth="1"/>
  </cols>
  <sheetData>
    <row r="1" ht="15.75">
      <c r="B1" s="7" t="s">
        <v>29</v>
      </c>
    </row>
    <row r="2" spans="1:2" ht="15.75">
      <c r="A2" s="27"/>
      <c r="B2" s="7" t="s">
        <v>35</v>
      </c>
    </row>
    <row r="3" spans="1:2" ht="15">
      <c r="A3" s="27"/>
      <c r="B3" s="28"/>
    </row>
    <row r="4" ht="12.75">
      <c r="B4" s="29"/>
    </row>
    <row r="5" spans="1:2" ht="16.5">
      <c r="A5" s="47" t="s">
        <v>11</v>
      </c>
      <c r="B5" s="47"/>
    </row>
    <row r="6" spans="1:2" ht="69" customHeight="1">
      <c r="A6" s="55" t="s">
        <v>41</v>
      </c>
      <c r="B6" s="55"/>
    </row>
    <row r="7" spans="1:2" ht="15.75">
      <c r="A7" s="8"/>
      <c r="B7" s="7"/>
    </row>
    <row r="8" spans="1:2" ht="41.25" customHeight="1">
      <c r="A8" s="9" t="s">
        <v>19</v>
      </c>
      <c r="B8" s="9" t="s">
        <v>14</v>
      </c>
    </row>
    <row r="9" spans="1:2" ht="33" customHeight="1">
      <c r="A9" s="30" t="s">
        <v>2</v>
      </c>
      <c r="B9" s="35">
        <v>1171.8</v>
      </c>
    </row>
    <row r="10" spans="1:2" ht="30.75" customHeight="1">
      <c r="A10" s="30" t="s">
        <v>20</v>
      </c>
      <c r="B10" s="36">
        <v>383.8</v>
      </c>
    </row>
    <row r="11" spans="1:2" ht="30" customHeight="1">
      <c r="A11" s="30" t="s">
        <v>21</v>
      </c>
      <c r="B11" s="37">
        <v>215</v>
      </c>
    </row>
    <row r="12" spans="1:2" ht="16.5">
      <c r="A12" s="31" t="s">
        <v>25</v>
      </c>
      <c r="B12" s="38">
        <f>B9+B10+B11</f>
        <v>1770.6</v>
      </c>
    </row>
  </sheetData>
  <sheetProtection/>
  <mergeCells count="2">
    <mergeCell ref="A5:B5"/>
    <mergeCell ref="A6:B6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28">
      <selection activeCell="K51" sqref="K51"/>
    </sheetView>
  </sheetViews>
  <sheetFormatPr defaultColWidth="9.00390625" defaultRowHeight="12.75"/>
  <cols>
    <col min="1" max="1" width="60.25390625" style="0" customWidth="1"/>
    <col min="2" max="2" width="18.25390625" style="0" customWidth="1"/>
    <col min="3" max="5" width="9.875" style="0" customWidth="1"/>
  </cols>
  <sheetData>
    <row r="1" ht="15.75">
      <c r="B1" s="39" t="s">
        <v>46</v>
      </c>
    </row>
    <row r="2" spans="1:2" ht="15.75">
      <c r="A2" s="58" t="s">
        <v>10</v>
      </c>
      <c r="B2" s="58"/>
    </row>
    <row r="3" ht="15.75">
      <c r="B3" s="7" t="s">
        <v>47</v>
      </c>
    </row>
    <row r="5" ht="15.75">
      <c r="B5" s="39" t="s">
        <v>15</v>
      </c>
    </row>
    <row r="6" spans="1:2" ht="15.75">
      <c r="A6" s="58" t="s">
        <v>10</v>
      </c>
      <c r="B6" s="58"/>
    </row>
    <row r="7" spans="1:2" ht="15.75">
      <c r="A7" s="59" t="s">
        <v>45</v>
      </c>
      <c r="B7" s="59"/>
    </row>
    <row r="10" ht="15.75">
      <c r="B10" s="7" t="s">
        <v>48</v>
      </c>
    </row>
    <row r="11" spans="1:2" ht="15.75">
      <c r="A11" s="27"/>
      <c r="B11" s="7" t="s">
        <v>35</v>
      </c>
    </row>
    <row r="13" spans="1:2" ht="12.75">
      <c r="A13" s="13"/>
      <c r="B13" s="13"/>
    </row>
    <row r="14" spans="1:2" ht="16.5">
      <c r="A14" s="47" t="s">
        <v>18</v>
      </c>
      <c r="B14" s="47"/>
    </row>
    <row r="15" spans="1:2" ht="66" customHeight="1">
      <c r="A15" s="55" t="s">
        <v>49</v>
      </c>
      <c r="B15" s="55"/>
    </row>
    <row r="16" spans="1:2" ht="16.5">
      <c r="A16" s="40"/>
      <c r="B16" s="7"/>
    </row>
    <row r="17" spans="1:2" ht="15.75">
      <c r="A17" s="9" t="s">
        <v>19</v>
      </c>
      <c r="B17" s="9" t="s">
        <v>14</v>
      </c>
    </row>
    <row r="18" spans="1:2" ht="16.5">
      <c r="A18" s="12" t="s">
        <v>20</v>
      </c>
      <c r="B18" s="26">
        <v>1323.8</v>
      </c>
    </row>
    <row r="19" spans="1:2" ht="16.5">
      <c r="A19" s="24" t="s">
        <v>25</v>
      </c>
      <c r="B19" s="11">
        <f>SUM(B18:B18)</f>
        <v>1323.8</v>
      </c>
    </row>
    <row r="22" ht="15.75">
      <c r="B22" s="7" t="s">
        <v>50</v>
      </c>
    </row>
    <row r="23" ht="15.75">
      <c r="B23" s="7" t="s">
        <v>35</v>
      </c>
    </row>
    <row r="26" spans="1:2" ht="16.5">
      <c r="A26" s="47" t="s">
        <v>18</v>
      </c>
      <c r="B26" s="47"/>
    </row>
    <row r="27" spans="1:2" ht="75.75" customHeight="1">
      <c r="A27" s="55" t="s">
        <v>51</v>
      </c>
      <c r="B27" s="55"/>
    </row>
    <row r="28" spans="1:2" ht="16.5">
      <c r="A28" s="40"/>
      <c r="B28" s="7"/>
    </row>
    <row r="29" spans="1:2" ht="15.75">
      <c r="A29" s="9" t="s">
        <v>19</v>
      </c>
      <c r="B29" s="9" t="s">
        <v>14</v>
      </c>
    </row>
    <row r="30" spans="1:2" ht="16.5">
      <c r="A30" s="12" t="s">
        <v>2</v>
      </c>
      <c r="B30" s="26">
        <v>10900</v>
      </c>
    </row>
    <row r="31" spans="1:2" ht="16.5">
      <c r="A31" s="24" t="s">
        <v>25</v>
      </c>
      <c r="B31" s="11">
        <f>SUM(B30:B30)</f>
        <v>10900</v>
      </c>
    </row>
    <row r="34" ht="15.75">
      <c r="B34" s="7" t="s">
        <v>52</v>
      </c>
    </row>
    <row r="35" ht="15.75">
      <c r="B35" s="7" t="s">
        <v>35</v>
      </c>
    </row>
    <row r="38" spans="1:2" ht="16.5">
      <c r="A38" s="47" t="s">
        <v>18</v>
      </c>
      <c r="B38" s="47"/>
    </row>
    <row r="39" spans="1:2" ht="45.75" customHeight="1">
      <c r="A39" s="55" t="s">
        <v>53</v>
      </c>
      <c r="B39" s="55"/>
    </row>
    <row r="40" spans="1:2" ht="15.75">
      <c r="A40" s="8"/>
      <c r="B40" s="7"/>
    </row>
    <row r="41" spans="1:2" ht="15.75">
      <c r="A41" s="9" t="s">
        <v>19</v>
      </c>
      <c r="B41" s="9" t="s">
        <v>14</v>
      </c>
    </row>
    <row r="42" spans="1:2" ht="15.75">
      <c r="A42" s="30" t="s">
        <v>2</v>
      </c>
      <c r="B42" s="41">
        <v>17</v>
      </c>
    </row>
    <row r="43" spans="1:2" ht="15.75">
      <c r="A43" s="31" t="s">
        <v>25</v>
      </c>
      <c r="B43" s="42">
        <f>B42</f>
        <v>17</v>
      </c>
    </row>
    <row r="44" ht="12.75">
      <c r="B44" s="43">
        <f>B42+B30+B18</f>
        <v>12240.8</v>
      </c>
    </row>
    <row r="47" ht="12.75">
      <c r="B47" s="43"/>
    </row>
  </sheetData>
  <sheetProtection/>
  <mergeCells count="9">
    <mergeCell ref="A27:B27"/>
    <mergeCell ref="A38:B38"/>
    <mergeCell ref="A39:B39"/>
    <mergeCell ref="A2:B2"/>
    <mergeCell ref="A6:B6"/>
    <mergeCell ref="A7:B7"/>
    <mergeCell ref="A14:B14"/>
    <mergeCell ref="A15:B15"/>
    <mergeCell ref="A26:B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J40" sqref="J40"/>
    </sheetView>
  </sheetViews>
  <sheetFormatPr defaultColWidth="9.00390625" defaultRowHeight="12.75"/>
  <cols>
    <col min="1" max="1" width="56.87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ht="15.75">
      <c r="B1" s="39" t="s">
        <v>56</v>
      </c>
    </row>
    <row r="2" spans="1:2" ht="15.75">
      <c r="A2" s="58" t="s">
        <v>10</v>
      </c>
      <c r="B2" s="58"/>
    </row>
    <row r="3" ht="15.75">
      <c r="B3" s="7" t="s">
        <v>55</v>
      </c>
    </row>
    <row r="5" ht="15.75">
      <c r="B5" s="39" t="s">
        <v>15</v>
      </c>
    </row>
    <row r="6" spans="1:2" ht="15.75">
      <c r="A6" s="58" t="s">
        <v>10</v>
      </c>
      <c r="B6" s="58"/>
    </row>
    <row r="7" spans="1:2" ht="15.75">
      <c r="A7" s="59" t="s">
        <v>45</v>
      </c>
      <c r="B7" s="59"/>
    </row>
    <row r="8" ht="15.75">
      <c r="B8" s="7" t="s">
        <v>57</v>
      </c>
    </row>
    <row r="9" spans="1:2" ht="15.75">
      <c r="A9" s="27"/>
      <c r="B9" s="7" t="s">
        <v>35</v>
      </c>
    </row>
    <row r="10" spans="1:2" ht="15.75">
      <c r="A10" s="27"/>
      <c r="B10" s="7"/>
    </row>
    <row r="11" spans="1:2" ht="16.5">
      <c r="A11" s="47" t="s">
        <v>18</v>
      </c>
      <c r="B11" s="47"/>
    </row>
    <row r="12" spans="1:2" ht="16.5">
      <c r="A12" s="55" t="s">
        <v>58</v>
      </c>
      <c r="B12" s="55"/>
    </row>
    <row r="13" spans="1:2" ht="16.5">
      <c r="A13" s="40"/>
      <c r="B13" s="7"/>
    </row>
    <row r="14" spans="1:2" ht="15.75">
      <c r="A14" s="9" t="s">
        <v>19</v>
      </c>
      <c r="B14" s="9" t="s">
        <v>14</v>
      </c>
    </row>
    <row r="15" spans="1:2" ht="16.5">
      <c r="A15" s="12" t="s">
        <v>2</v>
      </c>
      <c r="B15" s="26">
        <v>275.04</v>
      </c>
    </row>
    <row r="16" spans="1:2" ht="16.5">
      <c r="A16" s="24" t="s">
        <v>25</v>
      </c>
      <c r="B16" s="11">
        <f>SUM(B15:B15)</f>
        <v>275.04</v>
      </c>
    </row>
  </sheetData>
  <sheetProtection/>
  <mergeCells count="5">
    <mergeCell ref="A6:B6"/>
    <mergeCell ref="A7:B7"/>
    <mergeCell ref="A11:B11"/>
    <mergeCell ref="A12:B12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2017-11-15T06:55:04Z</cp:lastPrinted>
  <dcterms:created xsi:type="dcterms:W3CDTF">2005-11-29T08:00:13Z</dcterms:created>
  <dcterms:modified xsi:type="dcterms:W3CDTF">2018-06-08T08:14:54Z</dcterms:modified>
  <cp:category/>
  <cp:version/>
  <cp:contentType/>
  <cp:contentStatus/>
</cp:coreProperties>
</file>