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1245" windowWidth="10860" windowHeight="10380"/>
  </bookViews>
  <sheets>
    <sheet name="2018 год" sheetId="1" r:id="rId1"/>
    <sheet name="2019-2020" sheetId="2" r:id="rId2"/>
  </sheets>
  <definedNames>
    <definedName name="_xlnm._FilterDatabase" localSheetId="0" hidden="1">'2018 год'!$A$6:$F$179</definedName>
    <definedName name="_xlnm._FilterDatabase" localSheetId="1" hidden="1">'2019-2020'!$A$8:$J$147</definedName>
    <definedName name="Z_03D0DDB9_3E2B_445E_B26D_09285D63C497_.wvu.FilterData" localSheetId="0" hidden="1">'2018 год'!$A$6:$F$161</definedName>
    <definedName name="Z_0C05F25E_D6C8_460E_B21F_18CDF652E72B_.wvu.FilterData" localSheetId="0" hidden="1">'2018 год'!$A$6:$F$173</definedName>
    <definedName name="Z_136A7CB4_B73A_487D_8A9F_6650DBF728F6_.wvu.FilterData" localSheetId="0" hidden="1">'2018 год'!$A$6:$F$173</definedName>
    <definedName name="Z_15A2C592_34B0_4F20_BD5A_8DDC1F2A5659_.wvu.FilterData" localSheetId="0" hidden="1">'2018 год'!$A$6:$F$179</definedName>
    <definedName name="Z_184D3176_FFF6_4E91_A7DC_D63418B7D0F5_.wvu.FilterData" localSheetId="0" hidden="1">'2018 год'!$A$6:$F$161</definedName>
    <definedName name="Z_20900463_01EE_4499_A830_2048CE8173F7_.wvu.FilterData" localSheetId="0" hidden="1">'2018 год'!$A$6:$F$179</definedName>
    <definedName name="Z_2547B61A_57D8_45C6_87E4_2B595BD241A2_.wvu.FilterData" localSheetId="0" hidden="1">'2018 год'!$A$6:$F$161</definedName>
    <definedName name="Z_2547B61A_57D8_45C6_87E4_2B595BD241A2_.wvu.PrintArea" localSheetId="0" hidden="1">'2018 год'!$A$3:$G$161</definedName>
    <definedName name="Z_2547B61A_57D8_45C6_87E4_2B595BD241A2_.wvu.PrintTitles" localSheetId="0" hidden="1">'2018 год'!$7:$8</definedName>
    <definedName name="Z_265E4B74_F87F_4C11_8F36_BD3184BC15DF_.wvu.FilterData" localSheetId="0" hidden="1">'2018 год'!$A$6:$F$179</definedName>
    <definedName name="Z_265E4B74_F87F_4C11_8F36_BD3184BC15DF_.wvu.PrintArea" localSheetId="0" hidden="1">'2018 год'!$A$1:$G$173</definedName>
    <definedName name="Z_2CBFA120_4352_4C39_9099_3E3743A1946B_.wvu.FilterData" localSheetId="0" hidden="1">'2018 год'!$A$6:$F$173</definedName>
    <definedName name="Z_2CC5DC23_D108_4C62_8D9C_2D339D918FB9_.wvu.FilterData" localSheetId="0" hidden="1">'2018 год'!$A$6:$F$161</definedName>
    <definedName name="Z_2E862F6B_6B0A_40BB_944E_0C7992DC3BBB_.wvu.FilterData" localSheetId="0" hidden="1">'2018 год'!$A$6:$F$161</definedName>
    <definedName name="Z_2FF96413_1F0E_42A6_B647_AF4DC456B835_.wvu.FilterData" localSheetId="0" hidden="1">'2018 год'!$A$6:$F$175</definedName>
    <definedName name="Z_428C4879_5105_4D8B_A2F2_FB13B3A9E1E2_.wvu.FilterData" localSheetId="0" hidden="1">'2018 год'!$A$6:$F$179</definedName>
    <definedName name="Z_456FAF35_0ED7_4429_80D9_B602421A25A1_.wvu.FilterData" localSheetId="0" hidden="1">'2018 год'!$A$6:$F$179</definedName>
    <definedName name="Z_4CB2AD8A_1395_4EEB_B6E5_ACA1429CF0DB_.wvu.Cols" localSheetId="0" hidden="1">'2018 год'!#REF!</definedName>
    <definedName name="Z_4CB2AD8A_1395_4EEB_B6E5_ACA1429CF0DB_.wvu.FilterData" localSheetId="0" hidden="1">'2018 год'!$A$6:$F$161</definedName>
    <definedName name="Z_4CB2AD8A_1395_4EEB_B6E5_ACA1429CF0DB_.wvu.PrintArea" localSheetId="0" hidden="1">'2018 год'!$A$4:$F$161</definedName>
    <definedName name="Z_4CB2AD8A_1395_4EEB_B6E5_ACA1429CF0DB_.wvu.PrintTitles" localSheetId="0" hidden="1">'2018 год'!$7:$8</definedName>
    <definedName name="Z_4DCFC8D2_CFB0_4FE4_8B3E_32DB381AAC5C_.wvu.FilterData" localSheetId="0" hidden="1">'2018 год'!$A$6:$F$179</definedName>
    <definedName name="Z_52080DA5_BFF1_49FC_B2E6_D15443E59FD0_.wvu.FilterData" localSheetId="0" hidden="1">'2018 год'!$A$6:$F$179</definedName>
    <definedName name="Z_5271CAE7_4D6C_40AB_9A03_5EFB6EFB80FA_.wvu.Cols" localSheetId="0" hidden="1">'2018 год'!#REF!</definedName>
    <definedName name="Z_5271CAE7_4D6C_40AB_9A03_5EFB6EFB80FA_.wvu.FilterData" localSheetId="0" hidden="1">'2018 год'!$A$6:$F$161</definedName>
    <definedName name="Z_5271CAE7_4D6C_40AB_9A03_5EFB6EFB80FA_.wvu.PrintArea" localSheetId="0" hidden="1">'2018 год'!$A$2:$G$161</definedName>
    <definedName name="Z_58AA27DC_B6C6_486F_BBC3_7C0EC56685DB_.wvu.FilterData" localSheetId="0" hidden="1">'2018 год'!$A$6:$F$179</definedName>
    <definedName name="Z_599A55F8_3816_4A95_B2A0_7EE8B30830DF_.wvu.FilterData" localSheetId="0" hidden="1">'2018 год'!$A$6:$F$161</definedName>
    <definedName name="Z_599A55F8_3816_4A95_B2A0_7EE8B30830DF_.wvu.PrintArea" localSheetId="0" hidden="1">'2018 год'!$A$3:$G$161</definedName>
    <definedName name="Z_62BA1D30_83D4_405C_B38E_4A6036DCDF7D_.wvu.Cols" localSheetId="0" hidden="1">'2018 год'!#REF!</definedName>
    <definedName name="Z_62BA1D30_83D4_405C_B38E_4A6036DCDF7D_.wvu.FilterData" localSheetId="0" hidden="1">'2018 год'!$A$6:$F$161</definedName>
    <definedName name="Z_62BA1D30_83D4_405C_B38E_4A6036DCDF7D_.wvu.PrintArea" localSheetId="0" hidden="1">'2018 год'!$A$2:$G$161</definedName>
    <definedName name="Z_79F59BD1_17D2_45CE_ABAE_358CD088226E_.wvu.FilterData" localSheetId="0" hidden="1">'2018 год'!$A$6:$F$173</definedName>
    <definedName name="Z_7C0ABF66_8B0F_48ED_A269_F91E2B0FF96C_.wvu.FilterData" localSheetId="0" hidden="1">'2018 год'!$A$6:$F$161</definedName>
    <definedName name="Z_8A4D0045_C517_4374_8A07_4E827A562FC4_.wvu.FilterData" localSheetId="0" hidden="1">'2018 год'!$A$6:$F$179</definedName>
    <definedName name="Z_8AA41EB0_2CC0_4F86_8798_B03A7CC4D0C2_.wvu.FilterData" localSheetId="0" hidden="1">'2018 год'!$A$6:$F$179</definedName>
    <definedName name="Z_8E0CAC60_CC3F_47CB_9EF3_039342AC9535_.wvu.FilterData" localSheetId="0" hidden="1">'2018 год'!$A$6:$F$179</definedName>
    <definedName name="Z_8E0CAC60_CC3F_47CB_9EF3_039342AC9535_.wvu.PrintTitles" localSheetId="0" hidden="1">'2018 год'!$7:$8</definedName>
    <definedName name="Z_949DCF8A_4B6C_48DC_A0AF_1508759F4E2C_.wvu.FilterData" localSheetId="0" hidden="1">'2018 год'!$A$6:$F$161</definedName>
    <definedName name="Z_9AE4E90B_95AD_4E92_80AE_724EF4B3642C_.wvu.FilterData" localSheetId="0" hidden="1">'2018 год'!$A$6:$F$179</definedName>
    <definedName name="Z_9AE4E90B_95AD_4E92_80AE_724EF4B3642C_.wvu.PrintArea" localSheetId="0" hidden="1">'2018 год'!$A$1:$G$179</definedName>
    <definedName name="Z_9AE4E90B_95AD_4E92_80AE_724EF4B3642C_.wvu.PrintTitles" localSheetId="0" hidden="1">'2018 год'!$7:$8</definedName>
    <definedName name="Z_9AE4E90B_95AD_4E92_80AE_724EF4B3642C_.wvu.Rows" localSheetId="0" hidden="1">'2018 год'!#REF!,'2018 год'!#REF!</definedName>
    <definedName name="Z_A24E161A_D544_48C2_9D1F_4A462EC54334_.wvu.FilterData" localSheetId="0" hidden="1">'2018 год'!$A$6:$F$173</definedName>
    <definedName name="Z_A79CDC70_8466_49CB_8C49_C52C08F5C2C3_.wvu.FilterData" localSheetId="0" hidden="1">'2018 год'!$A$6:$F$161</definedName>
    <definedName name="Z_A79CDC70_8466_49CB_8C49_C52C08F5C2C3_.wvu.PrintArea" localSheetId="0" hidden="1">'2018 год'!$A$3:$G$161</definedName>
    <definedName name="Z_A79CDC70_8466_49CB_8C49_C52C08F5C2C3_.wvu.PrintTitles" localSheetId="0" hidden="1">'2018 год'!$7:$8</definedName>
    <definedName name="Z_B2AEA316_3CC7_4A5F_84DC_5C75A986883C_.wvu.FilterData" localSheetId="0" hidden="1">'2018 год'!$A$6:$F$173</definedName>
    <definedName name="Z_B3397BCA_1277_4868_806F_2E68EFD73FCF_.wvu.Cols" localSheetId="0" hidden="1">'2018 год'!#REF!</definedName>
    <definedName name="Z_B3397BCA_1277_4868_806F_2E68EFD73FCF_.wvu.FilterData" localSheetId="0" hidden="1">'2018 год'!$A$6:$F$161</definedName>
    <definedName name="Z_B3397BCA_1277_4868_806F_2E68EFD73FCF_.wvu.PrintArea" localSheetId="0" hidden="1">'2018 год'!$A$4:$F$161</definedName>
    <definedName name="Z_B3397BCA_1277_4868_806F_2E68EFD73FCF_.wvu.PrintTitles" localSheetId="0" hidden="1">'2018 год'!$7:$8</definedName>
    <definedName name="Z_B3ADB1FC_7237_4F79_A98A_9A3A728E8FB8_.wvu.FilterData" localSheetId="0" hidden="1">'2018 год'!$A$6:$F$161</definedName>
    <definedName name="Z_C0DCEFD6_4378_4196_8A52_BBAE8937CBA3_.wvu.FilterData" localSheetId="0" hidden="1">'2018 год'!$A$6:$F$179</definedName>
    <definedName name="Z_C0DCEFD6_4378_4196_8A52_BBAE8937CBA3_.wvu.PrintArea" localSheetId="0" hidden="1">'2018 год'!$A$1:$G$179</definedName>
    <definedName name="Z_C0DCEFD6_4378_4196_8A52_BBAE8937CBA3_.wvu.PrintTitles" localSheetId="0" hidden="1">'2018 год'!$7:$8</definedName>
    <definedName name="Z_CBBD36BD_B8D3_405D_A6D4_79D054A9E80B_.wvu.FilterData" localSheetId="0" hidden="1">'2018 год'!$A$6:$F$173</definedName>
    <definedName name="Z_CFCD11A5_5DDB_474D_9D2B_79AC7ABEC29D_.wvu.FilterData" localSheetId="0" hidden="1">'2018 год'!$A$6:$F$173</definedName>
    <definedName name="Z_D5451C69_6188_4AB8_99E1_04D2A5F2965F_.wvu.FilterData" localSheetId="0" hidden="1">'2018 год'!$A$6:$F$179</definedName>
    <definedName name="Z_D5451C69_6188_4AB8_99E1_04D2A5F2965F_.wvu.PrintArea" localSheetId="0" hidden="1">'2018 год'!$A$1:$G$179</definedName>
    <definedName name="Z_DCD62DCA_C2E6_4944_BF05_06393683843D_.wvu.FilterData" localSheetId="0" hidden="1">'2018 год'!$A$6:$F$175</definedName>
    <definedName name="Z_E021FB0C_A711_4509_BC26_BEE4D6D0121D_.wvu.FilterData" localSheetId="0" hidden="1">'2018 год'!$A$6:$F$175</definedName>
    <definedName name="Z_E021FB0C_A711_4509_BC26_BEE4D6D0121D_.wvu.PrintArea" localSheetId="0" hidden="1">'2018 год'!$A$2:$G$175</definedName>
    <definedName name="Z_E73FB2C8_8889_4BC1_B42C_BB4285892FAC_.wvu.Cols" localSheetId="0" hidden="1">'2018 год'!#REF!</definedName>
    <definedName name="Z_E73FB2C8_8889_4BC1_B42C_BB4285892FAC_.wvu.FilterData" localSheetId="0" hidden="1">'2018 год'!$A$6:$F$161</definedName>
    <definedName name="Z_E73FB2C8_8889_4BC1_B42C_BB4285892FAC_.wvu.PrintArea" localSheetId="0" hidden="1">'2018 год'!$A$4:$F$161</definedName>
    <definedName name="Z_E73FB2C8_8889_4BC1_B42C_BB4285892FAC_.wvu.PrintTitles" localSheetId="0" hidden="1">'2018 год'!$7:$8</definedName>
    <definedName name="Z_E7A61A23_F5BB_4765_9BEB_425D1A63ECC6_.wvu.FilterData" localSheetId="0" hidden="1">'2018 год'!$A$6:$F$173</definedName>
    <definedName name="Z_E942A1EB_DA9A_49D4_890A_1E490C17C671_.wvu.FilterData" localSheetId="0" hidden="1">'2018 год'!$A$6:$F$173</definedName>
    <definedName name="Z_F0654BDF_4068_4EF6_85C0_9A711782EA10_.wvu.FilterData" localSheetId="0" hidden="1">'2018 год'!$A$6:$F$179</definedName>
    <definedName name="Z_F883476E_04A9_4D11_A9FF_4F72BAC798EA_.wvu.FilterData" localSheetId="0" hidden="1">'2018 год'!$A$6:$F$173</definedName>
    <definedName name="_xlnm.Print_Titles" localSheetId="0">'2018 год'!$7:$8</definedName>
    <definedName name="_xlnm.Print_Area" localSheetId="0">'2018 год'!$A$1:$G$179</definedName>
    <definedName name="_xlnm.Print_Area" localSheetId="1">'2019-2020'!$A$1:$H$147</definedName>
  </definedNames>
  <calcPr calcId="125725"/>
  <customWorkbookViews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Pechora - Личное представление" guid="{184D3176-FFF6-4E91-A7DC-D63418B7D0F5}" mergeInterval="0" personalView="1" maximized="1" windowWidth="1148" windowHeight="701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Администратор - Личное представление" guid="{C0DCEFD6-4378-4196-8A52-BBAE8937CBA3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H45" i="2"/>
  <c r="G45"/>
  <c r="G45" i="1"/>
  <c r="G116" l="1"/>
  <c r="G53"/>
  <c r="G38"/>
  <c r="H72" i="2" l="1"/>
  <c r="H71" s="1"/>
  <c r="H70" s="1"/>
  <c r="G72"/>
  <c r="G71" s="1"/>
  <c r="G70" s="1"/>
  <c r="G91" i="1"/>
  <c r="G90" s="1"/>
  <c r="G89" s="1"/>
  <c r="G63"/>
  <c r="G62" s="1"/>
  <c r="G61" s="1"/>
  <c r="H84" i="2" l="1"/>
  <c r="H83" s="1"/>
  <c r="G84"/>
  <c r="G83" s="1"/>
  <c r="G103" i="1"/>
  <c r="G102" s="1"/>
  <c r="G168"/>
  <c r="G167" s="1"/>
  <c r="G166" s="1"/>
  <c r="G16" l="1"/>
  <c r="H146" i="2" l="1"/>
  <c r="G146"/>
  <c r="H145"/>
  <c r="H144" s="1"/>
  <c r="H143" s="1"/>
  <c r="H142" s="1"/>
  <c r="G145"/>
  <c r="G144" s="1"/>
  <c r="G143" s="1"/>
  <c r="G142" s="1"/>
  <c r="H140"/>
  <c r="H139" s="1"/>
  <c r="H138" s="1"/>
  <c r="H133" s="1"/>
  <c r="H132" s="1"/>
  <c r="G140"/>
  <c r="G139" s="1"/>
  <c r="G138" s="1"/>
  <c r="G133" s="1"/>
  <c r="G132" s="1"/>
  <c r="H136"/>
  <c r="G136"/>
  <c r="H135"/>
  <c r="G135"/>
  <c r="H134"/>
  <c r="G134"/>
  <c r="H128"/>
  <c r="H127" s="1"/>
  <c r="H126" s="1"/>
  <c r="H125" s="1"/>
  <c r="H124" s="1"/>
  <c r="G128"/>
  <c r="G127" s="1"/>
  <c r="G126" s="1"/>
  <c r="G125" s="1"/>
  <c r="G124" s="1"/>
  <c r="H122"/>
  <c r="G122"/>
  <c r="H121"/>
  <c r="H120" s="1"/>
  <c r="G121"/>
  <c r="G120" s="1"/>
  <c r="H118"/>
  <c r="H117" s="1"/>
  <c r="H116" s="1"/>
  <c r="G118"/>
  <c r="G117" s="1"/>
  <c r="G116" s="1"/>
  <c r="G115" s="1"/>
  <c r="H113"/>
  <c r="H112" s="1"/>
  <c r="H111" s="1"/>
  <c r="G113"/>
  <c r="G112" s="1"/>
  <c r="G111" s="1"/>
  <c r="H109"/>
  <c r="G109"/>
  <c r="H108"/>
  <c r="H107" s="1"/>
  <c r="H106" s="1"/>
  <c r="G108"/>
  <c r="G107" s="1"/>
  <c r="G106" s="1"/>
  <c r="H103"/>
  <c r="H102" s="1"/>
  <c r="H101" s="1"/>
  <c r="H100" s="1"/>
  <c r="H99" s="1"/>
  <c r="G103"/>
  <c r="G102" s="1"/>
  <c r="G101" s="1"/>
  <c r="G100" s="1"/>
  <c r="G99" s="1"/>
  <c r="H96"/>
  <c r="H95" s="1"/>
  <c r="G96"/>
  <c r="G95" s="1"/>
  <c r="H94"/>
  <c r="G94"/>
  <c r="H92"/>
  <c r="G92"/>
  <c r="H91"/>
  <c r="G91"/>
  <c r="H90"/>
  <c r="G90"/>
  <c r="H87"/>
  <c r="H86" s="1"/>
  <c r="H85" s="1"/>
  <c r="G87"/>
  <c r="G86" s="1"/>
  <c r="G85" s="1"/>
  <c r="H78"/>
  <c r="G78"/>
  <c r="H77"/>
  <c r="H76" s="1"/>
  <c r="H75" s="1"/>
  <c r="H74" s="1"/>
  <c r="G77"/>
  <c r="G76" s="1"/>
  <c r="G75" s="1"/>
  <c r="G74" s="1"/>
  <c r="H68"/>
  <c r="H67" s="1"/>
  <c r="H66" s="1"/>
  <c r="G68"/>
  <c r="G67" s="1"/>
  <c r="G66" s="1"/>
  <c r="H61"/>
  <c r="G61"/>
  <c r="H60"/>
  <c r="H56" s="1"/>
  <c r="H55" s="1"/>
  <c r="H54" s="1"/>
  <c r="G60"/>
  <c r="G56" s="1"/>
  <c r="G55" s="1"/>
  <c r="G54" s="1"/>
  <c r="H58"/>
  <c r="G58"/>
  <c r="H57"/>
  <c r="G57"/>
  <c r="H52"/>
  <c r="H51" s="1"/>
  <c r="H50" s="1"/>
  <c r="H49" s="1"/>
  <c r="H48" s="1"/>
  <c r="H47" s="1"/>
  <c r="G52"/>
  <c r="G51" s="1"/>
  <c r="G50" s="1"/>
  <c r="G49" s="1"/>
  <c r="G48" s="1"/>
  <c r="G47" s="1"/>
  <c r="H44"/>
  <c r="H43" s="1"/>
  <c r="H42" s="1"/>
  <c r="H41" s="1"/>
  <c r="H40" s="1"/>
  <c r="H39" s="1"/>
  <c r="G44"/>
  <c r="G43" s="1"/>
  <c r="G42" s="1"/>
  <c r="G41" s="1"/>
  <c r="G40" s="1"/>
  <c r="G39" s="1"/>
  <c r="H37"/>
  <c r="H36" s="1"/>
  <c r="H35" s="1"/>
  <c r="H34" s="1"/>
  <c r="H33" s="1"/>
  <c r="H32" s="1"/>
  <c r="G37"/>
  <c r="G36"/>
  <c r="G35" s="1"/>
  <c r="G34" s="1"/>
  <c r="G33" s="1"/>
  <c r="G32" s="1"/>
  <c r="H29"/>
  <c r="G29"/>
  <c r="H28"/>
  <c r="H27" s="1"/>
  <c r="H26" s="1"/>
  <c r="H25" s="1"/>
  <c r="H24" s="1"/>
  <c r="G28"/>
  <c r="G27" s="1"/>
  <c r="G26" s="1"/>
  <c r="G25" s="1"/>
  <c r="G24" s="1"/>
  <c r="H22"/>
  <c r="H21" s="1"/>
  <c r="H20" s="1"/>
  <c r="H19" s="1"/>
  <c r="H18" s="1"/>
  <c r="G22"/>
  <c r="G21" s="1"/>
  <c r="G20" s="1"/>
  <c r="G19" s="1"/>
  <c r="G18" s="1"/>
  <c r="H16"/>
  <c r="G16"/>
  <c r="H15"/>
  <c r="H14" s="1"/>
  <c r="H13" s="1"/>
  <c r="H12" s="1"/>
  <c r="G15"/>
  <c r="G14" s="1"/>
  <c r="G13" s="1"/>
  <c r="G12" s="1"/>
  <c r="G178" i="1"/>
  <c r="G177" s="1"/>
  <c r="G172"/>
  <c r="G171" s="1"/>
  <c r="G170" s="1"/>
  <c r="G164"/>
  <c r="G163" s="1"/>
  <c r="G162" s="1"/>
  <c r="G160"/>
  <c r="G159"/>
  <c r="G158" s="1"/>
  <c r="G152"/>
  <c r="G151" s="1"/>
  <c r="G150" s="1"/>
  <c r="G148"/>
  <c r="G147" s="1"/>
  <c r="G146" s="1"/>
  <c r="G141"/>
  <c r="G140" s="1"/>
  <c r="G139" s="1"/>
  <c r="G137"/>
  <c r="G136" s="1"/>
  <c r="G135" s="1"/>
  <c r="G132"/>
  <c r="G131" s="1"/>
  <c r="G130" s="1"/>
  <c r="G128"/>
  <c r="G127" s="1"/>
  <c r="G126" s="1"/>
  <c r="G122"/>
  <c r="G121" s="1"/>
  <c r="G120" s="1"/>
  <c r="G119" s="1"/>
  <c r="G118" s="1"/>
  <c r="G115"/>
  <c r="G114" s="1"/>
  <c r="G113"/>
  <c r="G111"/>
  <c r="G110" s="1"/>
  <c r="G109"/>
  <c r="G106"/>
  <c r="G105" s="1"/>
  <c r="G104" s="1"/>
  <c r="G97"/>
  <c r="G96" s="1"/>
  <c r="G95" s="1"/>
  <c r="G94" s="1"/>
  <c r="G93" s="1"/>
  <c r="G87"/>
  <c r="G86" s="1"/>
  <c r="G80"/>
  <c r="G79" s="1"/>
  <c r="G77"/>
  <c r="G76" s="1"/>
  <c r="G71"/>
  <c r="G70" s="1"/>
  <c r="G59"/>
  <c r="G58" s="1"/>
  <c r="G57" s="1"/>
  <c r="G52"/>
  <c r="G51" s="1"/>
  <c r="G50" s="1"/>
  <c r="G48"/>
  <c r="G47" s="1"/>
  <c r="G46" s="1"/>
  <c r="G44"/>
  <c r="G43" s="1"/>
  <c r="G42" s="1"/>
  <c r="G37"/>
  <c r="G36" s="1"/>
  <c r="G35" s="1"/>
  <c r="G34" s="1"/>
  <c r="G33" s="1"/>
  <c r="G32" s="1"/>
  <c r="G29"/>
  <c r="G28" s="1"/>
  <c r="G27" s="1"/>
  <c r="G26" s="1"/>
  <c r="G25" s="1"/>
  <c r="G24" s="1"/>
  <c r="G22"/>
  <c r="G21" s="1"/>
  <c r="G20" s="1"/>
  <c r="G19" s="1"/>
  <c r="G18" s="1"/>
  <c r="G15"/>
  <c r="G14" s="1"/>
  <c r="G13" s="1"/>
  <c r="G12" s="1"/>
  <c r="H115" i="2" l="1"/>
  <c r="G105"/>
  <c r="G98" s="1"/>
  <c r="G131"/>
  <c r="G130" s="1"/>
  <c r="H65"/>
  <c r="H64" s="1"/>
  <c r="H105"/>
  <c r="H98" s="1"/>
  <c r="H131"/>
  <c r="H130" s="1"/>
  <c r="G69" i="1"/>
  <c r="G68" s="1"/>
  <c r="G67" s="1"/>
  <c r="G66" s="1"/>
  <c r="G65" i="2"/>
  <c r="G64" s="1"/>
  <c r="G85" i="1"/>
  <c r="G84" s="1"/>
  <c r="G83" s="1"/>
  <c r="G56"/>
  <c r="G55" s="1"/>
  <c r="G54" s="1"/>
  <c r="G125"/>
  <c r="G145"/>
  <c r="G144" s="1"/>
  <c r="G143" s="1"/>
  <c r="G157"/>
  <c r="G156" s="1"/>
  <c r="G176"/>
  <c r="G175" s="1"/>
  <c r="G174" s="1"/>
  <c r="H11" i="2"/>
  <c r="G11"/>
  <c r="G31"/>
  <c r="H31"/>
  <c r="G75" i="1"/>
  <c r="G74" s="1"/>
  <c r="G73" s="1"/>
  <c r="H82" i="2"/>
  <c r="H81" s="1"/>
  <c r="H80" s="1"/>
  <c r="H63" s="1"/>
  <c r="H46" s="1"/>
  <c r="G82"/>
  <c r="G81" s="1"/>
  <c r="G80" s="1"/>
  <c r="G63" s="1"/>
  <c r="G46" s="1"/>
  <c r="G101" i="1"/>
  <c r="G100" s="1"/>
  <c r="G99" s="1"/>
  <c r="G41"/>
  <c r="G40" s="1"/>
  <c r="G39" s="1"/>
  <c r="G134"/>
  <c r="G11"/>
  <c r="G10" i="2" l="1"/>
  <c r="G9" s="1"/>
  <c r="G124" i="1"/>
  <c r="G117" s="1"/>
  <c r="G82"/>
  <c r="G65" s="1"/>
  <c r="G155"/>
  <c r="G154" s="1"/>
  <c r="G31"/>
  <c r="H10" i="2"/>
  <c r="H9" s="1"/>
  <c r="G10" i="1" l="1"/>
  <c r="G9" s="1"/>
</calcChain>
</file>

<file path=xl/sharedStrings.xml><?xml version="1.0" encoding="utf-8"?>
<sst xmlns="http://schemas.openxmlformats.org/spreadsheetml/2006/main" count="1467" uniqueCount="181">
  <si>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</si>
  <si>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</si>
  <si>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</si>
  <si>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</si>
  <si>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</si>
  <si>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</si>
  <si>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</si>
  <si>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</si>
  <si>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</si>
  <si>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</si>
  <si>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</si>
  <si>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</si>
  <si>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</si>
  <si>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</si>
  <si>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</si>
  <si>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</si>
  <si>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</si>
  <si>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</si>
  <si>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</si>
  <si>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</si>
  <si>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</si>
  <si>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</si>
  <si>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</si>
  <si>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</si>
  <si>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</si>
  <si>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</si>
  <si>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</si>
  <si>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</si>
  <si>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</si>
  <si>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</si>
  <si>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</si>
  <si>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</si>
  <si>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</si>
  <si>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</si>
  <si>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</si>
  <si>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</si>
  <si>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</si>
  <si>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</si>
  <si>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</si>
  <si>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</si>
  <si>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Приложение 3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</si>
  <si>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</si>
  <si>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</si>
  <si>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</si>
  <si>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</si>
  <si>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</si>
  <si>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</si>
  <si>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</si>
  <si>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</si>
  <si>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</si>
  <si>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</si>
  <si>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</si>
  <si>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</si>
  <si>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</si>
  <si>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</si>
  <si>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</si>
  <si>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</si>
  <si>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410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</si>
  <si>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</si>
  <si>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</si>
  <si>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</si>
  <si>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</si>
  <si>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</si>
  <si>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</si>
  <si>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</si>
  <si>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</si>
  <si>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</si>
  <si>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</si>
  <si>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</si>
  <si>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</si>
  <si>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</si>
  <si>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</si>
  <si>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</si>
  <si>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</si>
  <si>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недвижимого имущества государственной (муниципальной) собственности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</si>
  <si>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</si>
  <si>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</si>
  <si>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</si>
  <si>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</si>
  <si>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</si>
  <si>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</si>
  <si>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</si>
  <si>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</si>
  <si>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</si>
  <si>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</si>
  <si>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</si>
  <si>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</si>
  <si>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</si>
  <si>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</si>
  <si>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</si>
  <si>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</si>
  <si>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</si>
  <si>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</si>
  <si>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</si>
  <si>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</si>
  <si>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</si>
  <si>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</si>
  <si>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</si>
  <si>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</si>
  <si>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</si>
  <si>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</si>
  <si>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</si>
  <si>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</si>
  <si>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</si>
  <si>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</si>
  <si>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</si>
  <si>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</si>
  <si>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</si>
  <si>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</si>
  <si>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</si>
  <si>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</si>
  <si>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</si>
  <si>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</si>
  <si>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01 0 00 00000</t>
  </si>
  <si>
    <t>99 0 00 63140</t>
  </si>
  <si>
    <t>99 0 00 63150</t>
  </si>
  <si>
    <t>05 0 00 00000</t>
  </si>
  <si>
    <t>05 0 11 00000</t>
  </si>
  <si>
    <t>05 0 21 00000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</si>
  <si>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</si>
  <si>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</si>
  <si>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</si>
  <si>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</si>
  <si>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</si>
  <si>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</si>
  <si>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01 0 01 00000</t>
  </si>
  <si>
    <t>01 0 02 00000</t>
  </si>
  <si>
    <t>03 3 13 S2220</t>
  </si>
  <si>
    <t>06 0 00 00000</t>
  </si>
  <si>
    <t>Муниципальная программа "Развитие физической культуры и спорта МО МР "Печора"</t>
  </si>
  <si>
    <t>Физическая культура и спорт</t>
  </si>
  <si>
    <t>11</t>
  </si>
  <si>
    <t>Физическая культура</t>
  </si>
  <si>
    <t>06 0 13 00000</t>
  </si>
  <si>
    <t>Бюджетные инвестиции</t>
  </si>
  <si>
    <t>06 0 13 S2170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</si>
  <si>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</si>
  <si>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</si>
  <si>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Строительство и реконструкция спортивных объектов муниципальных образований</t>
  </si>
  <si>
    <t>Реконструкция, капитальный ремонт и ремонт автомобильных дорого общего пользования местного значения</t>
  </si>
  <si>
    <t>Закупка товаров, работ и услуг для обеспечения государственных (муниципальных) нужд</t>
  </si>
  <si>
    <t>03 3 14 S2230</t>
  </si>
  <si>
    <t>Другие вопросы в области национальной экономики</t>
  </si>
  <si>
    <t>12</t>
  </si>
  <si>
    <t>Кадастровый учет земельных участков для индивидуального жилищного строительства</t>
  </si>
  <si>
    <t>03 2 32 00000</t>
  </si>
  <si>
    <t>03 2 00 00000</t>
  </si>
  <si>
    <t>Приложение 4</t>
  </si>
  <si>
    <t>2019 год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</si>
  <si>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</si>
  <si>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</si>
  <si>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</si>
  <si>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Специальные расходы</t>
  </si>
  <si>
    <t>Укрепление материально-технической базы муниципальных учреждений сферы культуры</t>
  </si>
  <si>
    <t>05 0 13 S2150</t>
  </si>
  <si>
    <t>Субсидии бюджетным учреждениям на иные цели</t>
  </si>
  <si>
    <t>612</t>
  </si>
  <si>
    <t xml:space="preserve">Ведомственная структура расходов бюджета  муниципального образования городского поселения "Печора" на плановый период 2019 и 2020 годов </t>
  </si>
  <si>
    <t xml:space="preserve">Ведомственная структура расходов бюджета  муниципального образования городского поселения "Печора" на 2018 год </t>
  </si>
  <si>
    <t>08</t>
  </si>
  <si>
    <t>03 3 16 00000</t>
  </si>
  <si>
    <t>Мероприятия в области пассажирского транспорта</t>
  </si>
  <si>
    <t>Транспорт</t>
  </si>
  <si>
    <t>Подпрограмма "Комплексное освоение и развитие территорий в целях жилищного строительства на территории МО МР "Печора"</t>
  </si>
  <si>
    <t>Прочая закупка товаров, работ и услуг</t>
  </si>
  <si>
    <t>Муниципальная программа "Адресная социальная помощь населению городского поселения "Печора" на 2018-2020 годы"</t>
  </si>
  <si>
    <t>03 3 14 00000</t>
  </si>
  <si>
    <t>03 6 00 00000</t>
  </si>
  <si>
    <t>Подпрограмма "Улучшение состояния территорий МО МР "Печора"</t>
  </si>
  <si>
    <t>03 6 11 00000</t>
  </si>
  <si>
    <t>Приоритетный проект формирования комфортной городской среды</t>
  </si>
  <si>
    <t>Жилищное хозяйство</t>
  </si>
  <si>
    <t>2020 год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</si>
  <si>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</si>
  <si>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05 0 16 00000</t>
  </si>
  <si>
    <t>03 2 33 00000</t>
  </si>
  <si>
    <t>03 6 14 00000</t>
  </si>
  <si>
    <t>Организация проведения мероприятий по отлову и содержанию безнадзорных животных</t>
  </si>
  <si>
    <t>Кадастровый учет земель, участков для строительства многоквартирных домов</t>
  </si>
  <si>
    <t xml:space="preserve"> к решению Совета городского поселения "Печора" от 25 декабря 2017 года № 4-10/44</t>
  </si>
  <si>
    <t xml:space="preserve">  к решению Совета городского поселения "Печора" от 25 декабря 2017 года № 4-10/44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</si>
</sst>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</numFmts>
  <fonts count="10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EF3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3" fillId="0" borderId="0" xfId="0" applyFont="1"/>
    <xf numFmtId="0" fontId="3" fillId="0" borderId="1" xfId="0" applyFont="1" applyFill="1" applyBorder="1" applyAlignment="1">
      <alignment horizontal="justify" vertical="top" wrapText="1"/>
    </xf>
    <xf numFmtId="49" fontId="4" fillId="6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Border="1" applyAlignment="1">
      <alignment vertical="center" wrapText="1"/>
    </xf>
    <xf numFmtId="43" fontId="3" fillId="0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6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top" wrapText="1"/>
    </xf>
    <xf numFmtId="0" fontId="3" fillId="6" borderId="1" xfId="0" applyNumberFormat="1" applyFont="1" applyFill="1" applyBorder="1" applyAlignment="1">
      <alignment horizontal="justify" vertical="top" wrapText="1"/>
    </xf>
    <xf numFmtId="0" fontId="3" fillId="3" borderId="1" xfId="0" applyNumberFormat="1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9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6" fillId="0" borderId="0" xfId="0" applyFont="1"/>
    <xf numFmtId="167" fontId="3" fillId="3" borderId="0" xfId="0" applyNumberFormat="1" applyFont="1" applyFill="1"/>
    <xf numFmtId="0" fontId="3" fillId="3" borderId="0" xfId="0" applyFont="1" applyFill="1"/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justify" vertical="top" wrapText="1"/>
    </xf>
    <xf numFmtId="49" fontId="3" fillId="10" borderId="1" xfId="0" applyNumberFormat="1" applyFont="1" applyFill="1" applyBorder="1" applyAlignment="1">
      <alignment horizontal="center" vertical="center"/>
    </xf>
    <xf numFmtId="49" fontId="3" fillId="10" borderId="1" xfId="0" applyNumberFormat="1" applyFont="1" applyFill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left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right" vertical="center"/>
    </xf>
    <xf numFmtId="167" fontId="8" fillId="5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Border="1" applyAlignment="1">
      <alignment horizontal="right" vertical="center"/>
    </xf>
    <xf numFmtId="167" fontId="9" fillId="6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9" fillId="3" borderId="1" xfId="0" applyNumberFormat="1" applyFont="1" applyFill="1" applyBorder="1" applyAlignment="1">
      <alignment horizontal="right" vertical="center"/>
    </xf>
    <xf numFmtId="167" fontId="9" fillId="10" borderId="1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/>
    </xf>
    <xf numFmtId="49" fontId="3" fillId="10" borderId="2" xfId="0" applyNumberFormat="1" applyFont="1" applyFill="1" applyBorder="1" applyAlignment="1">
      <alignment horizontal="left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67" fontId="9" fillId="6" borderId="2" xfId="0" applyNumberFormat="1" applyFont="1" applyFill="1" applyBorder="1" applyAlignment="1">
      <alignment horizontal="right" vertical="center"/>
    </xf>
    <xf numFmtId="167" fontId="9" fillId="3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79"/>
  <sheetViews>
    <sheetView showGridLines="0" tabSelected="1" showRuler="0" view="pageBreakPreview" zoomScaleNormal="100" zoomScaleSheetLayoutView="100" workbookViewId="0">
      <selection activeCell="A4" sqref="A4:G4"/>
    </sheetView>
  </sheetViews>
  <sheetFormatPr defaultRowHeight="12.75"/>
  <cols>
    <col min="1" max="1" width="52.7109375" style="5" customWidth="1"/>
    <col min="2" max="2" width="6.85546875" style="5" customWidth="1"/>
    <col min="3" max="3" width="6.140625" style="5" customWidth="1"/>
    <col min="4" max="4" width="5.85546875" style="5" customWidth="1"/>
    <col min="5" max="5" width="13.140625" style="5" customWidth="1"/>
    <col min="6" max="6" width="6.85546875" style="5" customWidth="1"/>
    <col min="7" max="7" width="12.5703125" style="5" customWidth="1"/>
    <col min="8" max="8" width="14" style="5" customWidth="1"/>
    <col min="9" max="13" width="9.140625" style="5" customWidth="1"/>
    <col min="14" max="16384" width="9.140625" style="5"/>
  </cols>
  <sheetData>
    <row r="1" spans="1:9">
      <c r="C1" s="39"/>
      <c r="D1" s="39"/>
      <c r="E1" s="39"/>
      <c r="F1" s="39"/>
      <c r="G1" s="39"/>
    </row>
    <row r="2" spans="1:9" ht="11.25" customHeight="1">
      <c r="D2" s="91" t="s">
        <v>40</v>
      </c>
      <c r="E2" s="91"/>
      <c r="F2" s="91"/>
      <c r="G2" s="91"/>
    </row>
    <row r="3" spans="1:9" ht="27.75" customHeight="1">
      <c r="A3" s="35"/>
      <c r="B3" s="34"/>
      <c r="C3" s="39"/>
      <c r="D3" s="93" t="s">
        <v>180</v>
      </c>
      <c r="E3" s="93"/>
      <c r="F3" s="93"/>
      <c r="G3" s="93"/>
    </row>
    <row r="4" spans="1:9" ht="24" customHeight="1">
      <c r="A4" s="96"/>
      <c r="B4" s="96"/>
      <c r="C4" s="96"/>
      <c r="D4" s="96"/>
      <c r="E4" s="96"/>
      <c r="F4" s="96"/>
      <c r="G4" s="96"/>
    </row>
    <row r="5" spans="1:9" ht="54.75" customHeight="1">
      <c r="A5" s="92" t="s">
        <v>158</v>
      </c>
      <c r="B5" s="92"/>
      <c r="C5" s="92"/>
      <c r="D5" s="92"/>
      <c r="E5" s="92"/>
      <c r="F5" s="92"/>
      <c r="G5" s="92"/>
    </row>
    <row r="7" spans="1:9" ht="24" customHeight="1">
      <c r="A7" s="95" t="s">
        <v>0</v>
      </c>
      <c r="B7" s="95" t="s">
        <v>1</v>
      </c>
      <c r="C7" s="94" t="s">
        <v>2</v>
      </c>
      <c r="D7" s="94"/>
      <c r="E7" s="95" t="s">
        <v>5</v>
      </c>
      <c r="F7" s="95" t="s">
        <v>6</v>
      </c>
      <c r="G7" s="95" t="s">
        <v>39</v>
      </c>
    </row>
    <row r="8" spans="1:9" ht="22.5" customHeight="1">
      <c r="A8" s="95"/>
      <c r="B8" s="95"/>
      <c r="C8" s="3" t="s">
        <v>3</v>
      </c>
      <c r="D8" s="3" t="s">
        <v>4</v>
      </c>
      <c r="E8" s="95"/>
      <c r="F8" s="95"/>
      <c r="G8" s="95"/>
    </row>
    <row r="9" spans="1:9" ht="22.5" customHeight="1">
      <c r="A9" s="3" t="s">
        <v>14</v>
      </c>
      <c r="B9" s="3"/>
      <c r="C9" s="3"/>
      <c r="D9" s="3"/>
      <c r="E9" s="3"/>
      <c r="F9" s="3"/>
      <c r="G9" s="74">
        <f>G10+G154</f>
        <v>138673.9</v>
      </c>
      <c r="H9" s="40"/>
      <c r="I9" s="40"/>
    </row>
    <row r="10" spans="1:9" s="41" customFormat="1" ht="29.25" customHeight="1">
      <c r="A10" s="44" t="s">
        <v>41</v>
      </c>
      <c r="B10" s="45">
        <v>920</v>
      </c>
      <c r="C10" s="45" t="s">
        <v>7</v>
      </c>
      <c r="D10" s="45" t="s">
        <v>7</v>
      </c>
      <c r="E10" s="45" t="s">
        <v>7</v>
      </c>
      <c r="F10" s="45" t="s">
        <v>7</v>
      </c>
      <c r="G10" s="75">
        <f>G11+G24+G31+G65+G117+G143</f>
        <v>96231.2</v>
      </c>
      <c r="H10" s="40"/>
      <c r="I10" s="40"/>
    </row>
    <row r="11" spans="1:9" ht="14.25">
      <c r="A11" s="4" t="s">
        <v>8</v>
      </c>
      <c r="B11" s="46">
        <v>920</v>
      </c>
      <c r="C11" s="46" t="s">
        <v>9</v>
      </c>
      <c r="D11" s="46" t="s">
        <v>25</v>
      </c>
      <c r="E11" s="46" t="s">
        <v>7</v>
      </c>
      <c r="F11" s="46" t="s">
        <v>7</v>
      </c>
      <c r="G11" s="76">
        <f>G12+G18</f>
        <v>640</v>
      </c>
      <c r="H11" s="40"/>
      <c r="I11" s="40"/>
    </row>
    <row r="12" spans="1:9" ht="38.25">
      <c r="A12" s="1" t="s">
        <v>15</v>
      </c>
      <c r="B12" s="25" t="s">
        <v>22</v>
      </c>
      <c r="C12" s="37">
        <v>1</v>
      </c>
      <c r="D12" s="37">
        <v>3</v>
      </c>
      <c r="E12" s="47"/>
      <c r="F12" s="48" t="s">
        <v>7</v>
      </c>
      <c r="G12" s="77">
        <f>G13</f>
        <v>600</v>
      </c>
      <c r="H12" s="40"/>
      <c r="I12" s="40"/>
    </row>
    <row r="13" spans="1:9" ht="15">
      <c r="A13" s="2" t="s">
        <v>42</v>
      </c>
      <c r="B13" s="25" t="s">
        <v>22</v>
      </c>
      <c r="C13" s="37">
        <v>1</v>
      </c>
      <c r="D13" s="37">
        <v>3</v>
      </c>
      <c r="E13" s="32" t="s">
        <v>101</v>
      </c>
      <c r="F13" s="25" t="s">
        <v>7</v>
      </c>
      <c r="G13" s="77">
        <f>G14</f>
        <v>600</v>
      </c>
      <c r="H13" s="40"/>
      <c r="I13" s="40"/>
    </row>
    <row r="14" spans="1:9" ht="25.5">
      <c r="A14" s="8" t="s">
        <v>43</v>
      </c>
      <c r="B14" s="25" t="s">
        <v>22</v>
      </c>
      <c r="C14" s="37">
        <v>1</v>
      </c>
      <c r="D14" s="37">
        <v>3</v>
      </c>
      <c r="E14" s="32" t="s">
        <v>102</v>
      </c>
      <c r="F14" s="25"/>
      <c r="G14" s="77">
        <f>G15</f>
        <v>600</v>
      </c>
      <c r="H14" s="40"/>
      <c r="I14" s="40"/>
    </row>
    <row r="15" spans="1:9" ht="25.5">
      <c r="A15" s="6" t="s">
        <v>71</v>
      </c>
      <c r="B15" s="25" t="s">
        <v>22</v>
      </c>
      <c r="C15" s="37">
        <v>1</v>
      </c>
      <c r="D15" s="37">
        <v>3</v>
      </c>
      <c r="E15" s="32" t="s">
        <v>102</v>
      </c>
      <c r="F15" s="53" t="s">
        <v>44</v>
      </c>
      <c r="G15" s="77">
        <f>G16</f>
        <v>600</v>
      </c>
      <c r="H15" s="40"/>
      <c r="I15" s="40"/>
    </row>
    <row r="16" spans="1:9" ht="25.5">
      <c r="A16" s="6" t="s">
        <v>72</v>
      </c>
      <c r="B16" s="25" t="s">
        <v>22</v>
      </c>
      <c r="C16" s="37">
        <v>1</v>
      </c>
      <c r="D16" s="37">
        <v>3</v>
      </c>
      <c r="E16" s="32" t="s">
        <v>102</v>
      </c>
      <c r="F16" s="53" t="s">
        <v>45</v>
      </c>
      <c r="G16" s="77">
        <f>G17</f>
        <v>600</v>
      </c>
      <c r="H16" s="40"/>
      <c r="I16" s="40"/>
    </row>
    <row r="17" spans="1:9" ht="15">
      <c r="A17" s="21" t="s">
        <v>164</v>
      </c>
      <c r="B17" s="28" t="s">
        <v>22</v>
      </c>
      <c r="C17" s="49" t="s">
        <v>9</v>
      </c>
      <c r="D17" s="49" t="s">
        <v>10</v>
      </c>
      <c r="E17" s="49" t="s">
        <v>102</v>
      </c>
      <c r="F17" s="56" t="s">
        <v>33</v>
      </c>
      <c r="G17" s="78">
        <v>600</v>
      </c>
      <c r="H17" s="40"/>
      <c r="I17" s="40"/>
    </row>
    <row r="18" spans="1:9" ht="15">
      <c r="A18" s="1" t="s">
        <v>28</v>
      </c>
      <c r="B18" s="50" t="s">
        <v>22</v>
      </c>
      <c r="C18" s="50" t="s">
        <v>9</v>
      </c>
      <c r="D18" s="50" t="s">
        <v>30</v>
      </c>
      <c r="E18" s="50"/>
      <c r="F18" s="50"/>
      <c r="G18" s="79">
        <f>G19</f>
        <v>40</v>
      </c>
      <c r="H18" s="40"/>
      <c r="I18" s="40"/>
    </row>
    <row r="19" spans="1:9" ht="15">
      <c r="A19" s="2" t="s">
        <v>42</v>
      </c>
      <c r="B19" s="50" t="s">
        <v>22</v>
      </c>
      <c r="C19" s="51" t="s">
        <v>9</v>
      </c>
      <c r="D19" s="51" t="s">
        <v>30</v>
      </c>
      <c r="E19" s="32" t="s">
        <v>101</v>
      </c>
      <c r="F19" s="32"/>
      <c r="G19" s="80">
        <f>G20</f>
        <v>40</v>
      </c>
      <c r="H19" s="40"/>
      <c r="I19" s="40"/>
    </row>
    <row r="20" spans="1:9" ht="25.5">
      <c r="A20" s="9" t="s">
        <v>29</v>
      </c>
      <c r="B20" s="50" t="s">
        <v>22</v>
      </c>
      <c r="C20" s="47" t="s">
        <v>9</v>
      </c>
      <c r="D20" s="47" t="s">
        <v>30</v>
      </c>
      <c r="E20" s="32" t="s">
        <v>103</v>
      </c>
      <c r="F20" s="32" t="s">
        <v>7</v>
      </c>
      <c r="G20" s="80">
        <f>G21</f>
        <v>40</v>
      </c>
      <c r="H20" s="40"/>
      <c r="I20" s="40"/>
    </row>
    <row r="21" spans="1:9" ht="15">
      <c r="A21" s="6" t="s">
        <v>46</v>
      </c>
      <c r="B21" s="25" t="s">
        <v>22</v>
      </c>
      <c r="C21" s="47" t="s">
        <v>9</v>
      </c>
      <c r="D21" s="47" t="s">
        <v>30</v>
      </c>
      <c r="E21" s="32" t="s">
        <v>103</v>
      </c>
      <c r="F21" s="32" t="s">
        <v>47</v>
      </c>
      <c r="G21" s="79">
        <f>G22</f>
        <v>40</v>
      </c>
      <c r="H21" s="40"/>
      <c r="I21" s="40"/>
    </row>
    <row r="22" spans="1:9" ht="15">
      <c r="A22" s="6" t="s">
        <v>48</v>
      </c>
      <c r="B22" s="25" t="s">
        <v>22</v>
      </c>
      <c r="C22" s="47" t="s">
        <v>9</v>
      </c>
      <c r="D22" s="47" t="s">
        <v>30</v>
      </c>
      <c r="E22" s="32" t="s">
        <v>103</v>
      </c>
      <c r="F22" s="32" t="s">
        <v>49</v>
      </c>
      <c r="G22" s="79">
        <f>G23</f>
        <v>40</v>
      </c>
      <c r="H22" s="40"/>
      <c r="I22" s="40"/>
    </row>
    <row r="23" spans="1:9" ht="15">
      <c r="A23" s="7" t="s">
        <v>100</v>
      </c>
      <c r="B23" s="28" t="s">
        <v>22</v>
      </c>
      <c r="C23" s="49" t="s">
        <v>9</v>
      </c>
      <c r="D23" s="49" t="s">
        <v>30</v>
      </c>
      <c r="E23" s="49" t="s">
        <v>103</v>
      </c>
      <c r="F23" s="28" t="s">
        <v>99</v>
      </c>
      <c r="G23" s="78">
        <v>40</v>
      </c>
      <c r="H23" s="40"/>
      <c r="I23" s="40"/>
    </row>
    <row r="24" spans="1:9" ht="25.5">
      <c r="A24" s="10" t="s">
        <v>50</v>
      </c>
      <c r="B24" s="52" t="s">
        <v>22</v>
      </c>
      <c r="C24" s="52" t="s">
        <v>10</v>
      </c>
      <c r="D24" s="52" t="s">
        <v>25</v>
      </c>
      <c r="E24" s="52"/>
      <c r="F24" s="52"/>
      <c r="G24" s="81">
        <f t="shared" ref="G24:G29" si="0">G25</f>
        <v>2465</v>
      </c>
      <c r="H24" s="40"/>
      <c r="I24" s="40"/>
    </row>
    <row r="25" spans="1:9" ht="15">
      <c r="A25" s="11" t="s">
        <v>26</v>
      </c>
      <c r="B25" s="53" t="s">
        <v>22</v>
      </c>
      <c r="C25" s="53" t="s">
        <v>10</v>
      </c>
      <c r="D25" s="53" t="s">
        <v>24</v>
      </c>
      <c r="E25" s="54"/>
      <c r="F25" s="53"/>
      <c r="G25" s="79">
        <f t="shared" si="0"/>
        <v>2465</v>
      </c>
      <c r="H25" s="40"/>
      <c r="I25" s="40"/>
    </row>
    <row r="26" spans="1:9" ht="15">
      <c r="A26" s="2" t="s">
        <v>42</v>
      </c>
      <c r="B26" s="55" t="s">
        <v>22</v>
      </c>
      <c r="C26" s="55" t="s">
        <v>10</v>
      </c>
      <c r="D26" s="55" t="s">
        <v>24</v>
      </c>
      <c r="E26" s="32" t="s">
        <v>101</v>
      </c>
      <c r="F26" s="55"/>
      <c r="G26" s="79">
        <f>G27</f>
        <v>2465</v>
      </c>
      <c r="H26" s="40"/>
      <c r="I26" s="40"/>
    </row>
    <row r="27" spans="1:9" ht="25.5">
      <c r="A27" s="12" t="s">
        <v>81</v>
      </c>
      <c r="B27" s="55" t="s">
        <v>22</v>
      </c>
      <c r="C27" s="55" t="s">
        <v>10</v>
      </c>
      <c r="D27" s="55" t="s">
        <v>24</v>
      </c>
      <c r="E27" s="32" t="s">
        <v>104</v>
      </c>
      <c r="F27" s="55"/>
      <c r="G27" s="79">
        <f t="shared" si="0"/>
        <v>2465</v>
      </c>
      <c r="H27" s="40"/>
      <c r="I27" s="40"/>
    </row>
    <row r="28" spans="1:9" ht="25.5">
      <c r="A28" s="6" t="s">
        <v>71</v>
      </c>
      <c r="B28" s="53">
        <v>920</v>
      </c>
      <c r="C28" s="55" t="s">
        <v>10</v>
      </c>
      <c r="D28" s="55" t="s">
        <v>24</v>
      </c>
      <c r="E28" s="32" t="s">
        <v>104</v>
      </c>
      <c r="F28" s="53" t="s">
        <v>44</v>
      </c>
      <c r="G28" s="79">
        <f t="shared" si="0"/>
        <v>2465</v>
      </c>
      <c r="H28" s="40"/>
      <c r="I28" s="40"/>
    </row>
    <row r="29" spans="1:9" ht="25.5">
      <c r="A29" s="6" t="s">
        <v>72</v>
      </c>
      <c r="B29" s="53">
        <v>920</v>
      </c>
      <c r="C29" s="55" t="s">
        <v>10</v>
      </c>
      <c r="D29" s="55" t="s">
        <v>24</v>
      </c>
      <c r="E29" s="32" t="s">
        <v>104</v>
      </c>
      <c r="F29" s="53" t="s">
        <v>45</v>
      </c>
      <c r="G29" s="79">
        <f t="shared" si="0"/>
        <v>2465</v>
      </c>
      <c r="H29" s="40"/>
      <c r="I29" s="40"/>
    </row>
    <row r="30" spans="1:9" ht="15">
      <c r="A30" s="21" t="s">
        <v>164</v>
      </c>
      <c r="B30" s="56" t="s">
        <v>22</v>
      </c>
      <c r="C30" s="56" t="s">
        <v>10</v>
      </c>
      <c r="D30" s="56" t="s">
        <v>24</v>
      </c>
      <c r="E30" s="56" t="s">
        <v>104</v>
      </c>
      <c r="F30" s="56" t="s">
        <v>33</v>
      </c>
      <c r="G30" s="78">
        <v>2465</v>
      </c>
      <c r="H30" s="40"/>
      <c r="I30" s="40"/>
    </row>
    <row r="31" spans="1:9" ht="14.25">
      <c r="A31" s="10" t="s">
        <v>51</v>
      </c>
      <c r="B31" s="52">
        <v>920</v>
      </c>
      <c r="C31" s="52" t="s">
        <v>11</v>
      </c>
      <c r="D31" s="52" t="s">
        <v>25</v>
      </c>
      <c r="E31" s="52"/>
      <c r="F31" s="52"/>
      <c r="G31" s="81">
        <f>G39+G54+G32</f>
        <v>5764.1</v>
      </c>
      <c r="H31" s="40"/>
      <c r="I31" s="40"/>
    </row>
    <row r="32" spans="1:9" ht="15">
      <c r="A32" s="11" t="s">
        <v>162</v>
      </c>
      <c r="B32" s="53" t="s">
        <v>22</v>
      </c>
      <c r="C32" s="53" t="s">
        <v>11</v>
      </c>
      <c r="D32" s="53" t="s">
        <v>159</v>
      </c>
      <c r="E32" s="53"/>
      <c r="F32" s="53"/>
      <c r="G32" s="79">
        <f t="shared" ref="G32:G37" si="1">G33</f>
        <v>100</v>
      </c>
      <c r="H32" s="40"/>
      <c r="I32" s="40"/>
    </row>
    <row r="33" spans="1:9" ht="25.5">
      <c r="A33" s="11" t="s">
        <v>96</v>
      </c>
      <c r="B33" s="53" t="s">
        <v>22</v>
      </c>
      <c r="C33" s="53" t="s">
        <v>11</v>
      </c>
      <c r="D33" s="53" t="s">
        <v>159</v>
      </c>
      <c r="E33" s="53" t="s">
        <v>105</v>
      </c>
      <c r="F33" s="53"/>
      <c r="G33" s="79">
        <f t="shared" si="1"/>
        <v>100</v>
      </c>
      <c r="H33" s="40"/>
      <c r="I33" s="40"/>
    </row>
    <row r="34" spans="1:9" ht="15">
      <c r="A34" s="11" t="s">
        <v>97</v>
      </c>
      <c r="B34" s="53">
        <v>920</v>
      </c>
      <c r="C34" s="53" t="s">
        <v>11</v>
      </c>
      <c r="D34" s="53" t="s">
        <v>159</v>
      </c>
      <c r="E34" s="53" t="s">
        <v>106</v>
      </c>
      <c r="F34" s="53"/>
      <c r="G34" s="79">
        <f t="shared" si="1"/>
        <v>100</v>
      </c>
      <c r="H34" s="40"/>
      <c r="I34" s="40"/>
    </row>
    <row r="35" spans="1:9" ht="15">
      <c r="A35" s="11" t="s">
        <v>161</v>
      </c>
      <c r="B35" s="53">
        <v>920</v>
      </c>
      <c r="C35" s="53" t="s">
        <v>11</v>
      </c>
      <c r="D35" s="53" t="s">
        <v>159</v>
      </c>
      <c r="E35" s="53" t="s">
        <v>160</v>
      </c>
      <c r="F35" s="53"/>
      <c r="G35" s="79">
        <f t="shared" si="1"/>
        <v>100</v>
      </c>
      <c r="H35" s="40"/>
      <c r="I35" s="40"/>
    </row>
    <row r="36" spans="1:9" ht="25.5">
      <c r="A36" s="31" t="s">
        <v>71</v>
      </c>
      <c r="B36" s="53">
        <v>920</v>
      </c>
      <c r="C36" s="53" t="s">
        <v>11</v>
      </c>
      <c r="D36" s="53" t="s">
        <v>159</v>
      </c>
      <c r="E36" s="53" t="s">
        <v>160</v>
      </c>
      <c r="F36" s="53" t="s">
        <v>44</v>
      </c>
      <c r="G36" s="82">
        <f t="shared" si="1"/>
        <v>100</v>
      </c>
      <c r="H36" s="40"/>
      <c r="I36" s="40"/>
    </row>
    <row r="37" spans="1:9" ht="25.5">
      <c r="A37" s="29" t="s">
        <v>72</v>
      </c>
      <c r="B37" s="53">
        <v>920</v>
      </c>
      <c r="C37" s="53" t="s">
        <v>11</v>
      </c>
      <c r="D37" s="53" t="s">
        <v>159</v>
      </c>
      <c r="E37" s="53" t="s">
        <v>160</v>
      </c>
      <c r="F37" s="53" t="s">
        <v>45</v>
      </c>
      <c r="G37" s="82">
        <f t="shared" si="1"/>
        <v>100</v>
      </c>
      <c r="H37" s="40"/>
      <c r="I37" s="40"/>
    </row>
    <row r="38" spans="1:9" ht="15">
      <c r="A38" s="21" t="s">
        <v>164</v>
      </c>
      <c r="B38" s="49">
        <v>920</v>
      </c>
      <c r="C38" s="49" t="s">
        <v>11</v>
      </c>
      <c r="D38" s="49" t="s">
        <v>159</v>
      </c>
      <c r="E38" s="68" t="s">
        <v>160</v>
      </c>
      <c r="F38" s="49" t="s">
        <v>33</v>
      </c>
      <c r="G38" s="83">
        <f>300-200</f>
        <v>100</v>
      </c>
      <c r="H38" s="40"/>
      <c r="I38" s="40"/>
    </row>
    <row r="39" spans="1:9" ht="15">
      <c r="A39" s="11" t="s">
        <v>32</v>
      </c>
      <c r="B39" s="53">
        <v>920</v>
      </c>
      <c r="C39" s="53" t="s">
        <v>11</v>
      </c>
      <c r="D39" s="53" t="s">
        <v>23</v>
      </c>
      <c r="E39" s="53"/>
      <c r="F39" s="53"/>
      <c r="G39" s="79">
        <f>G40</f>
        <v>5264.1</v>
      </c>
      <c r="H39" s="40"/>
      <c r="I39" s="40"/>
    </row>
    <row r="40" spans="1:9" ht="25.5">
      <c r="A40" s="11" t="s">
        <v>96</v>
      </c>
      <c r="B40" s="53">
        <v>920</v>
      </c>
      <c r="C40" s="53" t="s">
        <v>11</v>
      </c>
      <c r="D40" s="53" t="s">
        <v>23</v>
      </c>
      <c r="E40" s="53" t="s">
        <v>105</v>
      </c>
      <c r="F40" s="53"/>
      <c r="G40" s="79">
        <f>G41</f>
        <v>5264.1</v>
      </c>
      <c r="H40" s="40"/>
      <c r="I40" s="40"/>
    </row>
    <row r="41" spans="1:9" ht="15">
      <c r="A41" s="11" t="s">
        <v>97</v>
      </c>
      <c r="B41" s="53">
        <v>920</v>
      </c>
      <c r="C41" s="53" t="s">
        <v>11</v>
      </c>
      <c r="D41" s="53" t="s">
        <v>23</v>
      </c>
      <c r="E41" s="53" t="s">
        <v>106</v>
      </c>
      <c r="F41" s="53"/>
      <c r="G41" s="79">
        <f>G42+G50+G46</f>
        <v>5264.1</v>
      </c>
      <c r="H41" s="40"/>
      <c r="I41" s="40"/>
    </row>
    <row r="42" spans="1:9" ht="25.5">
      <c r="A42" s="11" t="s">
        <v>98</v>
      </c>
      <c r="B42" s="53">
        <v>920</v>
      </c>
      <c r="C42" s="53" t="s">
        <v>11</v>
      </c>
      <c r="D42" s="53" t="s">
        <v>23</v>
      </c>
      <c r="E42" s="53" t="s">
        <v>127</v>
      </c>
      <c r="F42" s="53"/>
      <c r="G42" s="79">
        <f>G43</f>
        <v>2764.1000000000004</v>
      </c>
      <c r="H42" s="40"/>
      <c r="I42" s="40"/>
    </row>
    <row r="43" spans="1:9" ht="25.5">
      <c r="A43" s="31" t="s">
        <v>71</v>
      </c>
      <c r="B43" s="53">
        <v>920</v>
      </c>
      <c r="C43" s="53" t="s">
        <v>11</v>
      </c>
      <c r="D43" s="53" t="s">
        <v>23</v>
      </c>
      <c r="E43" s="53" t="s">
        <v>127</v>
      </c>
      <c r="F43" s="53" t="s">
        <v>44</v>
      </c>
      <c r="G43" s="82">
        <f>G44</f>
        <v>2764.1000000000004</v>
      </c>
      <c r="H43" s="40"/>
      <c r="I43" s="40"/>
    </row>
    <row r="44" spans="1:9" ht="25.5">
      <c r="A44" s="29" t="s">
        <v>72</v>
      </c>
      <c r="B44" s="53">
        <v>920</v>
      </c>
      <c r="C44" s="53" t="s">
        <v>11</v>
      </c>
      <c r="D44" s="53" t="s">
        <v>23</v>
      </c>
      <c r="E44" s="53" t="s">
        <v>127</v>
      </c>
      <c r="F44" s="53" t="s">
        <v>45</v>
      </c>
      <c r="G44" s="82">
        <f>G45</f>
        <v>2764.1000000000004</v>
      </c>
      <c r="H44" s="40"/>
      <c r="I44" s="40"/>
    </row>
    <row r="45" spans="1:9" ht="15">
      <c r="A45" s="21" t="s">
        <v>164</v>
      </c>
      <c r="B45" s="49">
        <v>920</v>
      </c>
      <c r="C45" s="49" t="s">
        <v>11</v>
      </c>
      <c r="D45" s="49" t="s">
        <v>23</v>
      </c>
      <c r="E45" s="49" t="s">
        <v>127</v>
      </c>
      <c r="F45" s="49" t="s">
        <v>33</v>
      </c>
      <c r="G45" s="78">
        <f>1600+1171.8-200+192.3</f>
        <v>2764.1000000000004</v>
      </c>
      <c r="H45" s="40"/>
      <c r="I45" s="40"/>
    </row>
    <row r="46" spans="1:9" ht="28.5" customHeight="1">
      <c r="A46" s="31" t="s">
        <v>139</v>
      </c>
      <c r="B46" s="53" t="s">
        <v>22</v>
      </c>
      <c r="C46" s="53" t="s">
        <v>11</v>
      </c>
      <c r="D46" s="53" t="s">
        <v>23</v>
      </c>
      <c r="E46" s="53" t="s">
        <v>166</v>
      </c>
      <c r="F46" s="53"/>
      <c r="G46" s="82">
        <f>G47</f>
        <v>500</v>
      </c>
      <c r="H46" s="40"/>
      <c r="I46" s="40"/>
    </row>
    <row r="47" spans="1:9" ht="25.5">
      <c r="A47" s="31" t="s">
        <v>140</v>
      </c>
      <c r="B47" s="53" t="s">
        <v>22</v>
      </c>
      <c r="C47" s="53" t="s">
        <v>11</v>
      </c>
      <c r="D47" s="53" t="s">
        <v>23</v>
      </c>
      <c r="E47" s="53" t="s">
        <v>166</v>
      </c>
      <c r="F47" s="53" t="s">
        <v>44</v>
      </c>
      <c r="G47" s="82">
        <f>G48</f>
        <v>500</v>
      </c>
      <c r="H47" s="40"/>
      <c r="I47" s="40"/>
    </row>
    <row r="48" spans="1:9" ht="25.5">
      <c r="A48" s="31" t="s">
        <v>72</v>
      </c>
      <c r="B48" s="53" t="s">
        <v>22</v>
      </c>
      <c r="C48" s="53" t="s">
        <v>11</v>
      </c>
      <c r="D48" s="53" t="s">
        <v>23</v>
      </c>
      <c r="E48" s="53" t="s">
        <v>166</v>
      </c>
      <c r="F48" s="53" t="s">
        <v>45</v>
      </c>
      <c r="G48" s="82">
        <f>G49</f>
        <v>500</v>
      </c>
      <c r="H48" s="40"/>
      <c r="I48" s="40"/>
    </row>
    <row r="49" spans="1:9" ht="25.5">
      <c r="A49" s="30" t="s">
        <v>73</v>
      </c>
      <c r="B49" s="49" t="s">
        <v>22</v>
      </c>
      <c r="C49" s="49" t="s">
        <v>11</v>
      </c>
      <c r="D49" s="49" t="s">
        <v>23</v>
      </c>
      <c r="E49" s="49" t="s">
        <v>166</v>
      </c>
      <c r="F49" s="49" t="s">
        <v>35</v>
      </c>
      <c r="G49" s="78">
        <v>500</v>
      </c>
      <c r="H49" s="40"/>
      <c r="I49" s="40"/>
    </row>
    <row r="50" spans="1:9" ht="27.75" customHeight="1">
      <c r="A50" s="31" t="s">
        <v>139</v>
      </c>
      <c r="B50" s="53" t="s">
        <v>22</v>
      </c>
      <c r="C50" s="53" t="s">
        <v>11</v>
      </c>
      <c r="D50" s="53" t="s">
        <v>23</v>
      </c>
      <c r="E50" s="53" t="s">
        <v>141</v>
      </c>
      <c r="F50" s="53"/>
      <c r="G50" s="82">
        <f>G51</f>
        <v>2000</v>
      </c>
      <c r="H50" s="40"/>
      <c r="I50" s="40"/>
    </row>
    <row r="51" spans="1:9" ht="25.5">
      <c r="A51" s="31" t="s">
        <v>140</v>
      </c>
      <c r="B51" s="53" t="s">
        <v>22</v>
      </c>
      <c r="C51" s="53" t="s">
        <v>11</v>
      </c>
      <c r="D51" s="53" t="s">
        <v>23</v>
      </c>
      <c r="E51" s="53" t="s">
        <v>141</v>
      </c>
      <c r="F51" s="53" t="s">
        <v>44</v>
      </c>
      <c r="G51" s="82">
        <f>G52</f>
        <v>2000</v>
      </c>
      <c r="H51" s="40"/>
      <c r="I51" s="40"/>
    </row>
    <row r="52" spans="1:9" ht="25.5">
      <c r="A52" s="31" t="s">
        <v>72</v>
      </c>
      <c r="B52" s="53" t="s">
        <v>22</v>
      </c>
      <c r="C52" s="53" t="s">
        <v>11</v>
      </c>
      <c r="D52" s="53" t="s">
        <v>23</v>
      </c>
      <c r="E52" s="53" t="s">
        <v>141</v>
      </c>
      <c r="F52" s="53" t="s">
        <v>45</v>
      </c>
      <c r="G52" s="82">
        <f>G53</f>
        <v>2000</v>
      </c>
      <c r="H52" s="40"/>
      <c r="I52" s="40"/>
    </row>
    <row r="53" spans="1:9" ht="25.5">
      <c r="A53" s="30" t="s">
        <v>73</v>
      </c>
      <c r="B53" s="49" t="s">
        <v>22</v>
      </c>
      <c r="C53" s="49" t="s">
        <v>11</v>
      </c>
      <c r="D53" s="49" t="s">
        <v>23</v>
      </c>
      <c r="E53" s="49" t="s">
        <v>141</v>
      </c>
      <c r="F53" s="49" t="s">
        <v>35</v>
      </c>
      <c r="G53" s="78">
        <f>4000-2000</f>
        <v>2000</v>
      </c>
      <c r="H53" s="40"/>
      <c r="I53" s="40"/>
    </row>
    <row r="54" spans="1:9" s="43" customFormat="1" ht="21.75" customHeight="1">
      <c r="A54" s="31" t="s">
        <v>142</v>
      </c>
      <c r="B54" s="53" t="s">
        <v>22</v>
      </c>
      <c r="C54" s="53" t="s">
        <v>11</v>
      </c>
      <c r="D54" s="53" t="s">
        <v>143</v>
      </c>
      <c r="E54" s="53"/>
      <c r="F54" s="55"/>
      <c r="G54" s="84">
        <f t="shared" ref="G54:G59" si="2">G55</f>
        <v>400</v>
      </c>
      <c r="H54" s="40"/>
      <c r="I54" s="42"/>
    </row>
    <row r="55" spans="1:9" s="43" customFormat="1" ht="25.5">
      <c r="A55" s="31" t="s">
        <v>96</v>
      </c>
      <c r="B55" s="53" t="s">
        <v>22</v>
      </c>
      <c r="C55" s="53" t="s">
        <v>11</v>
      </c>
      <c r="D55" s="53" t="s">
        <v>143</v>
      </c>
      <c r="E55" s="53" t="s">
        <v>105</v>
      </c>
      <c r="F55" s="55"/>
      <c r="G55" s="84">
        <f t="shared" si="2"/>
        <v>400</v>
      </c>
      <c r="H55" s="40"/>
      <c r="I55" s="42"/>
    </row>
    <row r="56" spans="1:9" s="43" customFormat="1" ht="38.25">
      <c r="A56" s="31" t="s">
        <v>163</v>
      </c>
      <c r="B56" s="53">
        <v>920</v>
      </c>
      <c r="C56" s="53" t="s">
        <v>11</v>
      </c>
      <c r="D56" s="53" t="s">
        <v>143</v>
      </c>
      <c r="E56" s="53" t="s">
        <v>146</v>
      </c>
      <c r="F56" s="55"/>
      <c r="G56" s="84">
        <f>G57+G61</f>
        <v>400</v>
      </c>
      <c r="H56" s="40"/>
      <c r="I56" s="42"/>
    </row>
    <row r="57" spans="1:9" s="43" customFormat="1" ht="25.5">
      <c r="A57" s="31" t="s">
        <v>144</v>
      </c>
      <c r="B57" s="53" t="s">
        <v>22</v>
      </c>
      <c r="C57" s="53" t="s">
        <v>11</v>
      </c>
      <c r="D57" s="53" t="s">
        <v>143</v>
      </c>
      <c r="E57" s="53" t="s">
        <v>145</v>
      </c>
      <c r="F57" s="55"/>
      <c r="G57" s="84">
        <f t="shared" si="2"/>
        <v>200</v>
      </c>
      <c r="H57" s="40"/>
      <c r="I57" s="42"/>
    </row>
    <row r="58" spans="1:9" s="43" customFormat="1" ht="25.5">
      <c r="A58" s="31" t="s">
        <v>71</v>
      </c>
      <c r="B58" s="53">
        <v>920</v>
      </c>
      <c r="C58" s="53" t="s">
        <v>11</v>
      </c>
      <c r="D58" s="53" t="s">
        <v>143</v>
      </c>
      <c r="E58" s="53" t="s">
        <v>145</v>
      </c>
      <c r="F58" s="55" t="s">
        <v>44</v>
      </c>
      <c r="G58" s="84">
        <f t="shared" si="2"/>
        <v>200</v>
      </c>
      <c r="H58" s="40"/>
      <c r="I58" s="42"/>
    </row>
    <row r="59" spans="1:9" s="43" customFormat="1" ht="25.5">
      <c r="A59" s="31" t="s">
        <v>72</v>
      </c>
      <c r="B59" s="53">
        <v>920</v>
      </c>
      <c r="C59" s="53" t="s">
        <v>11</v>
      </c>
      <c r="D59" s="53" t="s">
        <v>143</v>
      </c>
      <c r="E59" s="53" t="s">
        <v>145</v>
      </c>
      <c r="F59" s="55" t="s">
        <v>45</v>
      </c>
      <c r="G59" s="84">
        <f t="shared" si="2"/>
        <v>200</v>
      </c>
      <c r="H59" s="40"/>
      <c r="I59" s="42"/>
    </row>
    <row r="60" spans="1:9" s="43" customFormat="1" ht="15">
      <c r="A60" s="21" t="s">
        <v>164</v>
      </c>
      <c r="B60" s="49">
        <v>920</v>
      </c>
      <c r="C60" s="49" t="s">
        <v>11</v>
      </c>
      <c r="D60" s="49" t="s">
        <v>143</v>
      </c>
      <c r="E60" s="49" t="s">
        <v>145</v>
      </c>
      <c r="F60" s="56" t="s">
        <v>33</v>
      </c>
      <c r="G60" s="78">
        <v>200</v>
      </c>
      <c r="H60" s="40"/>
      <c r="I60" s="42"/>
    </row>
    <row r="61" spans="1:9" s="43" customFormat="1" ht="25.5">
      <c r="A61" s="6" t="s">
        <v>178</v>
      </c>
      <c r="B61" s="53" t="s">
        <v>22</v>
      </c>
      <c r="C61" s="53" t="s">
        <v>11</v>
      </c>
      <c r="D61" s="53" t="s">
        <v>143</v>
      </c>
      <c r="E61" s="53" t="s">
        <v>175</v>
      </c>
      <c r="F61" s="55"/>
      <c r="G61" s="79">
        <f>G62</f>
        <v>200</v>
      </c>
      <c r="H61" s="40"/>
      <c r="I61" s="42"/>
    </row>
    <row r="62" spans="1:9" s="43" customFormat="1" ht="25.5">
      <c r="A62" s="31" t="s">
        <v>71</v>
      </c>
      <c r="B62" s="53">
        <v>920</v>
      </c>
      <c r="C62" s="53" t="s">
        <v>11</v>
      </c>
      <c r="D62" s="53" t="s">
        <v>143</v>
      </c>
      <c r="E62" s="53" t="s">
        <v>175</v>
      </c>
      <c r="F62" s="55" t="s">
        <v>44</v>
      </c>
      <c r="G62" s="79">
        <f>G63</f>
        <v>200</v>
      </c>
      <c r="H62" s="40"/>
      <c r="I62" s="42"/>
    </row>
    <row r="63" spans="1:9" s="43" customFormat="1" ht="25.5">
      <c r="A63" s="31" t="s">
        <v>72</v>
      </c>
      <c r="B63" s="53">
        <v>920</v>
      </c>
      <c r="C63" s="53" t="s">
        <v>11</v>
      </c>
      <c r="D63" s="53" t="s">
        <v>143</v>
      </c>
      <c r="E63" s="53" t="s">
        <v>175</v>
      </c>
      <c r="F63" s="55" t="s">
        <v>45</v>
      </c>
      <c r="G63" s="79">
        <f>G64</f>
        <v>200</v>
      </c>
      <c r="H63" s="40"/>
      <c r="I63" s="42"/>
    </row>
    <row r="64" spans="1:9" s="43" customFormat="1" ht="15">
      <c r="A64" s="21" t="s">
        <v>164</v>
      </c>
      <c r="B64" s="49">
        <v>920</v>
      </c>
      <c r="C64" s="49" t="s">
        <v>11</v>
      </c>
      <c r="D64" s="49" t="s">
        <v>143</v>
      </c>
      <c r="E64" s="49" t="s">
        <v>175</v>
      </c>
      <c r="F64" s="56" t="s">
        <v>33</v>
      </c>
      <c r="G64" s="78">
        <v>200</v>
      </c>
      <c r="H64" s="40"/>
      <c r="I64" s="42"/>
    </row>
    <row r="65" spans="1:9" ht="14.25">
      <c r="A65" s="10" t="s">
        <v>52</v>
      </c>
      <c r="B65" s="52">
        <v>920</v>
      </c>
      <c r="C65" s="52" t="s">
        <v>12</v>
      </c>
      <c r="D65" s="52" t="s">
        <v>25</v>
      </c>
      <c r="E65" s="52"/>
      <c r="F65" s="52" t="s">
        <v>7</v>
      </c>
      <c r="G65" s="76">
        <f>G73+G82+G66</f>
        <v>84869</v>
      </c>
      <c r="H65" s="40"/>
      <c r="I65" s="40"/>
    </row>
    <row r="66" spans="1:9" ht="15">
      <c r="A66" s="14" t="s">
        <v>171</v>
      </c>
      <c r="B66" s="53">
        <v>920</v>
      </c>
      <c r="C66" s="53" t="s">
        <v>12</v>
      </c>
      <c r="D66" s="53" t="s">
        <v>9</v>
      </c>
      <c r="E66" s="53"/>
      <c r="F66" s="53" t="s">
        <v>7</v>
      </c>
      <c r="G66" s="80">
        <f t="shared" ref="G66:G71" si="3">G67</f>
        <v>2750</v>
      </c>
      <c r="H66" s="40"/>
      <c r="I66" s="40"/>
    </row>
    <row r="67" spans="1:9" ht="25.5">
      <c r="A67" s="11" t="s">
        <v>96</v>
      </c>
      <c r="B67" s="53">
        <v>920</v>
      </c>
      <c r="C67" s="53" t="s">
        <v>12</v>
      </c>
      <c r="D67" s="53" t="s">
        <v>9</v>
      </c>
      <c r="E67" s="53" t="s">
        <v>105</v>
      </c>
      <c r="F67" s="53"/>
      <c r="G67" s="80">
        <f t="shared" si="3"/>
        <v>2750</v>
      </c>
      <c r="H67" s="40"/>
      <c r="I67" s="40"/>
    </row>
    <row r="68" spans="1:9" ht="25.5">
      <c r="A68" s="14" t="s">
        <v>168</v>
      </c>
      <c r="B68" s="53">
        <v>920</v>
      </c>
      <c r="C68" s="53" t="s">
        <v>12</v>
      </c>
      <c r="D68" s="53" t="s">
        <v>9</v>
      </c>
      <c r="E68" s="53" t="s">
        <v>167</v>
      </c>
      <c r="F68" s="53"/>
      <c r="G68" s="80">
        <f t="shared" si="3"/>
        <v>2750</v>
      </c>
      <c r="H68" s="40"/>
      <c r="I68" s="40"/>
    </row>
    <row r="69" spans="1:9" ht="25.5">
      <c r="A69" s="14" t="s">
        <v>170</v>
      </c>
      <c r="B69" s="53">
        <v>920</v>
      </c>
      <c r="C69" s="53" t="s">
        <v>12</v>
      </c>
      <c r="D69" s="53" t="s">
        <v>9</v>
      </c>
      <c r="E69" s="53" t="s">
        <v>169</v>
      </c>
      <c r="F69" s="53"/>
      <c r="G69" s="80">
        <f t="shared" si="3"/>
        <v>2750</v>
      </c>
      <c r="H69" s="40"/>
      <c r="I69" s="40"/>
    </row>
    <row r="70" spans="1:9" ht="25.5">
      <c r="A70" s="6" t="s">
        <v>71</v>
      </c>
      <c r="B70" s="53">
        <v>920</v>
      </c>
      <c r="C70" s="53" t="s">
        <v>12</v>
      </c>
      <c r="D70" s="53" t="s">
        <v>9</v>
      </c>
      <c r="E70" s="53" t="s">
        <v>169</v>
      </c>
      <c r="F70" s="53" t="s">
        <v>44</v>
      </c>
      <c r="G70" s="79">
        <f t="shared" si="3"/>
        <v>2750</v>
      </c>
      <c r="H70" s="40"/>
      <c r="I70" s="40"/>
    </row>
    <row r="71" spans="1:9" ht="25.5">
      <c r="A71" s="6" t="s">
        <v>72</v>
      </c>
      <c r="B71" s="53">
        <v>920</v>
      </c>
      <c r="C71" s="53" t="s">
        <v>12</v>
      </c>
      <c r="D71" s="53" t="s">
        <v>9</v>
      </c>
      <c r="E71" s="53" t="s">
        <v>169</v>
      </c>
      <c r="F71" s="53" t="s">
        <v>45</v>
      </c>
      <c r="G71" s="79">
        <f t="shared" si="3"/>
        <v>2750</v>
      </c>
      <c r="H71" s="40"/>
      <c r="I71" s="40"/>
    </row>
    <row r="72" spans="1:9" ht="15">
      <c r="A72" s="21" t="s">
        <v>164</v>
      </c>
      <c r="B72" s="49" t="s">
        <v>22</v>
      </c>
      <c r="C72" s="49" t="s">
        <v>12</v>
      </c>
      <c r="D72" s="49" t="s">
        <v>9</v>
      </c>
      <c r="E72" s="49" t="s">
        <v>169</v>
      </c>
      <c r="F72" s="56" t="s">
        <v>33</v>
      </c>
      <c r="G72" s="78">
        <v>2750</v>
      </c>
      <c r="H72" s="40"/>
      <c r="I72" s="40"/>
    </row>
    <row r="73" spans="1:9" ht="15">
      <c r="A73" s="11" t="s">
        <v>19</v>
      </c>
      <c r="B73" s="53">
        <v>920</v>
      </c>
      <c r="C73" s="53" t="s">
        <v>12</v>
      </c>
      <c r="D73" s="53" t="s">
        <v>13</v>
      </c>
      <c r="E73" s="53"/>
      <c r="F73" s="53"/>
      <c r="G73" s="79">
        <f>G74</f>
        <v>4950</v>
      </c>
      <c r="H73" s="40"/>
      <c r="I73" s="40"/>
    </row>
    <row r="74" spans="1:9" ht="15">
      <c r="A74" s="2" t="s">
        <v>42</v>
      </c>
      <c r="B74" s="53">
        <v>920</v>
      </c>
      <c r="C74" s="53" t="s">
        <v>12</v>
      </c>
      <c r="D74" s="53" t="s">
        <v>13</v>
      </c>
      <c r="E74" s="32" t="s">
        <v>101</v>
      </c>
      <c r="F74" s="53"/>
      <c r="G74" s="79">
        <f>G75</f>
        <v>4950</v>
      </c>
      <c r="H74" s="40"/>
      <c r="I74" s="40"/>
    </row>
    <row r="75" spans="1:9" ht="15">
      <c r="A75" s="11" t="s">
        <v>20</v>
      </c>
      <c r="B75" s="53" t="s">
        <v>22</v>
      </c>
      <c r="C75" s="53" t="s">
        <v>12</v>
      </c>
      <c r="D75" s="53" t="s">
        <v>13</v>
      </c>
      <c r="E75" s="53" t="s">
        <v>107</v>
      </c>
      <c r="F75" s="53"/>
      <c r="G75" s="82">
        <f>G76+G79</f>
        <v>4950</v>
      </c>
      <c r="H75" s="40"/>
      <c r="I75" s="40"/>
    </row>
    <row r="76" spans="1:9" ht="25.5">
      <c r="A76" s="6" t="s">
        <v>71</v>
      </c>
      <c r="B76" s="53">
        <v>920</v>
      </c>
      <c r="C76" s="53" t="s">
        <v>12</v>
      </c>
      <c r="D76" s="53" t="s">
        <v>13</v>
      </c>
      <c r="E76" s="53" t="s">
        <v>107</v>
      </c>
      <c r="F76" s="53" t="s">
        <v>44</v>
      </c>
      <c r="G76" s="82">
        <f>G77</f>
        <v>150</v>
      </c>
      <c r="H76" s="40"/>
      <c r="I76" s="40"/>
    </row>
    <row r="77" spans="1:9" ht="25.5">
      <c r="A77" s="6" t="s">
        <v>72</v>
      </c>
      <c r="B77" s="53">
        <v>920</v>
      </c>
      <c r="C77" s="53" t="s">
        <v>12</v>
      </c>
      <c r="D77" s="53" t="s">
        <v>13</v>
      </c>
      <c r="E77" s="53" t="s">
        <v>107</v>
      </c>
      <c r="F77" s="53" t="s">
        <v>45</v>
      </c>
      <c r="G77" s="82">
        <f>G78</f>
        <v>150</v>
      </c>
      <c r="H77" s="40"/>
      <c r="I77" s="40"/>
    </row>
    <row r="78" spans="1:9" ht="15">
      <c r="A78" s="21" t="s">
        <v>164</v>
      </c>
      <c r="B78" s="49" t="s">
        <v>22</v>
      </c>
      <c r="C78" s="49" t="s">
        <v>12</v>
      </c>
      <c r="D78" s="49" t="s">
        <v>13</v>
      </c>
      <c r="E78" s="49" t="s">
        <v>107</v>
      </c>
      <c r="F78" s="49" t="s">
        <v>33</v>
      </c>
      <c r="G78" s="78">
        <v>150</v>
      </c>
      <c r="H78" s="40"/>
      <c r="I78" s="40"/>
    </row>
    <row r="79" spans="1:9" ht="15">
      <c r="A79" s="11" t="s">
        <v>46</v>
      </c>
      <c r="B79" s="53" t="s">
        <v>22</v>
      </c>
      <c r="C79" s="53" t="s">
        <v>12</v>
      </c>
      <c r="D79" s="53" t="s">
        <v>13</v>
      </c>
      <c r="E79" s="53" t="s">
        <v>107</v>
      </c>
      <c r="F79" s="53" t="s">
        <v>47</v>
      </c>
      <c r="G79" s="82">
        <f>G80</f>
        <v>4800</v>
      </c>
      <c r="H79" s="40"/>
      <c r="I79" s="40"/>
    </row>
    <row r="80" spans="1:9" ht="36.75" customHeight="1">
      <c r="A80" s="72" t="s">
        <v>78</v>
      </c>
      <c r="B80" s="53" t="s">
        <v>22</v>
      </c>
      <c r="C80" s="53" t="s">
        <v>12</v>
      </c>
      <c r="D80" s="53" t="s">
        <v>13</v>
      </c>
      <c r="E80" s="53" t="s">
        <v>107</v>
      </c>
      <c r="F80" s="53" t="s">
        <v>34</v>
      </c>
      <c r="G80" s="82">
        <f>G81</f>
        <v>4800</v>
      </c>
      <c r="H80" s="40"/>
      <c r="I80" s="40"/>
    </row>
    <row r="81" spans="1:10" ht="51">
      <c r="A81" s="15" t="s">
        <v>136</v>
      </c>
      <c r="B81" s="49" t="s">
        <v>22</v>
      </c>
      <c r="C81" s="49" t="s">
        <v>12</v>
      </c>
      <c r="D81" s="49" t="s">
        <v>13</v>
      </c>
      <c r="E81" s="49" t="s">
        <v>107</v>
      </c>
      <c r="F81" s="49" t="s">
        <v>137</v>
      </c>
      <c r="G81" s="78">
        <v>4800</v>
      </c>
      <c r="H81" s="40"/>
      <c r="I81" s="40"/>
    </row>
    <row r="82" spans="1:10" ht="15">
      <c r="A82" s="14" t="s">
        <v>16</v>
      </c>
      <c r="B82" s="53">
        <v>920</v>
      </c>
      <c r="C82" s="53" t="s">
        <v>12</v>
      </c>
      <c r="D82" s="53" t="s">
        <v>10</v>
      </c>
      <c r="E82" s="53"/>
      <c r="F82" s="53" t="s">
        <v>7</v>
      </c>
      <c r="G82" s="80">
        <f>G99+G93+G83</f>
        <v>77169</v>
      </c>
      <c r="H82" s="40"/>
      <c r="I82" s="40"/>
    </row>
    <row r="83" spans="1:10" ht="25.5">
      <c r="A83" s="11" t="s">
        <v>96</v>
      </c>
      <c r="B83" s="53">
        <v>920</v>
      </c>
      <c r="C83" s="53" t="s">
        <v>12</v>
      </c>
      <c r="D83" s="53" t="s">
        <v>10</v>
      </c>
      <c r="E83" s="53" t="s">
        <v>105</v>
      </c>
      <c r="F83" s="53"/>
      <c r="G83" s="80">
        <f>G84</f>
        <v>2250</v>
      </c>
      <c r="H83" s="40"/>
      <c r="I83" s="40"/>
    </row>
    <row r="84" spans="1:10" ht="25.5">
      <c r="A84" s="14" t="s">
        <v>168</v>
      </c>
      <c r="B84" s="53">
        <v>920</v>
      </c>
      <c r="C84" s="53" t="s">
        <v>12</v>
      </c>
      <c r="D84" s="53" t="s">
        <v>10</v>
      </c>
      <c r="E84" s="53" t="s">
        <v>167</v>
      </c>
      <c r="F84" s="53"/>
      <c r="G84" s="80">
        <f>G85+G89</f>
        <v>2250</v>
      </c>
      <c r="H84" s="40"/>
      <c r="I84" s="40"/>
    </row>
    <row r="85" spans="1:10" ht="25.5">
      <c r="A85" s="14" t="s">
        <v>170</v>
      </c>
      <c r="B85" s="53">
        <v>920</v>
      </c>
      <c r="C85" s="53" t="s">
        <v>12</v>
      </c>
      <c r="D85" s="53" t="s">
        <v>10</v>
      </c>
      <c r="E85" s="53" t="s">
        <v>169</v>
      </c>
      <c r="F85" s="53"/>
      <c r="G85" s="80">
        <f t="shared" ref="G85:G91" si="4">G86</f>
        <v>1250</v>
      </c>
      <c r="H85" s="40"/>
      <c r="I85" s="40"/>
      <c r="J85" s="40"/>
    </row>
    <row r="86" spans="1:10" ht="25.5">
      <c r="A86" s="6" t="s">
        <v>71</v>
      </c>
      <c r="B86" s="53">
        <v>920</v>
      </c>
      <c r="C86" s="53" t="s">
        <v>12</v>
      </c>
      <c r="D86" s="53" t="s">
        <v>10</v>
      </c>
      <c r="E86" s="53" t="s">
        <v>169</v>
      </c>
      <c r="F86" s="53" t="s">
        <v>44</v>
      </c>
      <c r="G86" s="79">
        <f t="shared" si="4"/>
        <v>1250</v>
      </c>
      <c r="H86" s="40"/>
      <c r="I86" s="40"/>
    </row>
    <row r="87" spans="1:10" ht="25.5">
      <c r="A87" s="6" t="s">
        <v>72</v>
      </c>
      <c r="B87" s="53">
        <v>920</v>
      </c>
      <c r="C87" s="53" t="s">
        <v>12</v>
      </c>
      <c r="D87" s="53" t="s">
        <v>10</v>
      </c>
      <c r="E87" s="53" t="s">
        <v>169</v>
      </c>
      <c r="F87" s="53" t="s">
        <v>45</v>
      </c>
      <c r="G87" s="79">
        <f t="shared" si="4"/>
        <v>1250</v>
      </c>
      <c r="H87" s="40"/>
      <c r="I87" s="40"/>
    </row>
    <row r="88" spans="1:10" ht="15">
      <c r="A88" s="21" t="s">
        <v>164</v>
      </c>
      <c r="B88" s="49" t="s">
        <v>22</v>
      </c>
      <c r="C88" s="49" t="s">
        <v>12</v>
      </c>
      <c r="D88" s="49" t="s">
        <v>10</v>
      </c>
      <c r="E88" s="49" t="s">
        <v>169</v>
      </c>
      <c r="F88" s="56" t="s">
        <v>33</v>
      </c>
      <c r="G88" s="78">
        <v>1250</v>
      </c>
      <c r="H88" s="40"/>
      <c r="I88" s="40"/>
    </row>
    <row r="89" spans="1:10" ht="25.5">
      <c r="A89" s="14" t="s">
        <v>177</v>
      </c>
      <c r="B89" s="53">
        <v>920</v>
      </c>
      <c r="C89" s="53" t="s">
        <v>12</v>
      </c>
      <c r="D89" s="53" t="s">
        <v>10</v>
      </c>
      <c r="E89" s="53" t="s">
        <v>176</v>
      </c>
      <c r="F89" s="53"/>
      <c r="G89" s="80">
        <f t="shared" si="4"/>
        <v>1000</v>
      </c>
      <c r="H89" s="40"/>
      <c r="I89" s="40"/>
    </row>
    <row r="90" spans="1:10" ht="25.5">
      <c r="A90" s="6" t="s">
        <v>71</v>
      </c>
      <c r="B90" s="53">
        <v>920</v>
      </c>
      <c r="C90" s="53" t="s">
        <v>12</v>
      </c>
      <c r="D90" s="53" t="s">
        <v>10</v>
      </c>
      <c r="E90" s="53" t="s">
        <v>176</v>
      </c>
      <c r="F90" s="53" t="s">
        <v>44</v>
      </c>
      <c r="G90" s="79">
        <f t="shared" si="4"/>
        <v>1000</v>
      </c>
      <c r="H90" s="40"/>
      <c r="I90" s="40"/>
    </row>
    <row r="91" spans="1:10" ht="25.5">
      <c r="A91" s="6" t="s">
        <v>72</v>
      </c>
      <c r="B91" s="53">
        <v>920</v>
      </c>
      <c r="C91" s="53" t="s">
        <v>12</v>
      </c>
      <c r="D91" s="53" t="s">
        <v>10</v>
      </c>
      <c r="E91" s="53" t="s">
        <v>176</v>
      </c>
      <c r="F91" s="53" t="s">
        <v>45</v>
      </c>
      <c r="G91" s="79">
        <f t="shared" si="4"/>
        <v>1000</v>
      </c>
      <c r="H91" s="40"/>
      <c r="I91" s="40"/>
    </row>
    <row r="92" spans="1:10" ht="15">
      <c r="A92" s="21" t="s">
        <v>164</v>
      </c>
      <c r="B92" s="49" t="s">
        <v>22</v>
      </c>
      <c r="C92" s="49" t="s">
        <v>12</v>
      </c>
      <c r="D92" s="49" t="s">
        <v>10</v>
      </c>
      <c r="E92" s="49" t="s">
        <v>176</v>
      </c>
      <c r="F92" s="56" t="s">
        <v>33</v>
      </c>
      <c r="G92" s="78">
        <v>1000</v>
      </c>
      <c r="H92" s="40"/>
      <c r="I92" s="40"/>
    </row>
    <row r="93" spans="1:10" ht="25.5">
      <c r="A93" s="11" t="s">
        <v>120</v>
      </c>
      <c r="B93" s="53">
        <v>920</v>
      </c>
      <c r="C93" s="53" t="s">
        <v>12</v>
      </c>
      <c r="D93" s="53" t="s">
        <v>10</v>
      </c>
      <c r="E93" s="53" t="s">
        <v>119</v>
      </c>
      <c r="F93" s="53"/>
      <c r="G93" s="80">
        <f>G94</f>
        <v>2735.6</v>
      </c>
      <c r="H93" s="40"/>
      <c r="I93" s="40"/>
    </row>
    <row r="94" spans="1:10" ht="25.5">
      <c r="A94" s="14" t="s">
        <v>122</v>
      </c>
      <c r="B94" s="53">
        <v>920</v>
      </c>
      <c r="C94" s="53" t="s">
        <v>12</v>
      </c>
      <c r="D94" s="53" t="s">
        <v>10</v>
      </c>
      <c r="E94" s="53" t="s">
        <v>121</v>
      </c>
      <c r="F94" s="53"/>
      <c r="G94" s="80">
        <f>G95</f>
        <v>2735.6</v>
      </c>
      <c r="H94" s="40"/>
      <c r="I94" s="40"/>
    </row>
    <row r="95" spans="1:10" ht="25.5">
      <c r="A95" s="14" t="s">
        <v>124</v>
      </c>
      <c r="B95" s="53">
        <v>920</v>
      </c>
      <c r="C95" s="53" t="s">
        <v>12</v>
      </c>
      <c r="D95" s="53" t="s">
        <v>10</v>
      </c>
      <c r="E95" s="53" t="s">
        <v>123</v>
      </c>
      <c r="F95" s="53"/>
      <c r="G95" s="80">
        <f>G96</f>
        <v>2735.6</v>
      </c>
      <c r="H95" s="40"/>
      <c r="I95" s="40"/>
    </row>
    <row r="96" spans="1:10" ht="25.5">
      <c r="A96" s="6" t="s">
        <v>71</v>
      </c>
      <c r="B96" s="53">
        <v>920</v>
      </c>
      <c r="C96" s="53" t="s">
        <v>12</v>
      </c>
      <c r="D96" s="53" t="s">
        <v>10</v>
      </c>
      <c r="E96" s="53" t="s">
        <v>123</v>
      </c>
      <c r="F96" s="53" t="s">
        <v>44</v>
      </c>
      <c r="G96" s="79">
        <f>G97</f>
        <v>2735.6</v>
      </c>
      <c r="H96" s="40"/>
      <c r="I96" s="40"/>
    </row>
    <row r="97" spans="1:9" ht="25.5">
      <c r="A97" s="6" t="s">
        <v>72</v>
      </c>
      <c r="B97" s="53">
        <v>920</v>
      </c>
      <c r="C97" s="53" t="s">
        <v>12</v>
      </c>
      <c r="D97" s="53" t="s">
        <v>10</v>
      </c>
      <c r="E97" s="53" t="s">
        <v>123</v>
      </c>
      <c r="F97" s="53" t="s">
        <v>45</v>
      </c>
      <c r="G97" s="79">
        <f>G98</f>
        <v>2735.6</v>
      </c>
      <c r="H97" s="40"/>
      <c r="I97" s="40"/>
    </row>
    <row r="98" spans="1:9" ht="15">
      <c r="A98" s="21" t="s">
        <v>164</v>
      </c>
      <c r="B98" s="49" t="s">
        <v>22</v>
      </c>
      <c r="C98" s="49" t="s">
        <v>12</v>
      </c>
      <c r="D98" s="49" t="s">
        <v>10</v>
      </c>
      <c r="E98" s="49" t="s">
        <v>123</v>
      </c>
      <c r="F98" s="56" t="s">
        <v>33</v>
      </c>
      <c r="G98" s="78">
        <v>2735.6</v>
      </c>
      <c r="H98" s="78"/>
      <c r="I98" s="40"/>
    </row>
    <row r="99" spans="1:9" ht="15">
      <c r="A99" s="2" t="s">
        <v>42</v>
      </c>
      <c r="B99" s="53">
        <v>920</v>
      </c>
      <c r="C99" s="53" t="s">
        <v>12</v>
      </c>
      <c r="D99" s="53" t="s">
        <v>10</v>
      </c>
      <c r="E99" s="32" t="s">
        <v>101</v>
      </c>
      <c r="F99" s="53"/>
      <c r="G99" s="80">
        <f>G104+G109+G113+G100</f>
        <v>72183.399999999994</v>
      </c>
      <c r="H99" s="78"/>
      <c r="I99" s="40"/>
    </row>
    <row r="100" spans="1:9" ht="25.5">
      <c r="A100" s="11" t="s">
        <v>95</v>
      </c>
      <c r="B100" s="53" t="s">
        <v>22</v>
      </c>
      <c r="C100" s="53" t="s">
        <v>12</v>
      </c>
      <c r="D100" s="53" t="s">
        <v>10</v>
      </c>
      <c r="E100" s="53" t="s">
        <v>108</v>
      </c>
      <c r="F100" s="55"/>
      <c r="G100" s="79">
        <f>G101</f>
        <v>44173.2</v>
      </c>
      <c r="H100" s="40"/>
      <c r="I100" s="40"/>
    </row>
    <row r="101" spans="1:9" ht="25.5">
      <c r="A101" s="6" t="s">
        <v>71</v>
      </c>
      <c r="B101" s="53">
        <v>920</v>
      </c>
      <c r="C101" s="53" t="s">
        <v>12</v>
      </c>
      <c r="D101" s="53" t="s">
        <v>10</v>
      </c>
      <c r="E101" s="53" t="s">
        <v>108</v>
      </c>
      <c r="F101" s="53" t="s">
        <v>44</v>
      </c>
      <c r="G101" s="79">
        <f>G102</f>
        <v>44173.2</v>
      </c>
      <c r="H101" s="40"/>
      <c r="I101" s="40"/>
    </row>
    <row r="102" spans="1:9" ht="25.5">
      <c r="A102" s="6" t="s">
        <v>72</v>
      </c>
      <c r="B102" s="53">
        <v>920</v>
      </c>
      <c r="C102" s="53" t="s">
        <v>12</v>
      </c>
      <c r="D102" s="53" t="s">
        <v>10</v>
      </c>
      <c r="E102" s="53" t="s">
        <v>108</v>
      </c>
      <c r="F102" s="53" t="s">
        <v>45</v>
      </c>
      <c r="G102" s="79">
        <f>G103</f>
        <v>44173.2</v>
      </c>
      <c r="H102" s="40"/>
      <c r="I102" s="40"/>
    </row>
    <row r="103" spans="1:9" ht="15">
      <c r="A103" s="21" t="s">
        <v>164</v>
      </c>
      <c r="B103" s="49" t="s">
        <v>22</v>
      </c>
      <c r="C103" s="49" t="s">
        <v>12</v>
      </c>
      <c r="D103" s="49" t="s">
        <v>10</v>
      </c>
      <c r="E103" s="49" t="s">
        <v>108</v>
      </c>
      <c r="F103" s="56" t="s">
        <v>33</v>
      </c>
      <c r="G103" s="78">
        <f>44123.2+50</f>
        <v>44173.2</v>
      </c>
      <c r="H103" s="40"/>
      <c r="I103" s="40"/>
    </row>
    <row r="104" spans="1:9" ht="15">
      <c r="A104" s="11" t="s">
        <v>17</v>
      </c>
      <c r="B104" s="53">
        <v>920</v>
      </c>
      <c r="C104" s="53" t="s">
        <v>12</v>
      </c>
      <c r="D104" s="53" t="s">
        <v>10</v>
      </c>
      <c r="E104" s="53" t="s">
        <v>109</v>
      </c>
      <c r="F104" s="53" t="s">
        <v>7</v>
      </c>
      <c r="G104" s="79">
        <f>G105</f>
        <v>13250</v>
      </c>
      <c r="H104" s="40"/>
      <c r="I104" s="40"/>
    </row>
    <row r="105" spans="1:9" ht="25.5">
      <c r="A105" s="6" t="s">
        <v>71</v>
      </c>
      <c r="B105" s="53">
        <v>920</v>
      </c>
      <c r="C105" s="53" t="s">
        <v>12</v>
      </c>
      <c r="D105" s="53" t="s">
        <v>10</v>
      </c>
      <c r="E105" s="53" t="s">
        <v>109</v>
      </c>
      <c r="F105" s="53" t="s">
        <v>44</v>
      </c>
      <c r="G105" s="79">
        <f>G106</f>
        <v>13250</v>
      </c>
      <c r="H105" s="40"/>
      <c r="I105" s="40"/>
    </row>
    <row r="106" spans="1:9" ht="25.5">
      <c r="A106" s="6" t="s">
        <v>72</v>
      </c>
      <c r="B106" s="53">
        <v>920</v>
      </c>
      <c r="C106" s="53" t="s">
        <v>12</v>
      </c>
      <c r="D106" s="53" t="s">
        <v>10</v>
      </c>
      <c r="E106" s="53" t="s">
        <v>109</v>
      </c>
      <c r="F106" s="53" t="s">
        <v>45</v>
      </c>
      <c r="G106" s="79">
        <f>G108+G107</f>
        <v>13250</v>
      </c>
      <c r="H106" s="40"/>
      <c r="I106" s="40"/>
    </row>
    <row r="107" spans="1:9" ht="25.5">
      <c r="A107" s="13" t="s">
        <v>73</v>
      </c>
      <c r="B107" s="56">
        <v>920</v>
      </c>
      <c r="C107" s="56" t="s">
        <v>12</v>
      </c>
      <c r="D107" s="56" t="s">
        <v>10</v>
      </c>
      <c r="E107" s="56" t="s">
        <v>109</v>
      </c>
      <c r="F107" s="56" t="s">
        <v>35</v>
      </c>
      <c r="G107" s="78">
        <v>50</v>
      </c>
      <c r="H107" s="40"/>
      <c r="I107" s="40"/>
    </row>
    <row r="108" spans="1:9" ht="15">
      <c r="A108" s="21" t="s">
        <v>164</v>
      </c>
      <c r="B108" s="56" t="s">
        <v>22</v>
      </c>
      <c r="C108" s="56" t="s">
        <v>12</v>
      </c>
      <c r="D108" s="56" t="s">
        <v>10</v>
      </c>
      <c r="E108" s="56" t="s">
        <v>109</v>
      </c>
      <c r="F108" s="56" t="s">
        <v>33</v>
      </c>
      <c r="G108" s="78">
        <v>13200</v>
      </c>
      <c r="H108" s="40"/>
      <c r="I108" s="40"/>
    </row>
    <row r="109" spans="1:9" ht="15">
      <c r="A109" s="11" t="s">
        <v>18</v>
      </c>
      <c r="B109" s="53">
        <v>920</v>
      </c>
      <c r="C109" s="53" t="s">
        <v>12</v>
      </c>
      <c r="D109" s="53" t="s">
        <v>10</v>
      </c>
      <c r="E109" s="53" t="s">
        <v>110</v>
      </c>
      <c r="F109" s="53" t="s">
        <v>7</v>
      </c>
      <c r="G109" s="80">
        <f>G112</f>
        <v>1300</v>
      </c>
      <c r="H109" s="40"/>
      <c r="I109" s="40"/>
    </row>
    <row r="110" spans="1:9" ht="25.5">
      <c r="A110" s="6" t="s">
        <v>71</v>
      </c>
      <c r="B110" s="53">
        <v>920</v>
      </c>
      <c r="C110" s="53" t="s">
        <v>12</v>
      </c>
      <c r="D110" s="53" t="s">
        <v>10</v>
      </c>
      <c r="E110" s="53" t="s">
        <v>110</v>
      </c>
      <c r="F110" s="53" t="s">
        <v>44</v>
      </c>
      <c r="G110" s="80">
        <f>G111</f>
        <v>1300</v>
      </c>
      <c r="H110" s="40"/>
      <c r="I110" s="40"/>
    </row>
    <row r="111" spans="1:9" ht="25.5">
      <c r="A111" s="6" t="s">
        <v>72</v>
      </c>
      <c r="B111" s="53">
        <v>920</v>
      </c>
      <c r="C111" s="53" t="s">
        <v>12</v>
      </c>
      <c r="D111" s="53" t="s">
        <v>10</v>
      </c>
      <c r="E111" s="53" t="s">
        <v>110</v>
      </c>
      <c r="F111" s="53" t="s">
        <v>45</v>
      </c>
      <c r="G111" s="80">
        <f>G112</f>
        <v>1300</v>
      </c>
      <c r="H111" s="40"/>
      <c r="I111" s="40"/>
    </row>
    <row r="112" spans="1:9" ht="15">
      <c r="A112" s="21" t="s">
        <v>164</v>
      </c>
      <c r="B112" s="49">
        <v>920</v>
      </c>
      <c r="C112" s="49" t="s">
        <v>12</v>
      </c>
      <c r="D112" s="49" t="s">
        <v>10</v>
      </c>
      <c r="E112" s="49" t="s">
        <v>110</v>
      </c>
      <c r="F112" s="49" t="s">
        <v>33</v>
      </c>
      <c r="G112" s="78">
        <v>1300</v>
      </c>
      <c r="H112" s="40"/>
      <c r="I112" s="40"/>
    </row>
    <row r="113" spans="1:9" ht="15">
      <c r="A113" s="11" t="s">
        <v>79</v>
      </c>
      <c r="B113" s="53">
        <v>920</v>
      </c>
      <c r="C113" s="53" t="s">
        <v>12</v>
      </c>
      <c r="D113" s="53" t="s">
        <v>10</v>
      </c>
      <c r="E113" s="53" t="s">
        <v>111</v>
      </c>
      <c r="F113" s="53" t="s">
        <v>7</v>
      </c>
      <c r="G113" s="80">
        <f>G116</f>
        <v>13460.2</v>
      </c>
      <c r="H113" s="40"/>
      <c r="I113" s="40"/>
    </row>
    <row r="114" spans="1:9" ht="25.5">
      <c r="A114" s="6" t="s">
        <v>71</v>
      </c>
      <c r="B114" s="53">
        <v>920</v>
      </c>
      <c r="C114" s="53" t="s">
        <v>12</v>
      </c>
      <c r="D114" s="53" t="s">
        <v>10</v>
      </c>
      <c r="E114" s="53" t="s">
        <v>111</v>
      </c>
      <c r="F114" s="53" t="s">
        <v>44</v>
      </c>
      <c r="G114" s="80">
        <f>G115</f>
        <v>13460.2</v>
      </c>
      <c r="H114" s="40"/>
      <c r="I114" s="40"/>
    </row>
    <row r="115" spans="1:9" ht="25.5">
      <c r="A115" s="6" t="s">
        <v>72</v>
      </c>
      <c r="B115" s="53">
        <v>920</v>
      </c>
      <c r="C115" s="53" t="s">
        <v>12</v>
      </c>
      <c r="D115" s="53" t="s">
        <v>10</v>
      </c>
      <c r="E115" s="53" t="s">
        <v>111</v>
      </c>
      <c r="F115" s="53" t="s">
        <v>45</v>
      </c>
      <c r="G115" s="80">
        <f>G116</f>
        <v>13460.2</v>
      </c>
      <c r="H115" s="40"/>
      <c r="I115" s="40"/>
    </row>
    <row r="116" spans="1:9" ht="15">
      <c r="A116" s="21" t="s">
        <v>164</v>
      </c>
      <c r="B116" s="49">
        <v>920</v>
      </c>
      <c r="C116" s="49" t="s">
        <v>12</v>
      </c>
      <c r="D116" s="49" t="s">
        <v>10</v>
      </c>
      <c r="E116" s="49" t="s">
        <v>111</v>
      </c>
      <c r="F116" s="49" t="s">
        <v>33</v>
      </c>
      <c r="G116" s="78">
        <f>11060.2+2400</f>
        <v>13460.2</v>
      </c>
      <c r="H116" s="40"/>
      <c r="I116" s="40"/>
    </row>
    <row r="117" spans="1:9" ht="14.25">
      <c r="A117" s="10" t="s">
        <v>53</v>
      </c>
      <c r="B117" s="52" t="s">
        <v>22</v>
      </c>
      <c r="C117" s="52" t="s">
        <v>24</v>
      </c>
      <c r="D117" s="52" t="s">
        <v>25</v>
      </c>
      <c r="E117" s="52"/>
      <c r="F117" s="52" t="s">
        <v>7</v>
      </c>
      <c r="G117" s="85">
        <f>G118+G124</f>
        <v>1450.9</v>
      </c>
      <c r="H117" s="40"/>
      <c r="I117" s="40"/>
    </row>
    <row r="118" spans="1:9" ht="15">
      <c r="A118" s="11" t="s">
        <v>27</v>
      </c>
      <c r="B118" s="53" t="s">
        <v>22</v>
      </c>
      <c r="C118" s="53" t="s">
        <v>24</v>
      </c>
      <c r="D118" s="53" t="s">
        <v>9</v>
      </c>
      <c r="E118" s="53"/>
      <c r="F118" s="53"/>
      <c r="G118" s="80">
        <f>G119</f>
        <v>496.1</v>
      </c>
      <c r="H118" s="40"/>
      <c r="I118" s="40"/>
    </row>
    <row r="119" spans="1:9" ht="15">
      <c r="A119" s="2" t="s">
        <v>42</v>
      </c>
      <c r="B119" s="53">
        <v>920</v>
      </c>
      <c r="C119" s="53" t="s">
        <v>24</v>
      </c>
      <c r="D119" s="53" t="s">
        <v>9</v>
      </c>
      <c r="E119" s="32" t="s">
        <v>101</v>
      </c>
      <c r="F119" s="53"/>
      <c r="G119" s="80">
        <f>G120</f>
        <v>496.1</v>
      </c>
      <c r="H119" s="40"/>
      <c r="I119" s="40"/>
    </row>
    <row r="120" spans="1:9" ht="15">
      <c r="A120" s="17" t="s">
        <v>80</v>
      </c>
      <c r="B120" s="53" t="s">
        <v>22</v>
      </c>
      <c r="C120" s="53" t="s">
        <v>24</v>
      </c>
      <c r="D120" s="53" t="s">
        <v>9</v>
      </c>
      <c r="E120" s="32" t="s">
        <v>112</v>
      </c>
      <c r="F120" s="53"/>
      <c r="G120" s="80">
        <f>G121</f>
        <v>496.1</v>
      </c>
      <c r="H120" s="40"/>
      <c r="I120" s="40"/>
    </row>
    <row r="121" spans="1:9" ht="15">
      <c r="A121" s="18" t="s">
        <v>64</v>
      </c>
      <c r="B121" s="53" t="s">
        <v>22</v>
      </c>
      <c r="C121" s="53" t="s">
        <v>24</v>
      </c>
      <c r="D121" s="53" t="s">
        <v>9</v>
      </c>
      <c r="E121" s="32" t="s">
        <v>112</v>
      </c>
      <c r="F121" s="53" t="s">
        <v>63</v>
      </c>
      <c r="G121" s="80">
        <f>G122</f>
        <v>496.1</v>
      </c>
      <c r="H121" s="40"/>
      <c r="I121" s="40"/>
    </row>
    <row r="122" spans="1:9" ht="15">
      <c r="A122" s="19" t="s">
        <v>65</v>
      </c>
      <c r="B122" s="53" t="s">
        <v>22</v>
      </c>
      <c r="C122" s="53" t="s">
        <v>24</v>
      </c>
      <c r="D122" s="53" t="s">
        <v>9</v>
      </c>
      <c r="E122" s="32" t="s">
        <v>112</v>
      </c>
      <c r="F122" s="53" t="s">
        <v>66</v>
      </c>
      <c r="G122" s="80">
        <f>G123</f>
        <v>496.1</v>
      </c>
      <c r="H122" s="40"/>
      <c r="I122" s="40"/>
    </row>
    <row r="123" spans="1:9" ht="15">
      <c r="A123" s="21" t="s">
        <v>69</v>
      </c>
      <c r="B123" s="49" t="s">
        <v>22</v>
      </c>
      <c r="C123" s="49" t="s">
        <v>24</v>
      </c>
      <c r="D123" s="49" t="s">
        <v>9</v>
      </c>
      <c r="E123" s="49" t="s">
        <v>112</v>
      </c>
      <c r="F123" s="49" t="s">
        <v>36</v>
      </c>
      <c r="G123" s="78">
        <v>496.1</v>
      </c>
      <c r="H123" s="40"/>
      <c r="I123" s="40"/>
    </row>
    <row r="124" spans="1:9" ht="15">
      <c r="A124" s="11" t="s">
        <v>31</v>
      </c>
      <c r="B124" s="53" t="s">
        <v>22</v>
      </c>
      <c r="C124" s="53" t="s">
        <v>24</v>
      </c>
      <c r="D124" s="53" t="s">
        <v>10</v>
      </c>
      <c r="E124" s="53"/>
      <c r="F124" s="53"/>
      <c r="G124" s="82">
        <f>G125+G134</f>
        <v>954.8</v>
      </c>
      <c r="H124" s="40"/>
      <c r="I124" s="40"/>
    </row>
    <row r="125" spans="1:9" ht="25.5">
      <c r="A125" s="2" t="s">
        <v>165</v>
      </c>
      <c r="B125" s="53">
        <v>920</v>
      </c>
      <c r="C125" s="53" t="s">
        <v>24</v>
      </c>
      <c r="D125" s="53" t="s">
        <v>10</v>
      </c>
      <c r="E125" s="32" t="s">
        <v>113</v>
      </c>
      <c r="F125" s="53"/>
      <c r="G125" s="82">
        <f>G126+G130</f>
        <v>577.79999999999995</v>
      </c>
      <c r="H125" s="40"/>
      <c r="I125" s="40"/>
    </row>
    <row r="126" spans="1:9" ht="25.5">
      <c r="A126" s="2" t="s">
        <v>85</v>
      </c>
      <c r="B126" s="53" t="s">
        <v>22</v>
      </c>
      <c r="C126" s="53" t="s">
        <v>24</v>
      </c>
      <c r="D126" s="53" t="s">
        <v>10</v>
      </c>
      <c r="E126" s="26" t="s">
        <v>125</v>
      </c>
      <c r="F126" s="53"/>
      <c r="G126" s="82">
        <f>G127</f>
        <v>527.79999999999995</v>
      </c>
      <c r="H126" s="40"/>
      <c r="I126" s="40"/>
    </row>
    <row r="127" spans="1:9" ht="15">
      <c r="A127" s="18" t="s">
        <v>64</v>
      </c>
      <c r="B127" s="53" t="s">
        <v>22</v>
      </c>
      <c r="C127" s="53" t="s">
        <v>24</v>
      </c>
      <c r="D127" s="53" t="s">
        <v>10</v>
      </c>
      <c r="E127" s="26" t="s">
        <v>125</v>
      </c>
      <c r="F127" s="53" t="s">
        <v>63</v>
      </c>
      <c r="G127" s="82">
        <f t="shared" ref="G127:G141" si="5">G128</f>
        <v>527.79999999999995</v>
      </c>
      <c r="H127" s="40"/>
      <c r="I127" s="40"/>
    </row>
    <row r="128" spans="1:9" ht="25.5">
      <c r="A128" s="20" t="s">
        <v>68</v>
      </c>
      <c r="B128" s="53" t="s">
        <v>22</v>
      </c>
      <c r="C128" s="53" t="s">
        <v>24</v>
      </c>
      <c r="D128" s="53" t="s">
        <v>10</v>
      </c>
      <c r="E128" s="26" t="s">
        <v>125</v>
      </c>
      <c r="F128" s="53" t="s">
        <v>67</v>
      </c>
      <c r="G128" s="82">
        <f t="shared" si="5"/>
        <v>527.79999999999995</v>
      </c>
      <c r="H128" s="40"/>
      <c r="I128" s="40"/>
    </row>
    <row r="129" spans="1:9" ht="25.5">
      <c r="A129" s="21" t="s">
        <v>70</v>
      </c>
      <c r="B129" s="49" t="s">
        <v>22</v>
      </c>
      <c r="C129" s="49" t="s">
        <v>24</v>
      </c>
      <c r="D129" s="49" t="s">
        <v>10</v>
      </c>
      <c r="E129" s="28" t="s">
        <v>125</v>
      </c>
      <c r="F129" s="49" t="s">
        <v>38</v>
      </c>
      <c r="G129" s="78">
        <v>527.79999999999995</v>
      </c>
      <c r="H129" s="40"/>
      <c r="I129" s="40"/>
    </row>
    <row r="130" spans="1:9" ht="25.5">
      <c r="A130" s="2" t="s">
        <v>87</v>
      </c>
      <c r="B130" s="53" t="s">
        <v>22</v>
      </c>
      <c r="C130" s="53" t="s">
        <v>24</v>
      </c>
      <c r="D130" s="53" t="s">
        <v>10</v>
      </c>
      <c r="E130" s="26" t="s">
        <v>126</v>
      </c>
      <c r="F130" s="53"/>
      <c r="G130" s="82">
        <f>G131</f>
        <v>50</v>
      </c>
      <c r="H130" s="40"/>
      <c r="I130" s="40"/>
    </row>
    <row r="131" spans="1:9" ht="15">
      <c r="A131" s="18" t="s">
        <v>64</v>
      </c>
      <c r="B131" s="53" t="s">
        <v>22</v>
      </c>
      <c r="C131" s="53" t="s">
        <v>24</v>
      </c>
      <c r="D131" s="53" t="s">
        <v>10</v>
      </c>
      <c r="E131" s="26" t="s">
        <v>126</v>
      </c>
      <c r="F131" s="53" t="s">
        <v>63</v>
      </c>
      <c r="G131" s="82">
        <f t="shared" si="5"/>
        <v>50</v>
      </c>
      <c r="H131" s="40"/>
      <c r="I131" s="40"/>
    </row>
    <row r="132" spans="1:9" ht="25.5">
      <c r="A132" s="20" t="s">
        <v>68</v>
      </c>
      <c r="B132" s="53" t="s">
        <v>22</v>
      </c>
      <c r="C132" s="53" t="s">
        <v>24</v>
      </c>
      <c r="D132" s="53" t="s">
        <v>10</v>
      </c>
      <c r="E132" s="26" t="s">
        <v>126</v>
      </c>
      <c r="F132" s="53" t="s">
        <v>67</v>
      </c>
      <c r="G132" s="82">
        <f t="shared" si="5"/>
        <v>50</v>
      </c>
      <c r="H132" s="40"/>
      <c r="I132" s="40"/>
    </row>
    <row r="133" spans="1:9" ht="25.5">
      <c r="A133" s="21" t="s">
        <v>70</v>
      </c>
      <c r="B133" s="49" t="s">
        <v>22</v>
      </c>
      <c r="C133" s="49" t="s">
        <v>24</v>
      </c>
      <c r="D133" s="49" t="s">
        <v>10</v>
      </c>
      <c r="E133" s="28" t="s">
        <v>126</v>
      </c>
      <c r="F133" s="49" t="s">
        <v>38</v>
      </c>
      <c r="G133" s="78">
        <v>50</v>
      </c>
      <c r="H133" s="40"/>
      <c r="I133" s="40"/>
    </row>
    <row r="134" spans="1:9" ht="15">
      <c r="A134" s="2" t="s">
        <v>42</v>
      </c>
      <c r="B134" s="53">
        <v>920</v>
      </c>
      <c r="C134" s="53" t="s">
        <v>24</v>
      </c>
      <c r="D134" s="53" t="s">
        <v>10</v>
      </c>
      <c r="E134" s="32" t="s">
        <v>101</v>
      </c>
      <c r="F134" s="53"/>
      <c r="G134" s="82">
        <f>G135+G139</f>
        <v>377</v>
      </c>
      <c r="H134" s="40"/>
      <c r="I134" s="40"/>
    </row>
    <row r="135" spans="1:9" ht="15">
      <c r="A135" s="23" t="s">
        <v>88</v>
      </c>
      <c r="B135" s="53" t="s">
        <v>22</v>
      </c>
      <c r="C135" s="53" t="s">
        <v>24</v>
      </c>
      <c r="D135" s="53" t="s">
        <v>10</v>
      </c>
      <c r="E135" s="32" t="s">
        <v>114</v>
      </c>
      <c r="F135" s="53"/>
      <c r="G135" s="82">
        <f t="shared" si="5"/>
        <v>330</v>
      </c>
      <c r="H135" s="40"/>
      <c r="I135" s="40"/>
    </row>
    <row r="136" spans="1:9" ht="15">
      <c r="A136" s="18" t="s">
        <v>64</v>
      </c>
      <c r="B136" s="53" t="s">
        <v>22</v>
      </c>
      <c r="C136" s="53" t="s">
        <v>24</v>
      </c>
      <c r="D136" s="53" t="s">
        <v>10</v>
      </c>
      <c r="E136" s="32" t="s">
        <v>114</v>
      </c>
      <c r="F136" s="53" t="s">
        <v>63</v>
      </c>
      <c r="G136" s="82">
        <f t="shared" si="5"/>
        <v>330</v>
      </c>
      <c r="H136" s="40"/>
      <c r="I136" s="40"/>
    </row>
    <row r="137" spans="1:9" ht="25.5">
      <c r="A137" s="20" t="s">
        <v>68</v>
      </c>
      <c r="B137" s="53" t="s">
        <v>22</v>
      </c>
      <c r="C137" s="53" t="s">
        <v>24</v>
      </c>
      <c r="D137" s="53" t="s">
        <v>10</v>
      </c>
      <c r="E137" s="32" t="s">
        <v>114</v>
      </c>
      <c r="F137" s="53" t="s">
        <v>67</v>
      </c>
      <c r="G137" s="82">
        <f t="shared" si="5"/>
        <v>330</v>
      </c>
      <c r="H137" s="40"/>
      <c r="I137" s="40"/>
    </row>
    <row r="138" spans="1:9" ht="25.5">
      <c r="A138" s="21" t="s">
        <v>70</v>
      </c>
      <c r="B138" s="49" t="s">
        <v>22</v>
      </c>
      <c r="C138" s="49" t="s">
        <v>24</v>
      </c>
      <c r="D138" s="49" t="s">
        <v>10</v>
      </c>
      <c r="E138" s="28" t="s">
        <v>114</v>
      </c>
      <c r="F138" s="49" t="s">
        <v>38</v>
      </c>
      <c r="G138" s="78">
        <v>330</v>
      </c>
      <c r="H138" s="40"/>
      <c r="I138" s="40"/>
    </row>
    <row r="139" spans="1:9" ht="38.25">
      <c r="A139" s="17" t="s">
        <v>89</v>
      </c>
      <c r="B139" s="53" t="s">
        <v>22</v>
      </c>
      <c r="C139" s="53" t="s">
        <v>24</v>
      </c>
      <c r="D139" s="53" t="s">
        <v>10</v>
      </c>
      <c r="E139" s="32" t="s">
        <v>115</v>
      </c>
      <c r="F139" s="53"/>
      <c r="G139" s="82">
        <f t="shared" si="5"/>
        <v>47</v>
      </c>
      <c r="H139" s="40"/>
      <c r="I139" s="40"/>
    </row>
    <row r="140" spans="1:9" ht="25.5">
      <c r="A140" s="6" t="s">
        <v>71</v>
      </c>
      <c r="B140" s="53" t="s">
        <v>22</v>
      </c>
      <c r="C140" s="53" t="s">
        <v>24</v>
      </c>
      <c r="D140" s="53" t="s">
        <v>10</v>
      </c>
      <c r="E140" s="32" t="s">
        <v>115</v>
      </c>
      <c r="F140" s="53" t="s">
        <v>44</v>
      </c>
      <c r="G140" s="82">
        <f t="shared" si="5"/>
        <v>47</v>
      </c>
      <c r="H140" s="40"/>
      <c r="I140" s="40"/>
    </row>
    <row r="141" spans="1:9" ht="25.5">
      <c r="A141" s="6" t="s">
        <v>72</v>
      </c>
      <c r="B141" s="53" t="s">
        <v>22</v>
      </c>
      <c r="C141" s="53" t="s">
        <v>24</v>
      </c>
      <c r="D141" s="53" t="s">
        <v>10</v>
      </c>
      <c r="E141" s="32" t="s">
        <v>115</v>
      </c>
      <c r="F141" s="53" t="s">
        <v>45</v>
      </c>
      <c r="G141" s="82">
        <f t="shared" si="5"/>
        <v>47</v>
      </c>
      <c r="H141" s="40"/>
      <c r="I141" s="40"/>
    </row>
    <row r="142" spans="1:9" ht="15">
      <c r="A142" s="21" t="s">
        <v>164</v>
      </c>
      <c r="B142" s="49" t="s">
        <v>22</v>
      </c>
      <c r="C142" s="49" t="s">
        <v>24</v>
      </c>
      <c r="D142" s="49" t="s">
        <v>10</v>
      </c>
      <c r="E142" s="28" t="s">
        <v>115</v>
      </c>
      <c r="F142" s="49" t="s">
        <v>33</v>
      </c>
      <c r="G142" s="78">
        <v>47</v>
      </c>
      <c r="H142" s="40"/>
      <c r="I142" s="40"/>
    </row>
    <row r="143" spans="1:9" ht="15">
      <c r="A143" s="22" t="s">
        <v>130</v>
      </c>
      <c r="B143" s="53" t="s">
        <v>22</v>
      </c>
      <c r="C143" s="53" t="s">
        <v>131</v>
      </c>
      <c r="D143" s="53" t="s">
        <v>25</v>
      </c>
      <c r="E143" s="53"/>
      <c r="F143" s="53"/>
      <c r="G143" s="82">
        <f t="shared" ref="G143:G148" si="6">G144</f>
        <v>1042.2</v>
      </c>
      <c r="H143" s="40"/>
      <c r="I143" s="40"/>
    </row>
    <row r="144" spans="1:9" ht="15">
      <c r="A144" s="22" t="s">
        <v>132</v>
      </c>
      <c r="B144" s="53" t="s">
        <v>22</v>
      </c>
      <c r="C144" s="53" t="s">
        <v>131</v>
      </c>
      <c r="D144" s="53" t="s">
        <v>9</v>
      </c>
      <c r="E144" s="53"/>
      <c r="F144" s="53"/>
      <c r="G144" s="82">
        <f t="shared" si="6"/>
        <v>1042.2</v>
      </c>
      <c r="H144" s="40"/>
      <c r="I144" s="40"/>
    </row>
    <row r="145" spans="1:9" ht="25.5">
      <c r="A145" s="11" t="s">
        <v>129</v>
      </c>
      <c r="B145" s="53" t="s">
        <v>22</v>
      </c>
      <c r="C145" s="53" t="s">
        <v>131</v>
      </c>
      <c r="D145" s="53" t="s">
        <v>9</v>
      </c>
      <c r="E145" s="53" t="s">
        <v>128</v>
      </c>
      <c r="F145" s="53"/>
      <c r="G145" s="82">
        <f>G146+G150</f>
        <v>1042.2</v>
      </c>
      <c r="H145" s="40"/>
      <c r="I145" s="40"/>
    </row>
    <row r="146" spans="1:9" ht="25.5">
      <c r="A146" s="31" t="s">
        <v>138</v>
      </c>
      <c r="B146" s="53" t="s">
        <v>22</v>
      </c>
      <c r="C146" s="53" t="s">
        <v>131</v>
      </c>
      <c r="D146" s="53" t="s">
        <v>9</v>
      </c>
      <c r="E146" s="53" t="s">
        <v>133</v>
      </c>
      <c r="F146" s="53"/>
      <c r="G146" s="82">
        <f t="shared" si="6"/>
        <v>800</v>
      </c>
      <c r="H146" s="40"/>
      <c r="I146" s="40"/>
    </row>
    <row r="147" spans="1:9" ht="25.5">
      <c r="A147" s="31" t="s">
        <v>74</v>
      </c>
      <c r="B147" s="53" t="s">
        <v>22</v>
      </c>
      <c r="C147" s="53" t="s">
        <v>131</v>
      </c>
      <c r="D147" s="53" t="s">
        <v>9</v>
      </c>
      <c r="E147" s="53" t="s">
        <v>133</v>
      </c>
      <c r="F147" s="53" t="s">
        <v>58</v>
      </c>
      <c r="G147" s="82">
        <f t="shared" si="6"/>
        <v>800</v>
      </c>
      <c r="H147" s="40"/>
      <c r="I147" s="40"/>
    </row>
    <row r="148" spans="1:9" ht="15">
      <c r="A148" s="31" t="s">
        <v>134</v>
      </c>
      <c r="B148" s="53" t="s">
        <v>22</v>
      </c>
      <c r="C148" s="53" t="s">
        <v>131</v>
      </c>
      <c r="D148" s="53" t="s">
        <v>9</v>
      </c>
      <c r="E148" s="53" t="s">
        <v>133</v>
      </c>
      <c r="F148" s="53" t="s">
        <v>57</v>
      </c>
      <c r="G148" s="82">
        <f t="shared" si="6"/>
        <v>800</v>
      </c>
      <c r="H148" s="40"/>
      <c r="I148" s="40"/>
    </row>
    <row r="149" spans="1:9" ht="25.5">
      <c r="A149" s="30" t="s">
        <v>76</v>
      </c>
      <c r="B149" s="49" t="s">
        <v>22</v>
      </c>
      <c r="C149" s="49" t="s">
        <v>131</v>
      </c>
      <c r="D149" s="49" t="s">
        <v>9</v>
      </c>
      <c r="E149" s="49" t="s">
        <v>133</v>
      </c>
      <c r="F149" s="49" t="s">
        <v>75</v>
      </c>
      <c r="G149" s="78">
        <v>800</v>
      </c>
      <c r="H149" s="40"/>
      <c r="I149" s="40"/>
    </row>
    <row r="150" spans="1:9" ht="25.5">
      <c r="A150" s="31" t="s">
        <v>138</v>
      </c>
      <c r="B150" s="53" t="s">
        <v>22</v>
      </c>
      <c r="C150" s="53" t="s">
        <v>131</v>
      </c>
      <c r="D150" s="53" t="s">
        <v>9</v>
      </c>
      <c r="E150" s="53" t="s">
        <v>135</v>
      </c>
      <c r="F150" s="53"/>
      <c r="G150" s="82">
        <f>G151</f>
        <v>242.2</v>
      </c>
      <c r="H150" s="40"/>
      <c r="I150" s="40"/>
    </row>
    <row r="151" spans="1:9" ht="25.5">
      <c r="A151" s="31" t="s">
        <v>74</v>
      </c>
      <c r="B151" s="53" t="s">
        <v>22</v>
      </c>
      <c r="C151" s="53" t="s">
        <v>131</v>
      </c>
      <c r="D151" s="53" t="s">
        <v>9</v>
      </c>
      <c r="E151" s="53" t="s">
        <v>135</v>
      </c>
      <c r="F151" s="53" t="s">
        <v>58</v>
      </c>
      <c r="G151" s="82">
        <f>G152</f>
        <v>242.2</v>
      </c>
      <c r="H151" s="40"/>
      <c r="I151" s="40"/>
    </row>
    <row r="152" spans="1:9" ht="15">
      <c r="A152" s="31" t="s">
        <v>134</v>
      </c>
      <c r="B152" s="53" t="s">
        <v>22</v>
      </c>
      <c r="C152" s="53" t="s">
        <v>131</v>
      </c>
      <c r="D152" s="53" t="s">
        <v>9</v>
      </c>
      <c r="E152" s="53" t="s">
        <v>135</v>
      </c>
      <c r="F152" s="53" t="s">
        <v>57</v>
      </c>
      <c r="G152" s="82">
        <f>G153</f>
        <v>242.2</v>
      </c>
      <c r="H152" s="40"/>
      <c r="I152" s="40"/>
    </row>
    <row r="153" spans="1:9" ht="25.5">
      <c r="A153" s="30" t="s">
        <v>76</v>
      </c>
      <c r="B153" s="49" t="s">
        <v>22</v>
      </c>
      <c r="C153" s="49" t="s">
        <v>131</v>
      </c>
      <c r="D153" s="49" t="s">
        <v>9</v>
      </c>
      <c r="E153" s="49" t="s">
        <v>135</v>
      </c>
      <c r="F153" s="49" t="s">
        <v>75</v>
      </c>
      <c r="G153" s="78">
        <v>242.2</v>
      </c>
      <c r="H153" s="40"/>
      <c r="I153" s="40"/>
    </row>
    <row r="154" spans="1:9" ht="25.5">
      <c r="A154" s="57" t="s">
        <v>54</v>
      </c>
      <c r="B154" s="58" t="s">
        <v>55</v>
      </c>
      <c r="C154" s="59"/>
      <c r="D154" s="59"/>
      <c r="E154" s="58"/>
      <c r="F154" s="58" t="s">
        <v>7</v>
      </c>
      <c r="G154" s="75">
        <f>G155</f>
        <v>42442.7</v>
      </c>
      <c r="H154" s="40"/>
      <c r="I154" s="40"/>
    </row>
    <row r="155" spans="1:9" ht="14.25">
      <c r="A155" s="10" t="s">
        <v>56</v>
      </c>
      <c r="B155" s="60">
        <v>956</v>
      </c>
      <c r="C155" s="61">
        <v>8</v>
      </c>
      <c r="D155" s="52" t="s">
        <v>25</v>
      </c>
      <c r="E155" s="62"/>
      <c r="F155" s="60"/>
      <c r="G155" s="74">
        <f>G156+G174</f>
        <v>42442.7</v>
      </c>
      <c r="H155" s="40"/>
      <c r="I155" s="40"/>
    </row>
    <row r="156" spans="1:9" ht="15">
      <c r="A156" s="11" t="s">
        <v>21</v>
      </c>
      <c r="B156" s="33">
        <v>956</v>
      </c>
      <c r="C156" s="63">
        <v>8</v>
      </c>
      <c r="D156" s="63">
        <v>1</v>
      </c>
      <c r="E156" s="64"/>
      <c r="F156" s="33"/>
      <c r="G156" s="77">
        <f>G157</f>
        <v>30608.199999999997</v>
      </c>
      <c r="H156" s="40"/>
      <c r="I156" s="40"/>
    </row>
    <row r="157" spans="1:9" ht="25.5">
      <c r="A157" s="2" t="s">
        <v>86</v>
      </c>
      <c r="B157" s="32" t="s">
        <v>55</v>
      </c>
      <c r="C157" s="37">
        <v>8</v>
      </c>
      <c r="D157" s="37">
        <v>1</v>
      </c>
      <c r="E157" s="32" t="s">
        <v>116</v>
      </c>
      <c r="F157" s="32"/>
      <c r="G157" s="79">
        <f>G158+G170+G162+G166</f>
        <v>30608.199999999997</v>
      </c>
      <c r="H157" s="40"/>
      <c r="I157" s="40"/>
    </row>
    <row r="158" spans="1:9" ht="25.5">
      <c r="A158" s="24" t="s">
        <v>83</v>
      </c>
      <c r="B158" s="25" t="s">
        <v>55</v>
      </c>
      <c r="C158" s="37">
        <v>8</v>
      </c>
      <c r="D158" s="37">
        <v>1</v>
      </c>
      <c r="E158" s="25" t="s">
        <v>117</v>
      </c>
      <c r="F158" s="32"/>
      <c r="G158" s="79">
        <f>G159</f>
        <v>12173.8</v>
      </c>
      <c r="H158" s="40"/>
      <c r="I158" s="40"/>
    </row>
    <row r="159" spans="1:9" ht="25.5">
      <c r="A159" s="14" t="s">
        <v>59</v>
      </c>
      <c r="B159" s="26" t="s">
        <v>55</v>
      </c>
      <c r="C159" s="37">
        <v>8</v>
      </c>
      <c r="D159" s="37">
        <v>1</v>
      </c>
      <c r="E159" s="26" t="s">
        <v>117</v>
      </c>
      <c r="F159" s="32" t="s">
        <v>60</v>
      </c>
      <c r="G159" s="79">
        <f>G161</f>
        <v>12173.8</v>
      </c>
      <c r="H159" s="40"/>
      <c r="I159" s="40"/>
    </row>
    <row r="160" spans="1:9" ht="15">
      <c r="A160" s="14" t="s">
        <v>61</v>
      </c>
      <c r="B160" s="26" t="s">
        <v>55</v>
      </c>
      <c r="C160" s="37">
        <v>8</v>
      </c>
      <c r="D160" s="37">
        <v>1</v>
      </c>
      <c r="E160" s="25" t="s">
        <v>117</v>
      </c>
      <c r="F160" s="32" t="s">
        <v>62</v>
      </c>
      <c r="G160" s="79">
        <f>G161</f>
        <v>12173.8</v>
      </c>
      <c r="H160" s="40"/>
      <c r="I160" s="40"/>
    </row>
    <row r="161" spans="1:9" ht="51">
      <c r="A161" s="16" t="s">
        <v>77</v>
      </c>
      <c r="B161" s="28" t="s">
        <v>55</v>
      </c>
      <c r="C161" s="38">
        <v>8</v>
      </c>
      <c r="D161" s="38">
        <v>1</v>
      </c>
      <c r="E161" s="38" t="s">
        <v>117</v>
      </c>
      <c r="F161" s="28" t="s">
        <v>37</v>
      </c>
      <c r="G161" s="78">
        <v>12173.8</v>
      </c>
      <c r="H161" s="40"/>
      <c r="I161" s="40"/>
    </row>
    <row r="162" spans="1:9" ht="25.5">
      <c r="A162" s="27" t="s">
        <v>153</v>
      </c>
      <c r="B162" s="25" t="s">
        <v>55</v>
      </c>
      <c r="C162" s="37">
        <v>8</v>
      </c>
      <c r="D162" s="37">
        <v>1</v>
      </c>
      <c r="E162" s="25" t="s">
        <v>154</v>
      </c>
      <c r="F162" s="32"/>
      <c r="G162" s="82">
        <f>G163</f>
        <v>34.1</v>
      </c>
      <c r="H162" s="40"/>
      <c r="I162" s="40"/>
    </row>
    <row r="163" spans="1:9" ht="25.5">
      <c r="A163" s="14" t="s">
        <v>59</v>
      </c>
      <c r="B163" s="26" t="s">
        <v>55</v>
      </c>
      <c r="C163" s="37">
        <v>8</v>
      </c>
      <c r="D163" s="37">
        <v>1</v>
      </c>
      <c r="E163" s="25" t="s">
        <v>154</v>
      </c>
      <c r="F163" s="32" t="s">
        <v>60</v>
      </c>
      <c r="G163" s="82">
        <f>G164</f>
        <v>34.1</v>
      </c>
      <c r="H163" s="40"/>
      <c r="I163" s="40"/>
    </row>
    <row r="164" spans="1:9" ht="15">
      <c r="A164" s="14" t="s">
        <v>61</v>
      </c>
      <c r="B164" s="26" t="s">
        <v>55</v>
      </c>
      <c r="C164" s="37">
        <v>8</v>
      </c>
      <c r="D164" s="37">
        <v>1</v>
      </c>
      <c r="E164" s="25" t="s">
        <v>154</v>
      </c>
      <c r="F164" s="32" t="s">
        <v>62</v>
      </c>
      <c r="G164" s="82">
        <f>G165</f>
        <v>34.1</v>
      </c>
      <c r="H164" s="40"/>
      <c r="I164" s="40"/>
    </row>
    <row r="165" spans="1:9" ht="15">
      <c r="A165" s="86" t="s">
        <v>155</v>
      </c>
      <c r="B165" s="87" t="s">
        <v>55</v>
      </c>
      <c r="C165" s="88">
        <v>8</v>
      </c>
      <c r="D165" s="88">
        <v>1</v>
      </c>
      <c r="E165" s="88" t="s">
        <v>154</v>
      </c>
      <c r="F165" s="87" t="s">
        <v>156</v>
      </c>
      <c r="G165" s="89">
        <v>34.1</v>
      </c>
      <c r="H165" s="40"/>
      <c r="I165" s="40"/>
    </row>
    <row r="166" spans="1:9" ht="51">
      <c r="A166" s="14" t="s">
        <v>173</v>
      </c>
      <c r="B166" s="26" t="s">
        <v>55</v>
      </c>
      <c r="C166" s="63">
        <v>8</v>
      </c>
      <c r="D166" s="63">
        <v>1</v>
      </c>
      <c r="E166" s="26" t="s">
        <v>174</v>
      </c>
      <c r="F166" s="26"/>
      <c r="G166" s="82">
        <f>G167</f>
        <v>0.3</v>
      </c>
      <c r="H166" s="40"/>
      <c r="I166" s="40"/>
    </row>
    <row r="167" spans="1:9" ht="25.5">
      <c r="A167" s="14" t="s">
        <v>59</v>
      </c>
      <c r="B167" s="26" t="s">
        <v>55</v>
      </c>
      <c r="C167" s="63">
        <v>8</v>
      </c>
      <c r="D167" s="63">
        <v>1</v>
      </c>
      <c r="E167" s="26" t="s">
        <v>174</v>
      </c>
      <c r="F167" s="32" t="s">
        <v>60</v>
      </c>
      <c r="G167" s="90">
        <f>G168</f>
        <v>0.3</v>
      </c>
      <c r="H167" s="40"/>
      <c r="I167" s="40"/>
    </row>
    <row r="168" spans="1:9" ht="15">
      <c r="A168" s="14" t="s">
        <v>61</v>
      </c>
      <c r="B168" s="26" t="s">
        <v>55</v>
      </c>
      <c r="C168" s="63">
        <v>8</v>
      </c>
      <c r="D168" s="63">
        <v>1</v>
      </c>
      <c r="E168" s="26" t="s">
        <v>174</v>
      </c>
      <c r="F168" s="32" t="s">
        <v>62</v>
      </c>
      <c r="G168" s="82">
        <f>G169</f>
        <v>0.3</v>
      </c>
      <c r="H168" s="40"/>
      <c r="I168" s="40"/>
    </row>
    <row r="169" spans="1:9" ht="15">
      <c r="A169" s="86" t="s">
        <v>155</v>
      </c>
      <c r="B169" s="28" t="s">
        <v>55</v>
      </c>
      <c r="C169" s="38">
        <v>8</v>
      </c>
      <c r="D169" s="38">
        <v>1</v>
      </c>
      <c r="E169" s="38" t="s">
        <v>174</v>
      </c>
      <c r="F169" s="28" t="s">
        <v>156</v>
      </c>
      <c r="G169" s="78">
        <v>0.3</v>
      </c>
      <c r="H169" s="40"/>
      <c r="I169" s="40"/>
    </row>
    <row r="170" spans="1:9" ht="25.5">
      <c r="A170" s="27" t="s">
        <v>84</v>
      </c>
      <c r="B170" s="26" t="s">
        <v>55</v>
      </c>
      <c r="C170" s="37">
        <v>8</v>
      </c>
      <c r="D170" s="37">
        <v>1</v>
      </c>
      <c r="E170" s="26" t="s">
        <v>118</v>
      </c>
      <c r="F170" s="32"/>
      <c r="G170" s="79">
        <f>G171</f>
        <v>18400</v>
      </c>
      <c r="H170" s="40"/>
      <c r="I170" s="40"/>
    </row>
    <row r="171" spans="1:9" ht="25.5">
      <c r="A171" s="14" t="s">
        <v>59</v>
      </c>
      <c r="B171" s="26" t="s">
        <v>55</v>
      </c>
      <c r="C171" s="37">
        <v>8</v>
      </c>
      <c r="D171" s="37">
        <v>1</v>
      </c>
      <c r="E171" s="26" t="s">
        <v>118</v>
      </c>
      <c r="F171" s="32" t="s">
        <v>60</v>
      </c>
      <c r="G171" s="79">
        <f>G172</f>
        <v>18400</v>
      </c>
      <c r="H171" s="40"/>
      <c r="I171" s="40"/>
    </row>
    <row r="172" spans="1:9" ht="15">
      <c r="A172" s="14" t="s">
        <v>61</v>
      </c>
      <c r="B172" s="26" t="s">
        <v>55</v>
      </c>
      <c r="C172" s="37">
        <v>8</v>
      </c>
      <c r="D172" s="37">
        <v>1</v>
      </c>
      <c r="E172" s="26" t="s">
        <v>118</v>
      </c>
      <c r="F172" s="32" t="s">
        <v>62</v>
      </c>
      <c r="G172" s="79">
        <f>G173</f>
        <v>18400</v>
      </c>
      <c r="H172" s="40"/>
      <c r="I172" s="40"/>
    </row>
    <row r="173" spans="1:9" ht="51">
      <c r="A173" s="16" t="s">
        <v>77</v>
      </c>
      <c r="B173" s="28" t="s">
        <v>55</v>
      </c>
      <c r="C173" s="38">
        <v>8</v>
      </c>
      <c r="D173" s="38">
        <v>1</v>
      </c>
      <c r="E173" s="38" t="s">
        <v>118</v>
      </c>
      <c r="F173" s="28" t="s">
        <v>37</v>
      </c>
      <c r="G173" s="78">
        <v>18400</v>
      </c>
      <c r="H173" s="40"/>
      <c r="I173" s="40"/>
    </row>
    <row r="174" spans="1:9" ht="15">
      <c r="A174" s="11" t="s">
        <v>94</v>
      </c>
      <c r="B174" s="33">
        <v>956</v>
      </c>
      <c r="C174" s="63">
        <v>8</v>
      </c>
      <c r="D174" s="63">
        <v>2</v>
      </c>
      <c r="E174" s="64"/>
      <c r="F174" s="33"/>
      <c r="G174" s="77">
        <f>G175</f>
        <v>11834.5</v>
      </c>
      <c r="H174" s="40"/>
      <c r="I174" s="40"/>
    </row>
    <row r="175" spans="1:9" ht="25.5">
      <c r="A175" s="2" t="s">
        <v>86</v>
      </c>
      <c r="B175" s="32" t="s">
        <v>55</v>
      </c>
      <c r="C175" s="37">
        <v>8</v>
      </c>
      <c r="D175" s="37">
        <v>2</v>
      </c>
      <c r="E175" s="32" t="s">
        <v>116</v>
      </c>
      <c r="F175" s="32"/>
      <c r="G175" s="79">
        <f>G176</f>
        <v>11834.5</v>
      </c>
      <c r="H175" s="40"/>
      <c r="I175" s="40"/>
    </row>
    <row r="176" spans="1:9" ht="25.5">
      <c r="A176" s="14" t="s">
        <v>84</v>
      </c>
      <c r="B176" s="26" t="s">
        <v>55</v>
      </c>
      <c r="C176" s="63">
        <v>8</v>
      </c>
      <c r="D176" s="63">
        <v>2</v>
      </c>
      <c r="E176" s="26" t="s">
        <v>118</v>
      </c>
      <c r="F176" s="26"/>
      <c r="G176" s="79">
        <f>G178</f>
        <v>11834.5</v>
      </c>
      <c r="H176" s="40"/>
      <c r="I176" s="40"/>
    </row>
    <row r="177" spans="1:9" ht="25.5">
      <c r="A177" s="14" t="s">
        <v>59</v>
      </c>
      <c r="B177" s="26" t="s">
        <v>55</v>
      </c>
      <c r="C177" s="63">
        <v>8</v>
      </c>
      <c r="D177" s="63">
        <v>2</v>
      </c>
      <c r="E177" s="26" t="s">
        <v>118</v>
      </c>
      <c r="F177" s="26" t="s">
        <v>60</v>
      </c>
      <c r="G177" s="79">
        <f>G178</f>
        <v>11834.5</v>
      </c>
      <c r="H177" s="40"/>
      <c r="I177" s="40"/>
    </row>
    <row r="178" spans="1:9" ht="15">
      <c r="A178" s="14" t="s">
        <v>91</v>
      </c>
      <c r="B178" s="26" t="s">
        <v>55</v>
      </c>
      <c r="C178" s="37">
        <v>8</v>
      </c>
      <c r="D178" s="37">
        <v>2</v>
      </c>
      <c r="E178" s="26" t="s">
        <v>118</v>
      </c>
      <c r="F178" s="32" t="s">
        <v>90</v>
      </c>
      <c r="G178" s="79">
        <f>G179</f>
        <v>11834.5</v>
      </c>
      <c r="H178" s="40"/>
      <c r="I178" s="40"/>
    </row>
    <row r="179" spans="1:9" ht="51">
      <c r="A179" s="16" t="s">
        <v>93</v>
      </c>
      <c r="B179" s="28" t="s">
        <v>55</v>
      </c>
      <c r="C179" s="38">
        <v>8</v>
      </c>
      <c r="D179" s="38">
        <v>2</v>
      </c>
      <c r="E179" s="28" t="s">
        <v>118</v>
      </c>
      <c r="F179" s="28" t="s">
        <v>92</v>
      </c>
      <c r="G179" s="78">
        <v>11834.5</v>
      </c>
      <c r="H179" s="40"/>
      <c r="I179" s="40"/>
    </row>
  </sheetData>
  <autoFilter ref="A6:F179"/>
  <customSheetViews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"/>
      <headerFooter alignWithMargins="0">
        <oddFooter>&amp;C&amp;P</oddFooter>
      </headerFooter>
      <autoFilter ref="A6:F152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2"/>
      <headerFooter alignWithMargins="0">
        <oddFooter>&amp;C&amp;P</oddFooter>
      </headerFooter>
      <autoFilter ref="A6:F166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3"/>
      <headerFooter alignWithMargins="0">
        <oddFooter>&amp;C&amp;P</oddFooter>
      </headerFooter>
      <autoFilter ref="A6:F215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4"/>
      <headerFooter alignWithMargins="0">
        <oddFooter>&amp;C&amp;P</oddFooter>
      </headerFooter>
      <autoFilter ref="A6:F185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5"/>
      <headerFooter alignWithMargins="0">
        <oddFooter>&amp;C&amp;P</oddFooter>
      </headerFooter>
      <autoFilter ref="A6:F107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6"/>
      <headerFooter alignWithMargins="0">
        <oddFooter>&amp;C&amp;P</oddFooter>
      </headerFooter>
      <autoFilter ref="A6:F107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G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8"/>
      <headerFooter alignWithMargins="0">
        <oddFooter>&amp;C&amp;P</oddFooter>
      </headerFooter>
      <autoFilter ref="B1:G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H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11"/>
      <headerFooter alignWithMargins="0">
        <oddFooter>&amp;C&amp;P</oddFooter>
      </headerFooter>
      <autoFilter ref="B1:H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12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13"/>
      <headerFooter alignWithMargins="0">
        <oddFooter>&amp;C&amp;P</oddFooter>
      </headerFooter>
      <autoFilter ref="B1:G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4"/>
      <headerFooter alignWithMargins="0">
        <oddFooter>&amp;C&amp;P</oddFooter>
      </headerFooter>
      <autoFilter ref="B1:G1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15"/>
      <headerFooter alignWithMargins="0">
        <oddFooter>&amp;C&amp;P</oddFooter>
      </headerFooter>
      <autoFilter ref="A6:F211"/>
    </customSheetView>
    <customSheetView guid="{C0DCEFD6-4378-4196-8A52-BBAE8937CBA3}" scale="90" showPageBreaks="1" showGridLines="0" printArea="1" showAutoFilter="1" view="pageBreakPreview" showRuler="0">
      <selection activeCell="G1" sqref="G1:I1"/>
      <pageMargins left="0.9055118110236221" right="0.39370078740157483" top="0.39370078740157483" bottom="0.35433070866141736" header="0.35433070866141736" footer="0.19685039370078741"/>
      <pageSetup paperSize="9" scale="87" orientation="portrait" r:id="rId16"/>
      <headerFooter alignWithMargins="0">
        <oddFooter>&amp;C&amp;P</oddFooter>
      </headerFooter>
      <autoFilter ref="A8:F154"/>
    </customSheetView>
  </customSheetViews>
  <mergeCells count="10">
    <mergeCell ref="D2:G2"/>
    <mergeCell ref="A5:G5"/>
    <mergeCell ref="D3:G3"/>
    <mergeCell ref="C7:D7"/>
    <mergeCell ref="F7:F8"/>
    <mergeCell ref="E7:E8"/>
    <mergeCell ref="A4:G4"/>
    <mergeCell ref="A7:A8"/>
    <mergeCell ref="B7:B8"/>
    <mergeCell ref="G7:G8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84" orientation="portrait" r:id="rId17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47"/>
  <sheetViews>
    <sheetView view="pageBreakPreview" zoomScale="120" zoomScaleNormal="110" zoomScaleSheetLayoutView="120" workbookViewId="0">
      <selection activeCell="M70" sqref="M70"/>
    </sheetView>
  </sheetViews>
  <sheetFormatPr defaultRowHeight="12.75"/>
  <cols>
    <col min="1" max="1" width="41.28515625" style="5" customWidth="1"/>
    <col min="2" max="2" width="7.140625" style="5" customWidth="1"/>
    <col min="3" max="4" width="5.140625" style="5" customWidth="1"/>
    <col min="5" max="5" width="13.42578125" style="5" customWidth="1"/>
    <col min="6" max="6" width="5.140625" style="5" customWidth="1"/>
    <col min="7" max="7" width="10.7109375" style="5" customWidth="1"/>
    <col min="8" max="8" width="11.140625" style="5" customWidth="1"/>
    <col min="9" max="16384" width="9.140625" style="5"/>
  </cols>
  <sheetData>
    <row r="2" spans="1:10">
      <c r="A2" s="35"/>
      <c r="B2" s="35"/>
      <c r="C2" s="35"/>
      <c r="D2" s="35"/>
      <c r="E2" s="91" t="s">
        <v>147</v>
      </c>
      <c r="F2" s="91"/>
      <c r="G2" s="91"/>
      <c r="H2" s="91"/>
    </row>
    <row r="3" spans="1:10" ht="31.5" customHeight="1">
      <c r="A3" s="35"/>
      <c r="B3" s="35"/>
      <c r="C3" s="35"/>
      <c r="D3" s="34"/>
      <c r="E3" s="97" t="s">
        <v>179</v>
      </c>
      <c r="F3" s="97"/>
      <c r="G3" s="97"/>
      <c r="H3" s="97"/>
    </row>
    <row r="4" spans="1:10">
      <c r="A4" s="96"/>
      <c r="B4" s="96"/>
      <c r="C4" s="96"/>
      <c r="D4" s="96"/>
      <c r="E4" s="96"/>
      <c r="F4" s="96"/>
      <c r="G4" s="96"/>
      <c r="H4" s="96"/>
    </row>
    <row r="5" spans="1:10" ht="49.5" customHeight="1">
      <c r="A5" s="92" t="s">
        <v>157</v>
      </c>
      <c r="B5" s="92"/>
      <c r="C5" s="92"/>
      <c r="D5" s="92"/>
      <c r="E5" s="92"/>
      <c r="F5" s="92"/>
      <c r="G5" s="92"/>
      <c r="H5" s="98"/>
    </row>
    <row r="7" spans="1:10" ht="20.25" customHeight="1">
      <c r="A7" s="95" t="s">
        <v>0</v>
      </c>
      <c r="B7" s="95" t="s">
        <v>1</v>
      </c>
      <c r="C7" s="94" t="s">
        <v>2</v>
      </c>
      <c r="D7" s="94"/>
      <c r="E7" s="95" t="s">
        <v>5</v>
      </c>
      <c r="F7" s="95" t="s">
        <v>6</v>
      </c>
      <c r="G7" s="95" t="s">
        <v>39</v>
      </c>
      <c r="H7" s="99"/>
    </row>
    <row r="8" spans="1:10" ht="21.75" customHeight="1">
      <c r="A8" s="95"/>
      <c r="B8" s="95"/>
      <c r="C8" s="3" t="s">
        <v>3</v>
      </c>
      <c r="D8" s="3" t="s">
        <v>4</v>
      </c>
      <c r="E8" s="95"/>
      <c r="F8" s="95"/>
      <c r="G8" s="73" t="s">
        <v>148</v>
      </c>
      <c r="H8" s="73" t="s">
        <v>172</v>
      </c>
    </row>
    <row r="9" spans="1:10" ht="21.75" customHeight="1">
      <c r="A9" s="3" t="s">
        <v>14</v>
      </c>
      <c r="B9" s="3"/>
      <c r="C9" s="3"/>
      <c r="D9" s="3"/>
      <c r="E9" s="3"/>
      <c r="F9" s="3"/>
      <c r="G9" s="74">
        <f>G10+G130</f>
        <v>137071.20000000001</v>
      </c>
      <c r="H9" s="74">
        <f>H10+H130</f>
        <v>138181.4</v>
      </c>
      <c r="I9" s="40"/>
      <c r="J9" s="40"/>
    </row>
    <row r="10" spans="1:10" ht="30" customHeight="1">
      <c r="A10" s="44" t="s">
        <v>41</v>
      </c>
      <c r="B10" s="45">
        <v>920</v>
      </c>
      <c r="C10" s="45" t="s">
        <v>7</v>
      </c>
      <c r="D10" s="45" t="s">
        <v>7</v>
      </c>
      <c r="E10" s="45" t="s">
        <v>7</v>
      </c>
      <c r="F10" s="45" t="s">
        <v>7</v>
      </c>
      <c r="G10" s="75">
        <f>G11+G24+G31+G46+G98+G124</f>
        <v>94628.5</v>
      </c>
      <c r="H10" s="75">
        <f>H11+H24+H31+H46+H98+H124</f>
        <v>95738.7</v>
      </c>
      <c r="I10" s="40"/>
      <c r="J10" s="40"/>
    </row>
    <row r="11" spans="1:10" ht="14.25">
      <c r="A11" s="4" t="s">
        <v>8</v>
      </c>
      <c r="B11" s="46">
        <v>920</v>
      </c>
      <c r="C11" s="46" t="s">
        <v>9</v>
      </c>
      <c r="D11" s="46" t="s">
        <v>25</v>
      </c>
      <c r="E11" s="46" t="s">
        <v>7</v>
      </c>
      <c r="F11" s="46" t="s">
        <v>7</v>
      </c>
      <c r="G11" s="76">
        <f>G12+G18</f>
        <v>637</v>
      </c>
      <c r="H11" s="76">
        <f>H12+H18</f>
        <v>642</v>
      </c>
    </row>
    <row r="12" spans="1:10" ht="51">
      <c r="A12" s="1" t="s">
        <v>15</v>
      </c>
      <c r="B12" s="25" t="s">
        <v>22</v>
      </c>
      <c r="C12" s="37">
        <v>1</v>
      </c>
      <c r="D12" s="37">
        <v>3</v>
      </c>
      <c r="E12" s="47"/>
      <c r="F12" s="48" t="s">
        <v>7</v>
      </c>
      <c r="G12" s="77">
        <f t="shared" ref="G12:H16" si="0">G13</f>
        <v>597</v>
      </c>
      <c r="H12" s="77">
        <f t="shared" si="0"/>
        <v>602</v>
      </c>
    </row>
    <row r="13" spans="1:10" ht="15">
      <c r="A13" s="2" t="s">
        <v>42</v>
      </c>
      <c r="B13" s="25" t="s">
        <v>22</v>
      </c>
      <c r="C13" s="37">
        <v>1</v>
      </c>
      <c r="D13" s="37">
        <v>3</v>
      </c>
      <c r="E13" s="32" t="s">
        <v>101</v>
      </c>
      <c r="F13" s="25" t="s">
        <v>7</v>
      </c>
      <c r="G13" s="77">
        <f t="shared" si="0"/>
        <v>597</v>
      </c>
      <c r="H13" s="77">
        <f t="shared" si="0"/>
        <v>602</v>
      </c>
    </row>
    <row r="14" spans="1:10" ht="38.25">
      <c r="A14" s="8" t="s">
        <v>43</v>
      </c>
      <c r="B14" s="25" t="s">
        <v>22</v>
      </c>
      <c r="C14" s="37">
        <v>1</v>
      </c>
      <c r="D14" s="37">
        <v>3</v>
      </c>
      <c r="E14" s="32" t="s">
        <v>102</v>
      </c>
      <c r="F14" s="25" t="s">
        <v>7</v>
      </c>
      <c r="G14" s="77">
        <f>G15</f>
        <v>597</v>
      </c>
      <c r="H14" s="77">
        <f>H15</f>
        <v>602</v>
      </c>
    </row>
    <row r="15" spans="1:10" ht="25.5">
      <c r="A15" s="6" t="s">
        <v>71</v>
      </c>
      <c r="B15" s="25" t="s">
        <v>22</v>
      </c>
      <c r="C15" s="37">
        <v>1</v>
      </c>
      <c r="D15" s="37">
        <v>3</v>
      </c>
      <c r="E15" s="32" t="s">
        <v>102</v>
      </c>
      <c r="F15" s="25" t="s">
        <v>44</v>
      </c>
      <c r="G15" s="77">
        <f t="shared" si="0"/>
        <v>597</v>
      </c>
      <c r="H15" s="77">
        <f t="shared" si="0"/>
        <v>602</v>
      </c>
    </row>
    <row r="16" spans="1:10" ht="38.25">
      <c r="A16" s="6" t="s">
        <v>72</v>
      </c>
      <c r="B16" s="25" t="s">
        <v>22</v>
      </c>
      <c r="C16" s="37">
        <v>1</v>
      </c>
      <c r="D16" s="37">
        <v>3</v>
      </c>
      <c r="E16" s="32" t="s">
        <v>102</v>
      </c>
      <c r="F16" s="25" t="s">
        <v>45</v>
      </c>
      <c r="G16" s="77">
        <f t="shared" si="0"/>
        <v>597</v>
      </c>
      <c r="H16" s="77">
        <f t="shared" si="0"/>
        <v>602</v>
      </c>
    </row>
    <row r="17" spans="1:8" ht="15">
      <c r="A17" s="21" t="s">
        <v>164</v>
      </c>
      <c r="B17" s="28" t="s">
        <v>22</v>
      </c>
      <c r="C17" s="49" t="s">
        <v>9</v>
      </c>
      <c r="D17" s="49" t="s">
        <v>10</v>
      </c>
      <c r="E17" s="49" t="s">
        <v>102</v>
      </c>
      <c r="F17" s="28" t="s">
        <v>33</v>
      </c>
      <c r="G17" s="78">
        <v>597</v>
      </c>
      <c r="H17" s="78">
        <v>602</v>
      </c>
    </row>
    <row r="18" spans="1:8" ht="15">
      <c r="A18" s="1" t="s">
        <v>28</v>
      </c>
      <c r="B18" s="50" t="s">
        <v>22</v>
      </c>
      <c r="C18" s="50" t="s">
        <v>9</v>
      </c>
      <c r="D18" s="50" t="s">
        <v>30</v>
      </c>
      <c r="E18" s="32"/>
      <c r="F18" s="50"/>
      <c r="G18" s="79">
        <f t="shared" ref="G18:H22" si="1">G19</f>
        <v>40</v>
      </c>
      <c r="H18" s="79">
        <f t="shared" si="1"/>
        <v>40</v>
      </c>
    </row>
    <row r="19" spans="1:8" ht="15">
      <c r="A19" s="2" t="s">
        <v>42</v>
      </c>
      <c r="B19" s="50" t="s">
        <v>22</v>
      </c>
      <c r="C19" s="51" t="s">
        <v>9</v>
      </c>
      <c r="D19" s="51" t="s">
        <v>30</v>
      </c>
      <c r="E19" s="32" t="s">
        <v>101</v>
      </c>
      <c r="F19" s="32"/>
      <c r="G19" s="80">
        <f t="shared" si="1"/>
        <v>40</v>
      </c>
      <c r="H19" s="80">
        <f t="shared" si="1"/>
        <v>40</v>
      </c>
    </row>
    <row r="20" spans="1:8" ht="25.5">
      <c r="A20" s="9" t="s">
        <v>29</v>
      </c>
      <c r="B20" s="50" t="s">
        <v>22</v>
      </c>
      <c r="C20" s="47" t="s">
        <v>9</v>
      </c>
      <c r="D20" s="47" t="s">
        <v>30</v>
      </c>
      <c r="E20" s="32" t="s">
        <v>103</v>
      </c>
      <c r="F20" s="32" t="s">
        <v>7</v>
      </c>
      <c r="G20" s="80">
        <f t="shared" si="1"/>
        <v>40</v>
      </c>
      <c r="H20" s="80">
        <f t="shared" si="1"/>
        <v>40</v>
      </c>
    </row>
    <row r="21" spans="1:8" ht="15">
      <c r="A21" s="6" t="s">
        <v>46</v>
      </c>
      <c r="B21" s="25" t="s">
        <v>22</v>
      </c>
      <c r="C21" s="47" t="s">
        <v>9</v>
      </c>
      <c r="D21" s="47" t="s">
        <v>30</v>
      </c>
      <c r="E21" s="32" t="s">
        <v>103</v>
      </c>
      <c r="F21" s="32" t="s">
        <v>47</v>
      </c>
      <c r="G21" s="79">
        <f t="shared" si="1"/>
        <v>40</v>
      </c>
      <c r="H21" s="79">
        <f t="shared" si="1"/>
        <v>40</v>
      </c>
    </row>
    <row r="22" spans="1:8" ht="15">
      <c r="A22" s="6" t="s">
        <v>48</v>
      </c>
      <c r="B22" s="25" t="s">
        <v>22</v>
      </c>
      <c r="C22" s="47" t="s">
        <v>9</v>
      </c>
      <c r="D22" s="47" t="s">
        <v>30</v>
      </c>
      <c r="E22" s="32" t="s">
        <v>103</v>
      </c>
      <c r="F22" s="32" t="s">
        <v>49</v>
      </c>
      <c r="G22" s="79">
        <f t="shared" si="1"/>
        <v>40</v>
      </c>
      <c r="H22" s="79">
        <f t="shared" si="1"/>
        <v>40</v>
      </c>
    </row>
    <row r="23" spans="1:8" ht="15">
      <c r="A23" s="7" t="s">
        <v>100</v>
      </c>
      <c r="B23" s="28" t="s">
        <v>22</v>
      </c>
      <c r="C23" s="49" t="s">
        <v>9</v>
      </c>
      <c r="D23" s="49" t="s">
        <v>30</v>
      </c>
      <c r="E23" s="49" t="s">
        <v>103</v>
      </c>
      <c r="F23" s="28" t="s">
        <v>99</v>
      </c>
      <c r="G23" s="78">
        <v>40</v>
      </c>
      <c r="H23" s="78">
        <v>40</v>
      </c>
    </row>
    <row r="24" spans="1:8" ht="25.5">
      <c r="A24" s="10" t="s">
        <v>50</v>
      </c>
      <c r="B24" s="52" t="s">
        <v>22</v>
      </c>
      <c r="C24" s="52" t="s">
        <v>10</v>
      </c>
      <c r="D24" s="52" t="s">
        <v>25</v>
      </c>
      <c r="E24" s="32"/>
      <c r="F24" s="52"/>
      <c r="G24" s="81">
        <f t="shared" ref="G24:H26" si="2">G25</f>
        <v>2000</v>
      </c>
      <c r="H24" s="81">
        <f t="shared" si="2"/>
        <v>2000</v>
      </c>
    </row>
    <row r="25" spans="1:8" ht="15">
      <c r="A25" s="11" t="s">
        <v>26</v>
      </c>
      <c r="B25" s="53" t="s">
        <v>22</v>
      </c>
      <c r="C25" s="53" t="s">
        <v>10</v>
      </c>
      <c r="D25" s="53" t="s">
        <v>24</v>
      </c>
      <c r="E25" s="32"/>
      <c r="F25" s="53"/>
      <c r="G25" s="79">
        <f t="shared" si="2"/>
        <v>2000</v>
      </c>
      <c r="H25" s="79">
        <f t="shared" si="2"/>
        <v>2000</v>
      </c>
    </row>
    <row r="26" spans="1:8" ht="15">
      <c r="A26" s="2" t="s">
        <v>42</v>
      </c>
      <c r="B26" s="55" t="s">
        <v>22</v>
      </c>
      <c r="C26" s="55" t="s">
        <v>10</v>
      </c>
      <c r="D26" s="55" t="s">
        <v>24</v>
      </c>
      <c r="E26" s="32" t="s">
        <v>101</v>
      </c>
      <c r="F26" s="55"/>
      <c r="G26" s="79">
        <f t="shared" si="2"/>
        <v>2000</v>
      </c>
      <c r="H26" s="79">
        <f t="shared" si="2"/>
        <v>2000</v>
      </c>
    </row>
    <row r="27" spans="1:8" ht="38.25">
      <c r="A27" s="12" t="s">
        <v>81</v>
      </c>
      <c r="B27" s="55" t="s">
        <v>22</v>
      </c>
      <c r="C27" s="55" t="s">
        <v>10</v>
      </c>
      <c r="D27" s="55" t="s">
        <v>24</v>
      </c>
      <c r="E27" s="32" t="s">
        <v>104</v>
      </c>
      <c r="F27" s="55"/>
      <c r="G27" s="79">
        <f t="shared" ref="G27:H29" si="3">G28</f>
        <v>2000</v>
      </c>
      <c r="H27" s="79">
        <f t="shared" si="3"/>
        <v>2000</v>
      </c>
    </row>
    <row r="28" spans="1:8" ht="25.5">
      <c r="A28" s="6" t="s">
        <v>71</v>
      </c>
      <c r="B28" s="53">
        <v>920</v>
      </c>
      <c r="C28" s="55" t="s">
        <v>10</v>
      </c>
      <c r="D28" s="55" t="s">
        <v>24</v>
      </c>
      <c r="E28" s="32" t="s">
        <v>104</v>
      </c>
      <c r="F28" s="53" t="s">
        <v>44</v>
      </c>
      <c r="G28" s="79">
        <f t="shared" si="3"/>
        <v>2000</v>
      </c>
      <c r="H28" s="79">
        <f t="shared" si="3"/>
        <v>2000</v>
      </c>
    </row>
    <row r="29" spans="1:8" ht="38.25">
      <c r="A29" s="6" t="s">
        <v>72</v>
      </c>
      <c r="B29" s="53">
        <v>920</v>
      </c>
      <c r="C29" s="55" t="s">
        <v>10</v>
      </c>
      <c r="D29" s="55" t="s">
        <v>24</v>
      </c>
      <c r="E29" s="32" t="s">
        <v>104</v>
      </c>
      <c r="F29" s="53" t="s">
        <v>45</v>
      </c>
      <c r="G29" s="79">
        <f t="shared" si="3"/>
        <v>2000</v>
      </c>
      <c r="H29" s="79">
        <f t="shared" si="3"/>
        <v>2000</v>
      </c>
    </row>
    <row r="30" spans="1:8" ht="15">
      <c r="A30" s="21" t="s">
        <v>164</v>
      </c>
      <c r="B30" s="56" t="s">
        <v>22</v>
      </c>
      <c r="C30" s="56" t="s">
        <v>10</v>
      </c>
      <c r="D30" s="56" t="s">
        <v>24</v>
      </c>
      <c r="E30" s="56" t="s">
        <v>104</v>
      </c>
      <c r="F30" s="56" t="s">
        <v>33</v>
      </c>
      <c r="G30" s="78">
        <v>2000</v>
      </c>
      <c r="H30" s="78">
        <v>2000</v>
      </c>
    </row>
    <row r="31" spans="1:8" ht="14.25">
      <c r="A31" s="10" t="s">
        <v>51</v>
      </c>
      <c r="B31" s="52">
        <v>920</v>
      </c>
      <c r="C31" s="52" t="s">
        <v>11</v>
      </c>
      <c r="D31" s="52" t="s">
        <v>25</v>
      </c>
      <c r="E31" s="32"/>
      <c r="F31" s="52"/>
      <c r="G31" s="81">
        <f>G39+G32</f>
        <v>2576.1</v>
      </c>
      <c r="H31" s="81">
        <f>H39+H32</f>
        <v>1856.2</v>
      </c>
    </row>
    <row r="32" spans="1:8" ht="15">
      <c r="A32" s="11" t="s">
        <v>162</v>
      </c>
      <c r="B32" s="53" t="s">
        <v>22</v>
      </c>
      <c r="C32" s="53" t="s">
        <v>11</v>
      </c>
      <c r="D32" s="53" t="s">
        <v>159</v>
      </c>
      <c r="E32" s="53"/>
      <c r="F32" s="53"/>
      <c r="G32" s="79">
        <f t="shared" ref="G32:H37" si="4">G33</f>
        <v>300</v>
      </c>
      <c r="H32" s="79">
        <f t="shared" si="4"/>
        <v>300</v>
      </c>
    </row>
    <row r="33" spans="1:8" ht="38.25">
      <c r="A33" s="11" t="s">
        <v>96</v>
      </c>
      <c r="B33" s="53" t="s">
        <v>22</v>
      </c>
      <c r="C33" s="53" t="s">
        <v>11</v>
      </c>
      <c r="D33" s="53" t="s">
        <v>159</v>
      </c>
      <c r="E33" s="53" t="s">
        <v>105</v>
      </c>
      <c r="F33" s="53"/>
      <c r="G33" s="79">
        <f t="shared" si="4"/>
        <v>300</v>
      </c>
      <c r="H33" s="79">
        <f t="shared" si="4"/>
        <v>300</v>
      </c>
    </row>
    <row r="34" spans="1:8" ht="25.5">
      <c r="A34" s="11" t="s">
        <v>97</v>
      </c>
      <c r="B34" s="53">
        <v>920</v>
      </c>
      <c r="C34" s="53" t="s">
        <v>11</v>
      </c>
      <c r="D34" s="53" t="s">
        <v>159</v>
      </c>
      <c r="E34" s="53" t="s">
        <v>106</v>
      </c>
      <c r="F34" s="53"/>
      <c r="G34" s="79">
        <f t="shared" si="4"/>
        <v>300</v>
      </c>
      <c r="H34" s="79">
        <f t="shared" si="4"/>
        <v>300</v>
      </c>
    </row>
    <row r="35" spans="1:8" ht="25.5">
      <c r="A35" s="11" t="s">
        <v>161</v>
      </c>
      <c r="B35" s="53">
        <v>920</v>
      </c>
      <c r="C35" s="53" t="s">
        <v>11</v>
      </c>
      <c r="D35" s="53" t="s">
        <v>159</v>
      </c>
      <c r="E35" s="53" t="s">
        <v>160</v>
      </c>
      <c r="F35" s="53"/>
      <c r="G35" s="79">
        <f t="shared" si="4"/>
        <v>300</v>
      </c>
      <c r="H35" s="79">
        <f t="shared" si="4"/>
        <v>300</v>
      </c>
    </row>
    <row r="36" spans="1:8" ht="25.5">
      <c r="A36" s="31" t="s">
        <v>71</v>
      </c>
      <c r="B36" s="53">
        <v>920</v>
      </c>
      <c r="C36" s="53" t="s">
        <v>11</v>
      </c>
      <c r="D36" s="53" t="s">
        <v>159</v>
      </c>
      <c r="E36" s="53" t="s">
        <v>160</v>
      </c>
      <c r="F36" s="53" t="s">
        <v>44</v>
      </c>
      <c r="G36" s="82">
        <f t="shared" si="4"/>
        <v>300</v>
      </c>
      <c r="H36" s="82">
        <f t="shared" si="4"/>
        <v>300</v>
      </c>
    </row>
    <row r="37" spans="1:8" ht="38.25">
      <c r="A37" s="29" t="s">
        <v>72</v>
      </c>
      <c r="B37" s="53">
        <v>920</v>
      </c>
      <c r="C37" s="53" t="s">
        <v>11</v>
      </c>
      <c r="D37" s="53" t="s">
        <v>159</v>
      </c>
      <c r="E37" s="53" t="s">
        <v>160</v>
      </c>
      <c r="F37" s="53" t="s">
        <v>45</v>
      </c>
      <c r="G37" s="82">
        <f t="shared" si="4"/>
        <v>300</v>
      </c>
      <c r="H37" s="82">
        <f t="shared" si="4"/>
        <v>300</v>
      </c>
    </row>
    <row r="38" spans="1:8" ht="15">
      <c r="A38" s="21" t="s">
        <v>164</v>
      </c>
      <c r="B38" s="49">
        <v>920</v>
      </c>
      <c r="C38" s="49" t="s">
        <v>11</v>
      </c>
      <c r="D38" s="49" t="s">
        <v>159</v>
      </c>
      <c r="E38" s="68" t="s">
        <v>160</v>
      </c>
      <c r="F38" s="49" t="s">
        <v>33</v>
      </c>
      <c r="G38" s="83">
        <v>300</v>
      </c>
      <c r="H38" s="83">
        <v>300</v>
      </c>
    </row>
    <row r="39" spans="1:8" ht="15">
      <c r="A39" s="11" t="s">
        <v>32</v>
      </c>
      <c r="B39" s="53">
        <v>920</v>
      </c>
      <c r="C39" s="53" t="s">
        <v>11</v>
      </c>
      <c r="D39" s="53" t="s">
        <v>23</v>
      </c>
      <c r="E39" s="53"/>
      <c r="F39" s="53"/>
      <c r="G39" s="79">
        <f t="shared" ref="G39:H41" si="5">G40</f>
        <v>2276.1</v>
      </c>
      <c r="H39" s="79">
        <f t="shared" si="5"/>
        <v>1556.2</v>
      </c>
    </row>
    <row r="40" spans="1:8" ht="38.25">
      <c r="A40" s="11" t="s">
        <v>96</v>
      </c>
      <c r="B40" s="53">
        <v>920</v>
      </c>
      <c r="C40" s="53" t="s">
        <v>11</v>
      </c>
      <c r="D40" s="53" t="s">
        <v>23</v>
      </c>
      <c r="E40" s="53" t="s">
        <v>105</v>
      </c>
      <c r="F40" s="53"/>
      <c r="G40" s="79">
        <f t="shared" si="5"/>
        <v>2276.1</v>
      </c>
      <c r="H40" s="79">
        <f t="shared" si="5"/>
        <v>1556.2</v>
      </c>
    </row>
    <row r="41" spans="1:8" ht="25.5">
      <c r="A41" s="11" t="s">
        <v>97</v>
      </c>
      <c r="B41" s="53">
        <v>920</v>
      </c>
      <c r="C41" s="53" t="s">
        <v>11</v>
      </c>
      <c r="D41" s="53" t="s">
        <v>23</v>
      </c>
      <c r="E41" s="53" t="s">
        <v>106</v>
      </c>
      <c r="F41" s="53"/>
      <c r="G41" s="79">
        <f t="shared" si="5"/>
        <v>2276.1</v>
      </c>
      <c r="H41" s="79">
        <f t="shared" si="5"/>
        <v>1556.2</v>
      </c>
    </row>
    <row r="42" spans="1:8" ht="25.5">
      <c r="A42" s="11" t="s">
        <v>98</v>
      </c>
      <c r="B42" s="53">
        <v>920</v>
      </c>
      <c r="C42" s="53" t="s">
        <v>11</v>
      </c>
      <c r="D42" s="53" t="s">
        <v>23</v>
      </c>
      <c r="E42" s="53" t="s">
        <v>127</v>
      </c>
      <c r="F42" s="53"/>
      <c r="G42" s="79">
        <f t="shared" ref="G42:H44" si="6">G43</f>
        <v>2276.1</v>
      </c>
      <c r="H42" s="79">
        <f t="shared" si="6"/>
        <v>1556.2</v>
      </c>
    </row>
    <row r="43" spans="1:8" ht="25.5">
      <c r="A43" s="31" t="s">
        <v>71</v>
      </c>
      <c r="B43" s="53">
        <v>920</v>
      </c>
      <c r="C43" s="53" t="s">
        <v>11</v>
      </c>
      <c r="D43" s="53" t="s">
        <v>23</v>
      </c>
      <c r="E43" s="53" t="s">
        <v>127</v>
      </c>
      <c r="F43" s="53" t="s">
        <v>44</v>
      </c>
      <c r="G43" s="82">
        <f t="shared" si="6"/>
        <v>2276.1</v>
      </c>
      <c r="H43" s="82">
        <f t="shared" si="6"/>
        <v>1556.2</v>
      </c>
    </row>
    <row r="44" spans="1:8" ht="38.25">
      <c r="A44" s="29" t="s">
        <v>72</v>
      </c>
      <c r="B44" s="53">
        <v>920</v>
      </c>
      <c r="C44" s="53" t="s">
        <v>11</v>
      </c>
      <c r="D44" s="53" t="s">
        <v>23</v>
      </c>
      <c r="E44" s="53" t="s">
        <v>127</v>
      </c>
      <c r="F44" s="53" t="s">
        <v>45</v>
      </c>
      <c r="G44" s="82">
        <f t="shared" si="6"/>
        <v>2276.1</v>
      </c>
      <c r="H44" s="82">
        <f t="shared" si="6"/>
        <v>1556.2</v>
      </c>
    </row>
    <row r="45" spans="1:8" ht="15">
      <c r="A45" s="21" t="s">
        <v>164</v>
      </c>
      <c r="B45" s="49">
        <v>920</v>
      </c>
      <c r="C45" s="49" t="s">
        <v>11</v>
      </c>
      <c r="D45" s="49" t="s">
        <v>23</v>
      </c>
      <c r="E45" s="49" t="s">
        <v>127</v>
      </c>
      <c r="F45" s="49" t="s">
        <v>33</v>
      </c>
      <c r="G45" s="78">
        <f>2000+276.1</f>
        <v>2276.1</v>
      </c>
      <c r="H45" s="78">
        <f>1235.4+320.8</f>
        <v>1556.2</v>
      </c>
    </row>
    <row r="46" spans="1:8" ht="14.25">
      <c r="A46" s="10" t="s">
        <v>52</v>
      </c>
      <c r="B46" s="52">
        <v>920</v>
      </c>
      <c r="C46" s="52" t="s">
        <v>12</v>
      </c>
      <c r="D46" s="52" t="s">
        <v>25</v>
      </c>
      <c r="E46" s="32"/>
      <c r="F46" s="52" t="s">
        <v>7</v>
      </c>
      <c r="G46" s="76">
        <f>G54+G63+G47</f>
        <v>84544.6</v>
      </c>
      <c r="H46" s="76">
        <f>H54+H63+H47</f>
        <v>82896.600000000006</v>
      </c>
    </row>
    <row r="47" spans="1:8" ht="15">
      <c r="A47" s="14" t="s">
        <v>171</v>
      </c>
      <c r="B47" s="53">
        <v>920</v>
      </c>
      <c r="C47" s="53" t="s">
        <v>12</v>
      </c>
      <c r="D47" s="53" t="s">
        <v>9</v>
      </c>
      <c r="E47" s="53"/>
      <c r="F47" s="53" t="s">
        <v>7</v>
      </c>
      <c r="G47" s="80">
        <f>G48</f>
        <v>3000</v>
      </c>
      <c r="H47" s="80">
        <f>H48</f>
        <v>3000</v>
      </c>
    </row>
    <row r="48" spans="1:8" ht="38.25">
      <c r="A48" s="11" t="s">
        <v>96</v>
      </c>
      <c r="B48" s="53">
        <v>920</v>
      </c>
      <c r="C48" s="53" t="s">
        <v>12</v>
      </c>
      <c r="D48" s="53" t="s">
        <v>9</v>
      </c>
      <c r="E48" s="53" t="s">
        <v>105</v>
      </c>
      <c r="F48" s="53"/>
      <c r="G48" s="80">
        <f>G49</f>
        <v>3000</v>
      </c>
      <c r="H48" s="80">
        <f>H49</f>
        <v>3000</v>
      </c>
    </row>
    <row r="49" spans="1:11" ht="25.5">
      <c r="A49" s="14" t="s">
        <v>168</v>
      </c>
      <c r="B49" s="53">
        <v>920</v>
      </c>
      <c r="C49" s="53" t="s">
        <v>12</v>
      </c>
      <c r="D49" s="53" t="s">
        <v>9</v>
      </c>
      <c r="E49" s="53" t="s">
        <v>167</v>
      </c>
      <c r="F49" s="53"/>
      <c r="G49" s="80">
        <f t="shared" ref="G49:H52" si="7">G50</f>
        <v>3000</v>
      </c>
      <c r="H49" s="80">
        <f t="shared" si="7"/>
        <v>3000</v>
      </c>
    </row>
    <row r="50" spans="1:11" ht="25.5">
      <c r="A50" s="14" t="s">
        <v>170</v>
      </c>
      <c r="B50" s="53">
        <v>920</v>
      </c>
      <c r="C50" s="53" t="s">
        <v>12</v>
      </c>
      <c r="D50" s="53" t="s">
        <v>9</v>
      </c>
      <c r="E50" s="53" t="s">
        <v>169</v>
      </c>
      <c r="F50" s="53"/>
      <c r="G50" s="80">
        <f t="shared" si="7"/>
        <v>3000</v>
      </c>
      <c r="H50" s="80">
        <f t="shared" si="7"/>
        <v>3000</v>
      </c>
    </row>
    <row r="51" spans="1:11" ht="25.5">
      <c r="A51" s="6" t="s">
        <v>71</v>
      </c>
      <c r="B51" s="53">
        <v>920</v>
      </c>
      <c r="C51" s="53" t="s">
        <v>12</v>
      </c>
      <c r="D51" s="53" t="s">
        <v>9</v>
      </c>
      <c r="E51" s="53" t="s">
        <v>169</v>
      </c>
      <c r="F51" s="53" t="s">
        <v>44</v>
      </c>
      <c r="G51" s="79">
        <f t="shared" si="7"/>
        <v>3000</v>
      </c>
      <c r="H51" s="79">
        <f t="shared" si="7"/>
        <v>3000</v>
      </c>
    </row>
    <row r="52" spans="1:11" ht="38.25">
      <c r="A52" s="6" t="s">
        <v>72</v>
      </c>
      <c r="B52" s="53">
        <v>920</v>
      </c>
      <c r="C52" s="53" t="s">
        <v>12</v>
      </c>
      <c r="D52" s="53" t="s">
        <v>9</v>
      </c>
      <c r="E52" s="53" t="s">
        <v>169</v>
      </c>
      <c r="F52" s="53" t="s">
        <v>45</v>
      </c>
      <c r="G52" s="79">
        <f t="shared" si="7"/>
        <v>3000</v>
      </c>
      <c r="H52" s="79">
        <f t="shared" si="7"/>
        <v>3000</v>
      </c>
    </row>
    <row r="53" spans="1:11" ht="15">
      <c r="A53" s="21" t="s">
        <v>164</v>
      </c>
      <c r="B53" s="49" t="s">
        <v>22</v>
      </c>
      <c r="C53" s="49" t="s">
        <v>12</v>
      </c>
      <c r="D53" s="49" t="s">
        <v>9</v>
      </c>
      <c r="E53" s="49" t="s">
        <v>169</v>
      </c>
      <c r="F53" s="56" t="s">
        <v>33</v>
      </c>
      <c r="G53" s="78">
        <v>3000</v>
      </c>
      <c r="H53" s="78">
        <v>3000</v>
      </c>
    </row>
    <row r="54" spans="1:11" ht="15">
      <c r="A54" s="11" t="s">
        <v>19</v>
      </c>
      <c r="B54" s="53">
        <v>920</v>
      </c>
      <c r="C54" s="53" t="s">
        <v>12</v>
      </c>
      <c r="D54" s="53" t="s">
        <v>13</v>
      </c>
      <c r="E54" s="32"/>
      <c r="F54" s="53"/>
      <c r="G54" s="79">
        <f>G55</f>
        <v>4950</v>
      </c>
      <c r="H54" s="79">
        <f>H55</f>
        <v>4950</v>
      </c>
    </row>
    <row r="55" spans="1:11" ht="15">
      <c r="A55" s="2" t="s">
        <v>42</v>
      </c>
      <c r="B55" s="53">
        <v>920</v>
      </c>
      <c r="C55" s="53" t="s">
        <v>12</v>
      </c>
      <c r="D55" s="53" t="s">
        <v>13</v>
      </c>
      <c r="E55" s="32" t="s">
        <v>101</v>
      </c>
      <c r="F55" s="53"/>
      <c r="G55" s="79">
        <f>G56</f>
        <v>4950</v>
      </c>
      <c r="H55" s="79">
        <f>H56</f>
        <v>4950</v>
      </c>
    </row>
    <row r="56" spans="1:11" ht="25.5">
      <c r="A56" s="11" t="s">
        <v>20</v>
      </c>
      <c r="B56" s="53" t="s">
        <v>22</v>
      </c>
      <c r="C56" s="53" t="s">
        <v>12</v>
      </c>
      <c r="D56" s="53" t="s">
        <v>13</v>
      </c>
      <c r="E56" s="32" t="s">
        <v>107</v>
      </c>
      <c r="F56" s="53"/>
      <c r="G56" s="82">
        <f>G60+G57</f>
        <v>4950</v>
      </c>
      <c r="H56" s="82">
        <f>H60+H57</f>
        <v>4950</v>
      </c>
    </row>
    <row r="57" spans="1:11" ht="25.5">
      <c r="A57" s="6" t="s">
        <v>71</v>
      </c>
      <c r="B57" s="53" t="s">
        <v>22</v>
      </c>
      <c r="C57" s="53" t="s">
        <v>12</v>
      </c>
      <c r="D57" s="53" t="s">
        <v>13</v>
      </c>
      <c r="E57" s="32" t="s">
        <v>107</v>
      </c>
      <c r="F57" s="53" t="s">
        <v>44</v>
      </c>
      <c r="G57" s="82">
        <f>G58</f>
        <v>150</v>
      </c>
      <c r="H57" s="82">
        <f>H58</f>
        <v>150</v>
      </c>
    </row>
    <row r="58" spans="1:11" ht="38.25">
      <c r="A58" s="6" t="s">
        <v>72</v>
      </c>
      <c r="B58" s="53" t="s">
        <v>22</v>
      </c>
      <c r="C58" s="53" t="s">
        <v>12</v>
      </c>
      <c r="D58" s="53" t="s">
        <v>13</v>
      </c>
      <c r="E58" s="32" t="s">
        <v>107</v>
      </c>
      <c r="F58" s="53" t="s">
        <v>45</v>
      </c>
      <c r="G58" s="79">
        <f>G59</f>
        <v>150</v>
      </c>
      <c r="H58" s="79">
        <f>H59</f>
        <v>150</v>
      </c>
    </row>
    <row r="59" spans="1:11" ht="15">
      <c r="A59" s="21" t="s">
        <v>164</v>
      </c>
      <c r="B59" s="49" t="s">
        <v>22</v>
      </c>
      <c r="C59" s="49" t="s">
        <v>12</v>
      </c>
      <c r="D59" s="49" t="s">
        <v>13</v>
      </c>
      <c r="E59" s="49" t="s">
        <v>107</v>
      </c>
      <c r="F59" s="56" t="s">
        <v>33</v>
      </c>
      <c r="G59" s="78">
        <v>150</v>
      </c>
      <c r="H59" s="78">
        <v>150</v>
      </c>
    </row>
    <row r="60" spans="1:11" ht="15">
      <c r="A60" s="11" t="s">
        <v>46</v>
      </c>
      <c r="B60" s="53" t="s">
        <v>22</v>
      </c>
      <c r="C60" s="53" t="s">
        <v>12</v>
      </c>
      <c r="D60" s="53" t="s">
        <v>13</v>
      </c>
      <c r="E60" s="32" t="s">
        <v>107</v>
      </c>
      <c r="F60" s="53" t="s">
        <v>47</v>
      </c>
      <c r="G60" s="82">
        <f>G61</f>
        <v>4800</v>
      </c>
      <c r="H60" s="82">
        <f>H61</f>
        <v>4800</v>
      </c>
    </row>
    <row r="61" spans="1:11" ht="39.75" customHeight="1">
      <c r="A61" s="66" t="s">
        <v>78</v>
      </c>
      <c r="B61" s="50" t="s">
        <v>22</v>
      </c>
      <c r="C61" s="50" t="s">
        <v>12</v>
      </c>
      <c r="D61" s="50" t="s">
        <v>13</v>
      </c>
      <c r="E61" s="50" t="s">
        <v>107</v>
      </c>
      <c r="F61" s="50" t="s">
        <v>34</v>
      </c>
      <c r="G61" s="79">
        <f>G62</f>
        <v>4800</v>
      </c>
      <c r="H61" s="79">
        <f>H62</f>
        <v>4800</v>
      </c>
    </row>
    <row r="62" spans="1:11" ht="52.5" customHeight="1">
      <c r="A62" s="15" t="s">
        <v>136</v>
      </c>
      <c r="B62" s="49" t="s">
        <v>22</v>
      </c>
      <c r="C62" s="49" t="s">
        <v>12</v>
      </c>
      <c r="D62" s="49" t="s">
        <v>13</v>
      </c>
      <c r="E62" s="49" t="s">
        <v>107</v>
      </c>
      <c r="F62" s="49" t="s">
        <v>137</v>
      </c>
      <c r="G62" s="78">
        <v>4800</v>
      </c>
      <c r="H62" s="78">
        <v>4800</v>
      </c>
    </row>
    <row r="63" spans="1:11" ht="15">
      <c r="A63" s="2" t="s">
        <v>16</v>
      </c>
      <c r="B63" s="53">
        <v>920</v>
      </c>
      <c r="C63" s="53" t="s">
        <v>12</v>
      </c>
      <c r="D63" s="53" t="s">
        <v>10</v>
      </c>
      <c r="E63" s="32"/>
      <c r="F63" s="53" t="s">
        <v>7</v>
      </c>
      <c r="G63" s="80">
        <f>G80+G74+G64</f>
        <v>76594.600000000006</v>
      </c>
      <c r="H63" s="80">
        <f>H80+H74+H64</f>
        <v>74946.600000000006</v>
      </c>
    </row>
    <row r="64" spans="1:11" ht="38.25">
      <c r="A64" s="11" t="s">
        <v>96</v>
      </c>
      <c r="B64" s="53">
        <v>920</v>
      </c>
      <c r="C64" s="53" t="s">
        <v>12</v>
      </c>
      <c r="D64" s="53" t="s">
        <v>10</v>
      </c>
      <c r="E64" s="53" t="s">
        <v>105</v>
      </c>
      <c r="F64" s="53"/>
      <c r="G64" s="80">
        <f>G65</f>
        <v>2500</v>
      </c>
      <c r="H64" s="80">
        <f>H65</f>
        <v>2500</v>
      </c>
      <c r="J64" s="40"/>
      <c r="K64" s="40"/>
    </row>
    <row r="65" spans="1:10" ht="25.5">
      <c r="A65" s="14" t="s">
        <v>168</v>
      </c>
      <c r="B65" s="53">
        <v>920</v>
      </c>
      <c r="C65" s="53" t="s">
        <v>12</v>
      </c>
      <c r="D65" s="53" t="s">
        <v>10</v>
      </c>
      <c r="E65" s="53" t="s">
        <v>167</v>
      </c>
      <c r="F65" s="53"/>
      <c r="G65" s="80">
        <f>G66+G70</f>
        <v>2500</v>
      </c>
      <c r="H65" s="80">
        <f>H66+H70</f>
        <v>2500</v>
      </c>
    </row>
    <row r="66" spans="1:10" ht="25.5">
      <c r="A66" s="14" t="s">
        <v>170</v>
      </c>
      <c r="B66" s="53">
        <v>920</v>
      </c>
      <c r="C66" s="53" t="s">
        <v>12</v>
      </c>
      <c r="D66" s="53" t="s">
        <v>10</v>
      </c>
      <c r="E66" s="53" t="s">
        <v>169</v>
      </c>
      <c r="F66" s="53"/>
      <c r="G66" s="80">
        <f t="shared" ref="G66:H68" si="8">G67</f>
        <v>1500</v>
      </c>
      <c r="H66" s="80">
        <f t="shared" si="8"/>
        <v>1500</v>
      </c>
    </row>
    <row r="67" spans="1:10" ht="25.5">
      <c r="A67" s="6" t="s">
        <v>71</v>
      </c>
      <c r="B67" s="53">
        <v>920</v>
      </c>
      <c r="C67" s="53" t="s">
        <v>12</v>
      </c>
      <c r="D67" s="53" t="s">
        <v>10</v>
      </c>
      <c r="E67" s="53" t="s">
        <v>169</v>
      </c>
      <c r="F67" s="53" t="s">
        <v>44</v>
      </c>
      <c r="G67" s="79">
        <f t="shared" si="8"/>
        <v>1500</v>
      </c>
      <c r="H67" s="79">
        <f t="shared" si="8"/>
        <v>1500</v>
      </c>
    </row>
    <row r="68" spans="1:10" ht="38.25">
      <c r="A68" s="6" t="s">
        <v>72</v>
      </c>
      <c r="B68" s="53">
        <v>920</v>
      </c>
      <c r="C68" s="53" t="s">
        <v>12</v>
      </c>
      <c r="D68" s="53" t="s">
        <v>10</v>
      </c>
      <c r="E68" s="53" t="s">
        <v>169</v>
      </c>
      <c r="F68" s="53" t="s">
        <v>45</v>
      </c>
      <c r="G68" s="79">
        <f t="shared" si="8"/>
        <v>1500</v>
      </c>
      <c r="H68" s="79">
        <f t="shared" si="8"/>
        <v>1500</v>
      </c>
    </row>
    <row r="69" spans="1:10" ht="15">
      <c r="A69" s="21" t="s">
        <v>164</v>
      </c>
      <c r="B69" s="49" t="s">
        <v>22</v>
      </c>
      <c r="C69" s="49" t="s">
        <v>12</v>
      </c>
      <c r="D69" s="49" t="s">
        <v>10</v>
      </c>
      <c r="E69" s="49" t="s">
        <v>169</v>
      </c>
      <c r="F69" s="56" t="s">
        <v>33</v>
      </c>
      <c r="G69" s="78">
        <v>1500</v>
      </c>
      <c r="H69" s="78">
        <v>1500</v>
      </c>
      <c r="I69" s="40"/>
      <c r="J69" s="40"/>
    </row>
    <row r="70" spans="1:10" ht="25.5">
      <c r="A70" s="14" t="s">
        <v>177</v>
      </c>
      <c r="B70" s="53">
        <v>920</v>
      </c>
      <c r="C70" s="53" t="s">
        <v>12</v>
      </c>
      <c r="D70" s="53" t="s">
        <v>10</v>
      </c>
      <c r="E70" s="53" t="s">
        <v>176</v>
      </c>
      <c r="F70" s="53"/>
      <c r="G70" s="79">
        <f t="shared" ref="G70:H72" si="9">G71</f>
        <v>1000</v>
      </c>
      <c r="H70" s="79">
        <f t="shared" si="9"/>
        <v>1000</v>
      </c>
    </row>
    <row r="71" spans="1:10" ht="25.5">
      <c r="A71" s="6" t="s">
        <v>71</v>
      </c>
      <c r="B71" s="53">
        <v>920</v>
      </c>
      <c r="C71" s="53" t="s">
        <v>12</v>
      </c>
      <c r="D71" s="53" t="s">
        <v>10</v>
      </c>
      <c r="E71" s="53" t="s">
        <v>176</v>
      </c>
      <c r="F71" s="53" t="s">
        <v>44</v>
      </c>
      <c r="G71" s="79">
        <f t="shared" si="9"/>
        <v>1000</v>
      </c>
      <c r="H71" s="79">
        <f t="shared" si="9"/>
        <v>1000</v>
      </c>
    </row>
    <row r="72" spans="1:10" ht="38.25">
      <c r="A72" s="6" t="s">
        <v>72</v>
      </c>
      <c r="B72" s="53">
        <v>920</v>
      </c>
      <c r="C72" s="53" t="s">
        <v>12</v>
      </c>
      <c r="D72" s="53" t="s">
        <v>10</v>
      </c>
      <c r="E72" s="53" t="s">
        <v>176</v>
      </c>
      <c r="F72" s="53" t="s">
        <v>45</v>
      </c>
      <c r="G72" s="79">
        <f t="shared" si="9"/>
        <v>1000</v>
      </c>
      <c r="H72" s="79">
        <f t="shared" si="9"/>
        <v>1000</v>
      </c>
    </row>
    <row r="73" spans="1:10" ht="15">
      <c r="A73" s="21" t="s">
        <v>164</v>
      </c>
      <c r="B73" s="49" t="s">
        <v>22</v>
      </c>
      <c r="C73" s="49" t="s">
        <v>12</v>
      </c>
      <c r="D73" s="49" t="s">
        <v>10</v>
      </c>
      <c r="E73" s="49" t="s">
        <v>176</v>
      </c>
      <c r="F73" s="56" t="s">
        <v>33</v>
      </c>
      <c r="G73" s="78">
        <v>1000</v>
      </c>
      <c r="H73" s="78">
        <v>1000</v>
      </c>
    </row>
    <row r="74" spans="1:10" ht="25.5">
      <c r="A74" s="11" t="s">
        <v>120</v>
      </c>
      <c r="B74" s="53">
        <v>920</v>
      </c>
      <c r="C74" s="53" t="s">
        <v>12</v>
      </c>
      <c r="D74" s="53" t="s">
        <v>10</v>
      </c>
      <c r="E74" s="32" t="s">
        <v>119</v>
      </c>
      <c r="F74" s="55"/>
      <c r="G74" s="79">
        <f t="shared" ref="G74:H78" si="10">G75</f>
        <v>2128.3000000000002</v>
      </c>
      <c r="H74" s="79">
        <f t="shared" si="10"/>
        <v>2225.3000000000002</v>
      </c>
    </row>
    <row r="75" spans="1:10" ht="25.5">
      <c r="A75" s="6" t="s">
        <v>122</v>
      </c>
      <c r="B75" s="53">
        <v>920</v>
      </c>
      <c r="C75" s="53" t="s">
        <v>12</v>
      </c>
      <c r="D75" s="53" t="s">
        <v>10</v>
      </c>
      <c r="E75" s="32" t="s">
        <v>121</v>
      </c>
      <c r="F75" s="53"/>
      <c r="G75" s="79">
        <f t="shared" si="10"/>
        <v>2128.3000000000002</v>
      </c>
      <c r="H75" s="79">
        <f t="shared" si="10"/>
        <v>2225.3000000000002</v>
      </c>
    </row>
    <row r="76" spans="1:10" ht="38.25">
      <c r="A76" s="6" t="s">
        <v>124</v>
      </c>
      <c r="B76" s="53">
        <v>920</v>
      </c>
      <c r="C76" s="53" t="s">
        <v>12</v>
      </c>
      <c r="D76" s="53" t="s">
        <v>10</v>
      </c>
      <c r="E76" s="32" t="s">
        <v>123</v>
      </c>
      <c r="F76" s="53"/>
      <c r="G76" s="79">
        <f t="shared" si="10"/>
        <v>2128.3000000000002</v>
      </c>
      <c r="H76" s="79">
        <f t="shared" si="10"/>
        <v>2225.3000000000002</v>
      </c>
    </row>
    <row r="77" spans="1:10" ht="25.5">
      <c r="A77" s="2" t="s">
        <v>71</v>
      </c>
      <c r="B77" s="53">
        <v>920</v>
      </c>
      <c r="C77" s="53" t="s">
        <v>12</v>
      </c>
      <c r="D77" s="53" t="s">
        <v>10</v>
      </c>
      <c r="E77" s="32" t="s">
        <v>123</v>
      </c>
      <c r="F77" s="53" t="s">
        <v>44</v>
      </c>
      <c r="G77" s="80">
        <f t="shared" si="10"/>
        <v>2128.3000000000002</v>
      </c>
      <c r="H77" s="80">
        <f t="shared" si="10"/>
        <v>2225.3000000000002</v>
      </c>
    </row>
    <row r="78" spans="1:10" ht="38.25">
      <c r="A78" s="11" t="s">
        <v>72</v>
      </c>
      <c r="B78" s="53">
        <v>920</v>
      </c>
      <c r="C78" s="53" t="s">
        <v>12</v>
      </c>
      <c r="D78" s="53" t="s">
        <v>10</v>
      </c>
      <c r="E78" s="32" t="s">
        <v>123</v>
      </c>
      <c r="F78" s="55" t="s">
        <v>45</v>
      </c>
      <c r="G78" s="79">
        <f t="shared" si="10"/>
        <v>2128.3000000000002</v>
      </c>
      <c r="H78" s="79">
        <f t="shared" si="10"/>
        <v>2225.3000000000002</v>
      </c>
    </row>
    <row r="79" spans="1:10" ht="15">
      <c r="A79" s="21" t="s">
        <v>164</v>
      </c>
      <c r="B79" s="49" t="s">
        <v>22</v>
      </c>
      <c r="C79" s="49" t="s">
        <v>12</v>
      </c>
      <c r="D79" s="49" t="s">
        <v>10</v>
      </c>
      <c r="E79" s="49" t="s">
        <v>123</v>
      </c>
      <c r="F79" s="49" t="s">
        <v>33</v>
      </c>
      <c r="G79" s="78">
        <v>2128.3000000000002</v>
      </c>
      <c r="H79" s="78">
        <v>2225.3000000000002</v>
      </c>
    </row>
    <row r="80" spans="1:10" ht="15">
      <c r="A80" s="2" t="s">
        <v>42</v>
      </c>
      <c r="B80" s="53">
        <v>920</v>
      </c>
      <c r="C80" s="53" t="s">
        <v>12</v>
      </c>
      <c r="D80" s="53" t="s">
        <v>10</v>
      </c>
      <c r="E80" s="32" t="s">
        <v>101</v>
      </c>
      <c r="F80" s="53"/>
      <c r="G80" s="80">
        <f>G85+G90+G94+G81</f>
        <v>71966.3</v>
      </c>
      <c r="H80" s="80">
        <f>H85+H90+H94+H81</f>
        <v>70221.3</v>
      </c>
    </row>
    <row r="81" spans="1:8" ht="51">
      <c r="A81" s="11" t="s">
        <v>82</v>
      </c>
      <c r="B81" s="53" t="s">
        <v>22</v>
      </c>
      <c r="C81" s="53" t="s">
        <v>12</v>
      </c>
      <c r="D81" s="53" t="s">
        <v>10</v>
      </c>
      <c r="E81" s="32" t="s">
        <v>108</v>
      </c>
      <c r="F81" s="55"/>
      <c r="G81" s="79">
        <f t="shared" ref="G81:H83" si="11">G82</f>
        <v>45230.3</v>
      </c>
      <c r="H81" s="79">
        <f t="shared" si="11"/>
        <v>43375.3</v>
      </c>
    </row>
    <row r="82" spans="1:8" ht="25.5">
      <c r="A82" s="6" t="s">
        <v>71</v>
      </c>
      <c r="B82" s="53">
        <v>920</v>
      </c>
      <c r="C82" s="53" t="s">
        <v>12</v>
      </c>
      <c r="D82" s="53" t="s">
        <v>10</v>
      </c>
      <c r="E82" s="32" t="s">
        <v>108</v>
      </c>
      <c r="F82" s="53" t="s">
        <v>44</v>
      </c>
      <c r="G82" s="79">
        <f t="shared" si="11"/>
        <v>45230.3</v>
      </c>
      <c r="H82" s="79">
        <f t="shared" si="11"/>
        <v>43375.3</v>
      </c>
    </row>
    <row r="83" spans="1:8" ht="38.25">
      <c r="A83" s="6" t="s">
        <v>72</v>
      </c>
      <c r="B83" s="53">
        <v>920</v>
      </c>
      <c r="C83" s="53" t="s">
        <v>12</v>
      </c>
      <c r="D83" s="53" t="s">
        <v>10</v>
      </c>
      <c r="E83" s="32" t="s">
        <v>108</v>
      </c>
      <c r="F83" s="53" t="s">
        <v>45</v>
      </c>
      <c r="G83" s="79">
        <f t="shared" si="11"/>
        <v>45230.3</v>
      </c>
      <c r="H83" s="79">
        <f t="shared" si="11"/>
        <v>43375.3</v>
      </c>
    </row>
    <row r="84" spans="1:8" ht="15">
      <c r="A84" s="21" t="s">
        <v>164</v>
      </c>
      <c r="B84" s="49" t="s">
        <v>22</v>
      </c>
      <c r="C84" s="49" t="s">
        <v>12</v>
      </c>
      <c r="D84" s="49" t="s">
        <v>10</v>
      </c>
      <c r="E84" s="49" t="s">
        <v>108</v>
      </c>
      <c r="F84" s="56" t="s">
        <v>33</v>
      </c>
      <c r="G84" s="78">
        <f>45180.3+50</f>
        <v>45230.3</v>
      </c>
      <c r="H84" s="78">
        <f>43339.3+36</f>
        <v>43375.3</v>
      </c>
    </row>
    <row r="85" spans="1:8" ht="15">
      <c r="A85" s="11" t="s">
        <v>17</v>
      </c>
      <c r="B85" s="53">
        <v>920</v>
      </c>
      <c r="C85" s="53" t="s">
        <v>12</v>
      </c>
      <c r="D85" s="53" t="s">
        <v>10</v>
      </c>
      <c r="E85" s="32" t="s">
        <v>109</v>
      </c>
      <c r="F85" s="53" t="s">
        <v>7</v>
      </c>
      <c r="G85" s="79">
        <f>G86</f>
        <v>14450</v>
      </c>
      <c r="H85" s="79">
        <f>H86</f>
        <v>14550</v>
      </c>
    </row>
    <row r="86" spans="1:8" ht="25.5">
      <c r="A86" s="6" t="s">
        <v>71</v>
      </c>
      <c r="B86" s="53">
        <v>920</v>
      </c>
      <c r="C86" s="53" t="s">
        <v>12</v>
      </c>
      <c r="D86" s="53" t="s">
        <v>10</v>
      </c>
      <c r="E86" s="32" t="s">
        <v>109</v>
      </c>
      <c r="F86" s="53" t="s">
        <v>44</v>
      </c>
      <c r="G86" s="79">
        <f>G87</f>
        <v>14450</v>
      </c>
      <c r="H86" s="79">
        <f>H87</f>
        <v>14550</v>
      </c>
    </row>
    <row r="87" spans="1:8" ht="38.25">
      <c r="A87" s="6" t="s">
        <v>72</v>
      </c>
      <c r="B87" s="53">
        <v>920</v>
      </c>
      <c r="C87" s="53" t="s">
        <v>12</v>
      </c>
      <c r="D87" s="53" t="s">
        <v>10</v>
      </c>
      <c r="E87" s="32" t="s">
        <v>109</v>
      </c>
      <c r="F87" s="53" t="s">
        <v>45</v>
      </c>
      <c r="G87" s="79">
        <f>G89+G88</f>
        <v>14450</v>
      </c>
      <c r="H87" s="79">
        <f>H89+H88</f>
        <v>14550</v>
      </c>
    </row>
    <row r="88" spans="1:8" ht="38.25">
      <c r="A88" s="13" t="s">
        <v>73</v>
      </c>
      <c r="B88" s="56">
        <v>920</v>
      </c>
      <c r="C88" s="56" t="s">
        <v>12</v>
      </c>
      <c r="D88" s="56" t="s">
        <v>10</v>
      </c>
      <c r="E88" s="56" t="s">
        <v>109</v>
      </c>
      <c r="F88" s="56" t="s">
        <v>35</v>
      </c>
      <c r="G88" s="78">
        <v>1050</v>
      </c>
      <c r="H88" s="78">
        <v>1050</v>
      </c>
    </row>
    <row r="89" spans="1:8" ht="15">
      <c r="A89" s="21" t="s">
        <v>164</v>
      </c>
      <c r="B89" s="56" t="s">
        <v>22</v>
      </c>
      <c r="C89" s="56" t="s">
        <v>12</v>
      </c>
      <c r="D89" s="56" t="s">
        <v>10</v>
      </c>
      <c r="E89" s="56" t="s">
        <v>109</v>
      </c>
      <c r="F89" s="56" t="s">
        <v>33</v>
      </c>
      <c r="G89" s="78">
        <v>13400</v>
      </c>
      <c r="H89" s="78">
        <v>13500</v>
      </c>
    </row>
    <row r="90" spans="1:8" ht="15">
      <c r="A90" s="11" t="s">
        <v>18</v>
      </c>
      <c r="B90" s="53">
        <v>920</v>
      </c>
      <c r="C90" s="53" t="s">
        <v>12</v>
      </c>
      <c r="D90" s="53" t="s">
        <v>10</v>
      </c>
      <c r="E90" s="32" t="s">
        <v>110</v>
      </c>
      <c r="F90" s="53" t="s">
        <v>7</v>
      </c>
      <c r="G90" s="80">
        <f>G93</f>
        <v>1300</v>
      </c>
      <c r="H90" s="80">
        <f>H93</f>
        <v>1300</v>
      </c>
    </row>
    <row r="91" spans="1:8" ht="25.5">
      <c r="A91" s="6" t="s">
        <v>71</v>
      </c>
      <c r="B91" s="53">
        <v>920</v>
      </c>
      <c r="C91" s="53" t="s">
        <v>12</v>
      </c>
      <c r="D91" s="53" t="s">
        <v>10</v>
      </c>
      <c r="E91" s="32" t="s">
        <v>110</v>
      </c>
      <c r="F91" s="53" t="s">
        <v>44</v>
      </c>
      <c r="G91" s="80">
        <f>G92</f>
        <v>1300</v>
      </c>
      <c r="H91" s="80">
        <f>H92</f>
        <v>1300</v>
      </c>
    </row>
    <row r="92" spans="1:8" ht="38.25">
      <c r="A92" s="6" t="s">
        <v>72</v>
      </c>
      <c r="B92" s="53">
        <v>920</v>
      </c>
      <c r="C92" s="53" t="s">
        <v>12</v>
      </c>
      <c r="D92" s="53" t="s">
        <v>10</v>
      </c>
      <c r="E92" s="32" t="s">
        <v>110</v>
      </c>
      <c r="F92" s="53" t="s">
        <v>45</v>
      </c>
      <c r="G92" s="80">
        <f>G93</f>
        <v>1300</v>
      </c>
      <c r="H92" s="80">
        <f>H93</f>
        <v>1300</v>
      </c>
    </row>
    <row r="93" spans="1:8" ht="15">
      <c r="A93" s="21" t="s">
        <v>164</v>
      </c>
      <c r="B93" s="49">
        <v>920</v>
      </c>
      <c r="C93" s="49" t="s">
        <v>12</v>
      </c>
      <c r="D93" s="49" t="s">
        <v>10</v>
      </c>
      <c r="E93" s="49" t="s">
        <v>110</v>
      </c>
      <c r="F93" s="49" t="s">
        <v>33</v>
      </c>
      <c r="G93" s="78">
        <v>1300</v>
      </c>
      <c r="H93" s="78">
        <v>1300</v>
      </c>
    </row>
    <row r="94" spans="1:8" ht="25.5">
      <c r="A94" s="11" t="s">
        <v>79</v>
      </c>
      <c r="B94" s="53">
        <v>920</v>
      </c>
      <c r="C94" s="53" t="s">
        <v>12</v>
      </c>
      <c r="D94" s="53" t="s">
        <v>10</v>
      </c>
      <c r="E94" s="32" t="s">
        <v>111</v>
      </c>
      <c r="F94" s="53" t="s">
        <v>7</v>
      </c>
      <c r="G94" s="80">
        <f>G97</f>
        <v>10986</v>
      </c>
      <c r="H94" s="80">
        <f>H97</f>
        <v>10996</v>
      </c>
    </row>
    <row r="95" spans="1:8" ht="25.5">
      <c r="A95" s="6" t="s">
        <v>71</v>
      </c>
      <c r="B95" s="53">
        <v>920</v>
      </c>
      <c r="C95" s="53" t="s">
        <v>12</v>
      </c>
      <c r="D95" s="53" t="s">
        <v>10</v>
      </c>
      <c r="E95" s="32" t="s">
        <v>111</v>
      </c>
      <c r="F95" s="53" t="s">
        <v>44</v>
      </c>
      <c r="G95" s="80">
        <f>G96</f>
        <v>10986</v>
      </c>
      <c r="H95" s="80">
        <f>H96</f>
        <v>10996</v>
      </c>
    </row>
    <row r="96" spans="1:8" ht="38.25">
      <c r="A96" s="6" t="s">
        <v>72</v>
      </c>
      <c r="B96" s="53">
        <v>920</v>
      </c>
      <c r="C96" s="53" t="s">
        <v>12</v>
      </c>
      <c r="D96" s="53" t="s">
        <v>10</v>
      </c>
      <c r="E96" s="32" t="s">
        <v>111</v>
      </c>
      <c r="F96" s="53" t="s">
        <v>45</v>
      </c>
      <c r="G96" s="80">
        <f>G97</f>
        <v>10986</v>
      </c>
      <c r="H96" s="80">
        <f>H97</f>
        <v>10996</v>
      </c>
    </row>
    <row r="97" spans="1:8" ht="15">
      <c r="A97" s="21" t="s">
        <v>164</v>
      </c>
      <c r="B97" s="49">
        <v>920</v>
      </c>
      <c r="C97" s="49" t="s">
        <v>12</v>
      </c>
      <c r="D97" s="49" t="s">
        <v>10</v>
      </c>
      <c r="E97" s="49" t="s">
        <v>111</v>
      </c>
      <c r="F97" s="49" t="s">
        <v>33</v>
      </c>
      <c r="G97" s="78">
        <v>10986</v>
      </c>
      <c r="H97" s="78">
        <v>10996</v>
      </c>
    </row>
    <row r="98" spans="1:8" ht="14.25">
      <c r="A98" s="10" t="s">
        <v>53</v>
      </c>
      <c r="B98" s="52" t="s">
        <v>22</v>
      </c>
      <c r="C98" s="52" t="s">
        <v>24</v>
      </c>
      <c r="D98" s="52" t="s">
        <v>25</v>
      </c>
      <c r="E98" s="32"/>
      <c r="F98" s="52" t="s">
        <v>7</v>
      </c>
      <c r="G98" s="85">
        <f>G99+G105</f>
        <v>1450.9</v>
      </c>
      <c r="H98" s="85">
        <f>H99+H105</f>
        <v>1450.9</v>
      </c>
    </row>
    <row r="99" spans="1:8" ht="15">
      <c r="A99" s="11" t="s">
        <v>27</v>
      </c>
      <c r="B99" s="53" t="s">
        <v>22</v>
      </c>
      <c r="C99" s="53" t="s">
        <v>24</v>
      </c>
      <c r="D99" s="53" t="s">
        <v>9</v>
      </c>
      <c r="E99" s="32"/>
      <c r="F99" s="53"/>
      <c r="G99" s="80">
        <f>G100</f>
        <v>496.1</v>
      </c>
      <c r="H99" s="80">
        <f>H100</f>
        <v>496.1</v>
      </c>
    </row>
    <row r="100" spans="1:8" ht="15">
      <c r="A100" s="2" t="s">
        <v>42</v>
      </c>
      <c r="B100" s="53">
        <v>920</v>
      </c>
      <c r="C100" s="53" t="s">
        <v>24</v>
      </c>
      <c r="D100" s="53" t="s">
        <v>9</v>
      </c>
      <c r="E100" s="32" t="s">
        <v>101</v>
      </c>
      <c r="F100" s="53"/>
      <c r="G100" s="80">
        <f>G101</f>
        <v>496.1</v>
      </c>
      <c r="H100" s="80">
        <f>H101</f>
        <v>496.1</v>
      </c>
    </row>
    <row r="101" spans="1:8" ht="25.5">
      <c r="A101" s="17" t="s">
        <v>80</v>
      </c>
      <c r="B101" s="53" t="s">
        <v>22</v>
      </c>
      <c r="C101" s="53" t="s">
        <v>24</v>
      </c>
      <c r="D101" s="53" t="s">
        <v>9</v>
      </c>
      <c r="E101" s="32" t="s">
        <v>112</v>
      </c>
      <c r="F101" s="53"/>
      <c r="G101" s="80">
        <f t="shared" ref="G101:H103" si="12">G102</f>
        <v>496.1</v>
      </c>
      <c r="H101" s="80">
        <f t="shared" si="12"/>
        <v>496.1</v>
      </c>
    </row>
    <row r="102" spans="1:8" ht="25.5">
      <c r="A102" s="18" t="s">
        <v>64</v>
      </c>
      <c r="B102" s="53" t="s">
        <v>22</v>
      </c>
      <c r="C102" s="53" t="s">
        <v>24</v>
      </c>
      <c r="D102" s="53" t="s">
        <v>9</v>
      </c>
      <c r="E102" s="32" t="s">
        <v>112</v>
      </c>
      <c r="F102" s="53" t="s">
        <v>63</v>
      </c>
      <c r="G102" s="80">
        <f t="shared" si="12"/>
        <v>496.1</v>
      </c>
      <c r="H102" s="80">
        <f t="shared" si="12"/>
        <v>496.1</v>
      </c>
    </row>
    <row r="103" spans="1:8" ht="25.5">
      <c r="A103" s="19" t="s">
        <v>65</v>
      </c>
      <c r="B103" s="53" t="s">
        <v>22</v>
      </c>
      <c r="C103" s="53" t="s">
        <v>24</v>
      </c>
      <c r="D103" s="53" t="s">
        <v>9</v>
      </c>
      <c r="E103" s="32" t="s">
        <v>112</v>
      </c>
      <c r="F103" s="53" t="s">
        <v>66</v>
      </c>
      <c r="G103" s="80">
        <f t="shared" si="12"/>
        <v>496.1</v>
      </c>
      <c r="H103" s="80">
        <f t="shared" si="12"/>
        <v>496.1</v>
      </c>
    </row>
    <row r="104" spans="1:8" ht="15">
      <c r="A104" s="67" t="s">
        <v>69</v>
      </c>
      <c r="B104" s="68" t="s">
        <v>22</v>
      </c>
      <c r="C104" s="68" t="s">
        <v>24</v>
      </c>
      <c r="D104" s="68" t="s">
        <v>9</v>
      </c>
      <c r="E104" s="68" t="s">
        <v>112</v>
      </c>
      <c r="F104" s="69" t="s">
        <v>36</v>
      </c>
      <c r="G104" s="83">
        <v>496.1</v>
      </c>
      <c r="H104" s="83">
        <v>496.1</v>
      </c>
    </row>
    <row r="105" spans="1:8" ht="15">
      <c r="A105" s="11" t="s">
        <v>31</v>
      </c>
      <c r="B105" s="53" t="s">
        <v>22</v>
      </c>
      <c r="C105" s="53" t="s">
        <v>24</v>
      </c>
      <c r="D105" s="53" t="s">
        <v>10</v>
      </c>
      <c r="E105" s="32"/>
      <c r="F105" s="53"/>
      <c r="G105" s="82">
        <f>G106+G115</f>
        <v>954.8</v>
      </c>
      <c r="H105" s="82">
        <f>H106+H115</f>
        <v>954.8</v>
      </c>
    </row>
    <row r="106" spans="1:8" ht="38.25">
      <c r="A106" s="2" t="s">
        <v>165</v>
      </c>
      <c r="B106" s="53">
        <v>920</v>
      </c>
      <c r="C106" s="53" t="s">
        <v>24</v>
      </c>
      <c r="D106" s="53" t="s">
        <v>10</v>
      </c>
      <c r="E106" s="32" t="s">
        <v>113</v>
      </c>
      <c r="F106" s="53"/>
      <c r="G106" s="82">
        <f>G107+G111</f>
        <v>577.79999999999995</v>
      </c>
      <c r="H106" s="82">
        <f>H107+H111</f>
        <v>577.79999999999995</v>
      </c>
    </row>
    <row r="107" spans="1:8" ht="38.25">
      <c r="A107" s="2" t="s">
        <v>85</v>
      </c>
      <c r="B107" s="53" t="s">
        <v>22</v>
      </c>
      <c r="C107" s="53" t="s">
        <v>24</v>
      </c>
      <c r="D107" s="53" t="s">
        <v>10</v>
      </c>
      <c r="E107" s="32" t="s">
        <v>125</v>
      </c>
      <c r="F107" s="53"/>
      <c r="G107" s="82">
        <f>G108</f>
        <v>527.79999999999995</v>
      </c>
      <c r="H107" s="82">
        <f>H108</f>
        <v>527.79999999999995</v>
      </c>
    </row>
    <row r="108" spans="1:8" ht="25.5">
      <c r="A108" s="18" t="s">
        <v>64</v>
      </c>
      <c r="B108" s="53" t="s">
        <v>22</v>
      </c>
      <c r="C108" s="53" t="s">
        <v>24</v>
      </c>
      <c r="D108" s="53" t="s">
        <v>10</v>
      </c>
      <c r="E108" s="32" t="s">
        <v>125</v>
      </c>
      <c r="F108" s="53" t="s">
        <v>63</v>
      </c>
      <c r="G108" s="82">
        <f t="shared" ref="G108:H113" si="13">G109</f>
        <v>527.79999999999995</v>
      </c>
      <c r="H108" s="82">
        <f t="shared" si="13"/>
        <v>527.79999999999995</v>
      </c>
    </row>
    <row r="109" spans="1:8" ht="25.5">
      <c r="A109" s="20" t="s">
        <v>68</v>
      </c>
      <c r="B109" s="53" t="s">
        <v>22</v>
      </c>
      <c r="C109" s="53" t="s">
        <v>24</v>
      </c>
      <c r="D109" s="53" t="s">
        <v>10</v>
      </c>
      <c r="E109" s="32" t="s">
        <v>125</v>
      </c>
      <c r="F109" s="53" t="s">
        <v>67</v>
      </c>
      <c r="G109" s="82">
        <f t="shared" si="13"/>
        <v>527.79999999999995</v>
      </c>
      <c r="H109" s="82">
        <f t="shared" si="13"/>
        <v>527.79999999999995</v>
      </c>
    </row>
    <row r="110" spans="1:8" ht="25.5">
      <c r="A110" s="21" t="s">
        <v>70</v>
      </c>
      <c r="B110" s="49" t="s">
        <v>22</v>
      </c>
      <c r="C110" s="49" t="s">
        <v>24</v>
      </c>
      <c r="D110" s="49" t="s">
        <v>10</v>
      </c>
      <c r="E110" s="49" t="s">
        <v>125</v>
      </c>
      <c r="F110" s="49" t="s">
        <v>38</v>
      </c>
      <c r="G110" s="83">
        <v>527.79999999999995</v>
      </c>
      <c r="H110" s="78">
        <v>527.79999999999995</v>
      </c>
    </row>
    <row r="111" spans="1:8" ht="38.25">
      <c r="A111" s="2" t="s">
        <v>87</v>
      </c>
      <c r="B111" s="53" t="s">
        <v>22</v>
      </c>
      <c r="C111" s="53" t="s">
        <v>24</v>
      </c>
      <c r="D111" s="53" t="s">
        <v>10</v>
      </c>
      <c r="E111" s="32" t="s">
        <v>126</v>
      </c>
      <c r="F111" s="53"/>
      <c r="G111" s="82">
        <f>G112</f>
        <v>50</v>
      </c>
      <c r="H111" s="82">
        <f>H112</f>
        <v>50</v>
      </c>
    </row>
    <row r="112" spans="1:8" ht="25.5">
      <c r="A112" s="18" t="s">
        <v>64</v>
      </c>
      <c r="B112" s="53" t="s">
        <v>22</v>
      </c>
      <c r="C112" s="53" t="s">
        <v>24</v>
      </c>
      <c r="D112" s="53" t="s">
        <v>10</v>
      </c>
      <c r="E112" s="32" t="s">
        <v>126</v>
      </c>
      <c r="F112" s="53" t="s">
        <v>63</v>
      </c>
      <c r="G112" s="82">
        <f t="shared" si="13"/>
        <v>50</v>
      </c>
      <c r="H112" s="82">
        <f t="shared" si="13"/>
        <v>50</v>
      </c>
    </row>
    <row r="113" spans="1:8" ht="25.5">
      <c r="A113" s="20" t="s">
        <v>68</v>
      </c>
      <c r="B113" s="53" t="s">
        <v>22</v>
      </c>
      <c r="C113" s="53" t="s">
        <v>24</v>
      </c>
      <c r="D113" s="53" t="s">
        <v>10</v>
      </c>
      <c r="E113" s="32" t="s">
        <v>126</v>
      </c>
      <c r="F113" s="53" t="s">
        <v>67</v>
      </c>
      <c r="G113" s="82">
        <f t="shared" si="13"/>
        <v>50</v>
      </c>
      <c r="H113" s="82">
        <f t="shared" si="13"/>
        <v>50</v>
      </c>
    </row>
    <row r="114" spans="1:8" ht="25.5">
      <c r="A114" s="36" t="s">
        <v>70</v>
      </c>
      <c r="B114" s="49" t="s">
        <v>22</v>
      </c>
      <c r="C114" s="49" t="s">
        <v>24</v>
      </c>
      <c r="D114" s="49" t="s">
        <v>10</v>
      </c>
      <c r="E114" s="49" t="s">
        <v>126</v>
      </c>
      <c r="F114" s="49" t="s">
        <v>38</v>
      </c>
      <c r="G114" s="78">
        <v>50</v>
      </c>
      <c r="H114" s="78">
        <v>50</v>
      </c>
    </row>
    <row r="115" spans="1:8" ht="15">
      <c r="A115" s="2" t="s">
        <v>42</v>
      </c>
      <c r="B115" s="53">
        <v>920</v>
      </c>
      <c r="C115" s="53" t="s">
        <v>24</v>
      </c>
      <c r="D115" s="53" t="s">
        <v>10</v>
      </c>
      <c r="E115" s="32" t="s">
        <v>101</v>
      </c>
      <c r="F115" s="53"/>
      <c r="G115" s="82">
        <f>G116+G120</f>
        <v>377</v>
      </c>
      <c r="H115" s="82">
        <f>H116+H120</f>
        <v>377</v>
      </c>
    </row>
    <row r="116" spans="1:8" ht="25.5">
      <c r="A116" s="23" t="s">
        <v>88</v>
      </c>
      <c r="B116" s="53" t="s">
        <v>22</v>
      </c>
      <c r="C116" s="53" t="s">
        <v>24</v>
      </c>
      <c r="D116" s="53" t="s">
        <v>10</v>
      </c>
      <c r="E116" s="32" t="s">
        <v>114</v>
      </c>
      <c r="F116" s="53"/>
      <c r="G116" s="82">
        <f t="shared" ref="G116:H122" si="14">G117</f>
        <v>330</v>
      </c>
      <c r="H116" s="82">
        <f>H117</f>
        <v>330</v>
      </c>
    </row>
    <row r="117" spans="1:8" ht="25.5">
      <c r="A117" s="18" t="s">
        <v>64</v>
      </c>
      <c r="B117" s="53" t="s">
        <v>22</v>
      </c>
      <c r="C117" s="53" t="s">
        <v>24</v>
      </c>
      <c r="D117" s="53" t="s">
        <v>10</v>
      </c>
      <c r="E117" s="32" t="s">
        <v>114</v>
      </c>
      <c r="F117" s="53" t="s">
        <v>63</v>
      </c>
      <c r="G117" s="82">
        <f t="shared" si="14"/>
        <v>330</v>
      </c>
      <c r="H117" s="82">
        <f>H118</f>
        <v>330</v>
      </c>
    </row>
    <row r="118" spans="1:8" ht="25.5">
      <c r="A118" s="20" t="s">
        <v>68</v>
      </c>
      <c r="B118" s="53" t="s">
        <v>22</v>
      </c>
      <c r="C118" s="53" t="s">
        <v>24</v>
      </c>
      <c r="D118" s="53" t="s">
        <v>10</v>
      </c>
      <c r="E118" s="32" t="s">
        <v>114</v>
      </c>
      <c r="F118" s="53" t="s">
        <v>67</v>
      </c>
      <c r="G118" s="82">
        <f t="shared" si="14"/>
        <v>330</v>
      </c>
      <c r="H118" s="82">
        <f t="shared" si="14"/>
        <v>330</v>
      </c>
    </row>
    <row r="119" spans="1:8" ht="25.5">
      <c r="A119" s="21" t="s">
        <v>70</v>
      </c>
      <c r="B119" s="49" t="s">
        <v>22</v>
      </c>
      <c r="C119" s="49" t="s">
        <v>24</v>
      </c>
      <c r="D119" s="49" t="s">
        <v>10</v>
      </c>
      <c r="E119" s="28" t="s">
        <v>114</v>
      </c>
      <c r="F119" s="49" t="s">
        <v>38</v>
      </c>
      <c r="G119" s="78">
        <v>330</v>
      </c>
      <c r="H119" s="78">
        <v>330</v>
      </c>
    </row>
    <row r="120" spans="1:8" ht="38.25">
      <c r="A120" s="17" t="s">
        <v>89</v>
      </c>
      <c r="B120" s="53" t="s">
        <v>22</v>
      </c>
      <c r="C120" s="53" t="s">
        <v>24</v>
      </c>
      <c r="D120" s="53" t="s">
        <v>10</v>
      </c>
      <c r="E120" s="32" t="s">
        <v>115</v>
      </c>
      <c r="F120" s="53"/>
      <c r="G120" s="82">
        <f t="shared" si="14"/>
        <v>47</v>
      </c>
      <c r="H120" s="82">
        <f t="shared" si="14"/>
        <v>47</v>
      </c>
    </row>
    <row r="121" spans="1:8" ht="25.5">
      <c r="A121" s="6" t="s">
        <v>71</v>
      </c>
      <c r="B121" s="53" t="s">
        <v>22</v>
      </c>
      <c r="C121" s="53" t="s">
        <v>24</v>
      </c>
      <c r="D121" s="53" t="s">
        <v>10</v>
      </c>
      <c r="E121" s="32" t="s">
        <v>115</v>
      </c>
      <c r="F121" s="53" t="s">
        <v>44</v>
      </c>
      <c r="G121" s="82">
        <f t="shared" si="14"/>
        <v>47</v>
      </c>
      <c r="H121" s="82">
        <f t="shared" si="14"/>
        <v>47</v>
      </c>
    </row>
    <row r="122" spans="1:8" ht="38.25">
      <c r="A122" s="6" t="s">
        <v>72</v>
      </c>
      <c r="B122" s="53" t="s">
        <v>22</v>
      </c>
      <c r="C122" s="53" t="s">
        <v>24</v>
      </c>
      <c r="D122" s="53" t="s">
        <v>10</v>
      </c>
      <c r="E122" s="32" t="s">
        <v>115</v>
      </c>
      <c r="F122" s="53" t="s">
        <v>45</v>
      </c>
      <c r="G122" s="82">
        <f t="shared" si="14"/>
        <v>47</v>
      </c>
      <c r="H122" s="82">
        <f t="shared" si="14"/>
        <v>47</v>
      </c>
    </row>
    <row r="123" spans="1:8" ht="15">
      <c r="A123" s="21" t="s">
        <v>164</v>
      </c>
      <c r="B123" s="49" t="s">
        <v>22</v>
      </c>
      <c r="C123" s="49" t="s">
        <v>24</v>
      </c>
      <c r="D123" s="49" t="s">
        <v>10</v>
      </c>
      <c r="E123" s="28" t="s">
        <v>115</v>
      </c>
      <c r="F123" s="49" t="s">
        <v>33</v>
      </c>
      <c r="G123" s="78">
        <v>47</v>
      </c>
      <c r="H123" s="78">
        <v>47</v>
      </c>
    </row>
    <row r="124" spans="1:8" ht="25.5">
      <c r="A124" s="10" t="s">
        <v>149</v>
      </c>
      <c r="B124" s="52" t="s">
        <v>22</v>
      </c>
      <c r="C124" s="52">
        <v>99</v>
      </c>
      <c r="D124" s="52" t="s">
        <v>25</v>
      </c>
      <c r="E124" s="32"/>
      <c r="F124" s="52"/>
      <c r="G124" s="85">
        <f t="shared" ref="G124:H128" si="15">G125</f>
        <v>3419.9</v>
      </c>
      <c r="H124" s="85">
        <f t="shared" si="15"/>
        <v>6893</v>
      </c>
    </row>
    <row r="125" spans="1:8" ht="15">
      <c r="A125" s="14" t="s">
        <v>150</v>
      </c>
      <c r="B125" s="32" t="s">
        <v>22</v>
      </c>
      <c r="C125" s="50">
        <v>99</v>
      </c>
      <c r="D125" s="50">
        <v>99</v>
      </c>
      <c r="E125" s="32"/>
      <c r="F125" s="32"/>
      <c r="G125" s="79">
        <f t="shared" si="15"/>
        <v>3419.9</v>
      </c>
      <c r="H125" s="79">
        <f t="shared" si="15"/>
        <v>6893</v>
      </c>
    </row>
    <row r="126" spans="1:8" ht="15">
      <c r="A126" s="14" t="s">
        <v>42</v>
      </c>
      <c r="B126" s="32" t="s">
        <v>22</v>
      </c>
      <c r="C126" s="50">
        <v>99</v>
      </c>
      <c r="D126" s="50">
        <v>99</v>
      </c>
      <c r="E126" s="32" t="s">
        <v>101</v>
      </c>
      <c r="F126" s="32"/>
      <c r="G126" s="79">
        <f t="shared" si="15"/>
        <v>3419.9</v>
      </c>
      <c r="H126" s="79">
        <f t="shared" si="15"/>
        <v>6893</v>
      </c>
    </row>
    <row r="127" spans="1:8" ht="15">
      <c r="A127" s="14" t="s">
        <v>150</v>
      </c>
      <c r="B127" s="32" t="s">
        <v>22</v>
      </c>
      <c r="C127" s="50">
        <v>99</v>
      </c>
      <c r="D127" s="50">
        <v>99</v>
      </c>
      <c r="E127" s="32" t="s">
        <v>151</v>
      </c>
      <c r="F127" s="32"/>
      <c r="G127" s="79">
        <f t="shared" si="15"/>
        <v>3419.9</v>
      </c>
      <c r="H127" s="79">
        <f t="shared" si="15"/>
        <v>6893</v>
      </c>
    </row>
    <row r="128" spans="1:8" ht="15">
      <c r="A128" s="14" t="s">
        <v>46</v>
      </c>
      <c r="B128" s="32" t="s">
        <v>22</v>
      </c>
      <c r="C128" s="50">
        <v>99</v>
      </c>
      <c r="D128" s="50">
        <v>99</v>
      </c>
      <c r="E128" s="32" t="s">
        <v>151</v>
      </c>
      <c r="F128" s="32">
        <v>800</v>
      </c>
      <c r="G128" s="79">
        <f t="shared" si="15"/>
        <v>3419.9</v>
      </c>
      <c r="H128" s="79">
        <f t="shared" si="15"/>
        <v>6893</v>
      </c>
    </row>
    <row r="129" spans="1:8" ht="15">
      <c r="A129" s="16" t="s">
        <v>152</v>
      </c>
      <c r="B129" s="28" t="s">
        <v>22</v>
      </c>
      <c r="C129" s="49">
        <v>99</v>
      </c>
      <c r="D129" s="49">
        <v>99</v>
      </c>
      <c r="E129" s="49" t="s">
        <v>151</v>
      </c>
      <c r="F129" s="28">
        <v>880</v>
      </c>
      <c r="G129" s="78">
        <v>3419.9</v>
      </c>
      <c r="H129" s="78">
        <v>6893</v>
      </c>
    </row>
    <row r="130" spans="1:8" ht="25.5">
      <c r="A130" s="57" t="s">
        <v>54</v>
      </c>
      <c r="B130" s="58" t="s">
        <v>55</v>
      </c>
      <c r="C130" s="59"/>
      <c r="D130" s="65"/>
      <c r="E130" s="65"/>
      <c r="F130" s="58" t="s">
        <v>7</v>
      </c>
      <c r="G130" s="75">
        <f t="shared" ref="G130:H132" si="16">G131</f>
        <v>42442.7</v>
      </c>
      <c r="H130" s="75">
        <f t="shared" si="16"/>
        <v>42442.7</v>
      </c>
    </row>
    <row r="131" spans="1:8" ht="14.25">
      <c r="A131" s="10" t="s">
        <v>56</v>
      </c>
      <c r="B131" s="60">
        <v>956</v>
      </c>
      <c r="C131" s="61">
        <v>8</v>
      </c>
      <c r="D131" s="52" t="s">
        <v>25</v>
      </c>
      <c r="E131" s="32"/>
      <c r="F131" s="60"/>
      <c r="G131" s="74">
        <f>G132+G142</f>
        <v>42442.7</v>
      </c>
      <c r="H131" s="74">
        <f>H132+H142</f>
        <v>42442.7</v>
      </c>
    </row>
    <row r="132" spans="1:8" ht="15">
      <c r="A132" s="11" t="s">
        <v>21</v>
      </c>
      <c r="B132" s="33">
        <v>956</v>
      </c>
      <c r="C132" s="63">
        <v>8</v>
      </c>
      <c r="D132" s="63">
        <v>1</v>
      </c>
      <c r="E132" s="32"/>
      <c r="F132" s="33"/>
      <c r="G132" s="77">
        <f t="shared" si="16"/>
        <v>30608.199999999997</v>
      </c>
      <c r="H132" s="77">
        <f t="shared" si="16"/>
        <v>30608.199999999997</v>
      </c>
    </row>
    <row r="133" spans="1:8" ht="25.5">
      <c r="A133" s="2" t="s">
        <v>86</v>
      </c>
      <c r="B133" s="32" t="s">
        <v>55</v>
      </c>
      <c r="C133" s="37">
        <v>8</v>
      </c>
      <c r="D133" s="37">
        <v>1</v>
      </c>
      <c r="E133" s="32" t="s">
        <v>116</v>
      </c>
      <c r="F133" s="32"/>
      <c r="G133" s="79">
        <f>G134+G138</f>
        <v>30608.199999999997</v>
      </c>
      <c r="H133" s="79">
        <f>H134+H138</f>
        <v>30608.199999999997</v>
      </c>
    </row>
    <row r="134" spans="1:8" ht="25.5">
      <c r="A134" s="24" t="s">
        <v>83</v>
      </c>
      <c r="B134" s="25" t="s">
        <v>55</v>
      </c>
      <c r="C134" s="37">
        <v>8</v>
      </c>
      <c r="D134" s="37">
        <v>1</v>
      </c>
      <c r="E134" s="32" t="s">
        <v>117</v>
      </c>
      <c r="F134" s="32"/>
      <c r="G134" s="79">
        <f>G137</f>
        <v>12174.1</v>
      </c>
      <c r="H134" s="79">
        <f>H137</f>
        <v>12174.1</v>
      </c>
    </row>
    <row r="135" spans="1:8" ht="38.25">
      <c r="A135" s="14" t="s">
        <v>59</v>
      </c>
      <c r="B135" s="26" t="s">
        <v>55</v>
      </c>
      <c r="C135" s="37">
        <v>8</v>
      </c>
      <c r="D135" s="37">
        <v>1</v>
      </c>
      <c r="E135" s="32" t="s">
        <v>117</v>
      </c>
      <c r="F135" s="32" t="s">
        <v>60</v>
      </c>
      <c r="G135" s="79">
        <f>G137</f>
        <v>12174.1</v>
      </c>
      <c r="H135" s="79">
        <f>H137</f>
        <v>12174.1</v>
      </c>
    </row>
    <row r="136" spans="1:8" ht="15">
      <c r="A136" s="14" t="s">
        <v>61</v>
      </c>
      <c r="B136" s="26" t="s">
        <v>55</v>
      </c>
      <c r="C136" s="37">
        <v>8</v>
      </c>
      <c r="D136" s="37">
        <v>1</v>
      </c>
      <c r="E136" s="32" t="s">
        <v>117</v>
      </c>
      <c r="F136" s="32" t="s">
        <v>62</v>
      </c>
      <c r="G136" s="79">
        <f>G137</f>
        <v>12174.1</v>
      </c>
      <c r="H136" s="79">
        <f>H137</f>
        <v>12174.1</v>
      </c>
    </row>
    <row r="137" spans="1:8" ht="63.75">
      <c r="A137" s="70" t="s">
        <v>77</v>
      </c>
      <c r="B137" s="69" t="s">
        <v>55</v>
      </c>
      <c r="C137" s="71">
        <v>8</v>
      </c>
      <c r="D137" s="71">
        <v>1</v>
      </c>
      <c r="E137" s="71" t="s">
        <v>117</v>
      </c>
      <c r="F137" s="69" t="s">
        <v>37</v>
      </c>
      <c r="G137" s="83">
        <v>12174.1</v>
      </c>
      <c r="H137" s="83">
        <v>12174.1</v>
      </c>
    </row>
    <row r="138" spans="1:8" ht="28.5" customHeight="1">
      <c r="A138" s="27" t="s">
        <v>84</v>
      </c>
      <c r="B138" s="26" t="s">
        <v>55</v>
      </c>
      <c r="C138" s="37">
        <v>8</v>
      </c>
      <c r="D138" s="37">
        <v>1</v>
      </c>
      <c r="E138" s="32" t="s">
        <v>118</v>
      </c>
      <c r="F138" s="32"/>
      <c r="G138" s="79">
        <f t="shared" ref="G138:H140" si="17">G139</f>
        <v>18434.099999999999</v>
      </c>
      <c r="H138" s="79">
        <f t="shared" si="17"/>
        <v>18434.099999999999</v>
      </c>
    </row>
    <row r="139" spans="1:8" ht="38.25">
      <c r="A139" s="14" t="s">
        <v>59</v>
      </c>
      <c r="B139" s="26" t="s">
        <v>55</v>
      </c>
      <c r="C139" s="37">
        <v>8</v>
      </c>
      <c r="D139" s="37">
        <v>1</v>
      </c>
      <c r="E139" s="32" t="s">
        <v>118</v>
      </c>
      <c r="F139" s="32" t="s">
        <v>60</v>
      </c>
      <c r="G139" s="79">
        <f t="shared" si="17"/>
        <v>18434.099999999999</v>
      </c>
      <c r="H139" s="79">
        <f t="shared" si="17"/>
        <v>18434.099999999999</v>
      </c>
    </row>
    <row r="140" spans="1:8" ht="15">
      <c r="A140" s="14" t="s">
        <v>61</v>
      </c>
      <c r="B140" s="26" t="s">
        <v>55</v>
      </c>
      <c r="C140" s="37">
        <v>8</v>
      </c>
      <c r="D140" s="37">
        <v>1</v>
      </c>
      <c r="E140" s="32" t="s">
        <v>118</v>
      </c>
      <c r="F140" s="32" t="s">
        <v>62</v>
      </c>
      <c r="G140" s="79">
        <f t="shared" si="17"/>
        <v>18434.099999999999</v>
      </c>
      <c r="H140" s="79">
        <f t="shared" si="17"/>
        <v>18434.099999999999</v>
      </c>
    </row>
    <row r="141" spans="1:8" ht="63.75">
      <c r="A141" s="16" t="s">
        <v>77</v>
      </c>
      <c r="B141" s="28" t="s">
        <v>55</v>
      </c>
      <c r="C141" s="38">
        <v>8</v>
      </c>
      <c r="D141" s="38">
        <v>1</v>
      </c>
      <c r="E141" s="38" t="s">
        <v>118</v>
      </c>
      <c r="F141" s="28" t="s">
        <v>37</v>
      </c>
      <c r="G141" s="78">
        <v>18434.099999999999</v>
      </c>
      <c r="H141" s="78">
        <v>18434.099999999999</v>
      </c>
    </row>
    <row r="142" spans="1:8" ht="15">
      <c r="A142" s="11" t="s">
        <v>94</v>
      </c>
      <c r="B142" s="33">
        <v>956</v>
      </c>
      <c r="C142" s="63">
        <v>8</v>
      </c>
      <c r="D142" s="63">
        <v>2</v>
      </c>
      <c r="E142" s="32"/>
      <c r="F142" s="11"/>
      <c r="G142" s="79">
        <f>G143</f>
        <v>11834.5</v>
      </c>
      <c r="H142" s="79">
        <f>H143</f>
        <v>11834.5</v>
      </c>
    </row>
    <row r="143" spans="1:8" ht="25.5">
      <c r="A143" s="2" t="s">
        <v>86</v>
      </c>
      <c r="B143" s="33">
        <v>956</v>
      </c>
      <c r="C143" s="63">
        <v>8</v>
      </c>
      <c r="D143" s="63">
        <v>2</v>
      </c>
      <c r="E143" s="32" t="s">
        <v>116</v>
      </c>
      <c r="F143" s="11"/>
      <c r="G143" s="79">
        <f>G144</f>
        <v>11834.5</v>
      </c>
      <c r="H143" s="79">
        <f>H144</f>
        <v>11834.5</v>
      </c>
    </row>
    <row r="144" spans="1:8" ht="30.75" customHeight="1">
      <c r="A144" s="27" t="s">
        <v>84</v>
      </c>
      <c r="B144" s="26" t="s">
        <v>55</v>
      </c>
      <c r="C144" s="37">
        <v>8</v>
      </c>
      <c r="D144" s="37">
        <v>2</v>
      </c>
      <c r="E144" s="32" t="s">
        <v>118</v>
      </c>
      <c r="F144" s="32"/>
      <c r="G144" s="79">
        <f t="shared" ref="G144:H146" si="18">G145</f>
        <v>11834.5</v>
      </c>
      <c r="H144" s="79">
        <f t="shared" si="18"/>
        <v>11834.5</v>
      </c>
    </row>
    <row r="145" spans="1:8" ht="38.25">
      <c r="A145" s="14" t="s">
        <v>59</v>
      </c>
      <c r="B145" s="26" t="s">
        <v>55</v>
      </c>
      <c r="C145" s="37">
        <v>8</v>
      </c>
      <c r="D145" s="37">
        <v>2</v>
      </c>
      <c r="E145" s="32" t="s">
        <v>118</v>
      </c>
      <c r="F145" s="32" t="s">
        <v>60</v>
      </c>
      <c r="G145" s="79">
        <f t="shared" si="18"/>
        <v>11834.5</v>
      </c>
      <c r="H145" s="79">
        <f t="shared" si="18"/>
        <v>11834.5</v>
      </c>
    </row>
    <row r="146" spans="1:8" ht="15">
      <c r="A146" s="14" t="s">
        <v>91</v>
      </c>
      <c r="B146" s="26" t="s">
        <v>55</v>
      </c>
      <c r="C146" s="37">
        <v>8</v>
      </c>
      <c r="D146" s="37">
        <v>2</v>
      </c>
      <c r="E146" s="32" t="s">
        <v>118</v>
      </c>
      <c r="F146" s="32" t="s">
        <v>90</v>
      </c>
      <c r="G146" s="79">
        <f t="shared" si="18"/>
        <v>11834.5</v>
      </c>
      <c r="H146" s="79">
        <f t="shared" si="18"/>
        <v>11834.5</v>
      </c>
    </row>
    <row r="147" spans="1:8" ht="63.75">
      <c r="A147" s="16" t="s">
        <v>93</v>
      </c>
      <c r="B147" s="28" t="s">
        <v>55</v>
      </c>
      <c r="C147" s="38">
        <v>8</v>
      </c>
      <c r="D147" s="38">
        <v>2</v>
      </c>
      <c r="E147" s="38" t="s">
        <v>118</v>
      </c>
      <c r="F147" s="28" t="s">
        <v>92</v>
      </c>
      <c r="G147" s="78">
        <v>11834.5</v>
      </c>
      <c r="H147" s="78">
        <v>11834.5</v>
      </c>
    </row>
  </sheetData>
  <autoFilter ref="A8:J147"/>
  <mergeCells count="10">
    <mergeCell ref="E2:H2"/>
    <mergeCell ref="E3:H3"/>
    <mergeCell ref="A4:H4"/>
    <mergeCell ref="A5:H5"/>
    <mergeCell ref="A7:A8"/>
    <mergeCell ref="B7:B8"/>
    <mergeCell ref="C7:D7"/>
    <mergeCell ref="E7:E8"/>
    <mergeCell ref="F7:F8"/>
    <mergeCell ref="G7:H7"/>
  </mergeCells>
  <pageMargins left="0.31496062992125984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2018 год</vt:lpstr>
      <vt:lpstr>2019-2020</vt:lpstr>
      <vt:lpstr>'2018 год'!Заголовки_для_печати</vt:lpstr>
      <vt:lpstr>'2018 год'!Область_печати</vt:lpstr>
      <vt:lpstr>'2019-2020'!Область_печати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2017-12-26T14:54:40Z</cp:lastPrinted>
  <dcterms:created xsi:type="dcterms:W3CDTF">2003-12-05T21:14:57Z</dcterms:created>
  <dcterms:modified xsi:type="dcterms:W3CDTF">2017-12-26T14:55:23Z</dcterms:modified>
</cp:coreProperties>
</file>