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2195" activeTab="0"/>
  </bookViews>
  <sheets>
    <sheet name="таблица 1 дотация на выр." sheetId="1" r:id="rId1"/>
    <sheet name="таблица 2 дотация на сбалан." sheetId="2" r:id="rId2"/>
    <sheet name="таблица 3 воин.учет" sheetId="3" r:id="rId3"/>
    <sheet name="таблица 4 ЗАГС" sheetId="4" r:id="rId4"/>
    <sheet name="Таб. 5  ч.3,4 ст.3, ст. 4,6,7,8" sheetId="5" r:id="rId5"/>
    <sheet name="Таб.6 дороги" sheetId="6" r:id="rId6"/>
    <sheet name="Лист1" sheetId="7" r:id="rId7"/>
  </sheets>
  <definedNames>
    <definedName name="_xlnm.Print_Area" localSheetId="0">'таблица 1 дотация на выр.'!$A$1:$D$26</definedName>
    <definedName name="_xlnm.Print_Area" localSheetId="1">'таблица 2 дотация на сбалан.'!$A$1:$B$12</definedName>
  </definedNames>
  <calcPr fullCalcOnLoad="1"/>
</workbook>
</file>

<file path=xl/sharedStrings.xml><?xml version="1.0" encoding="utf-8"?>
<sst xmlns="http://schemas.openxmlformats.org/spreadsheetml/2006/main" count="87" uniqueCount="46">
  <si>
    <t>Сельское поселение "Приуральское"</t>
  </si>
  <si>
    <t>Сельское поселение " Чикшино "</t>
  </si>
  <si>
    <t>Городское поселение "Печора"</t>
  </si>
  <si>
    <t xml:space="preserve">ВСЕГО </t>
  </si>
  <si>
    <t>в том числе</t>
  </si>
  <si>
    <t>Наименование поселений</t>
  </si>
  <si>
    <t>Сельское поселение  "Каджером"</t>
  </si>
  <si>
    <t>Сельское поселение "Озерный "</t>
  </si>
  <si>
    <t>Городское поселение  "Путеец "</t>
  </si>
  <si>
    <t>Городское поселение  "Кожва"</t>
  </si>
  <si>
    <t>к решению Совета муниципального района "Печора"</t>
  </si>
  <si>
    <t>РАСПРЕДЕЛЕНИЕ</t>
  </si>
  <si>
    <t>за счет 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</si>
  <si>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за счет собственных доходов бюджета МО МР "Печора"</t>
  </si>
  <si>
    <t>Сумма (тыс.руб.)</t>
  </si>
  <si>
    <t>Приложение 16</t>
  </si>
  <si>
    <t>Таблица 1</t>
  </si>
  <si>
    <t>приложения 16</t>
  </si>
  <si>
    <t>Распределение</t>
  </si>
  <si>
    <t>Наименование муниципальных образований</t>
  </si>
  <si>
    <t>Городское поселение "Кожва"</t>
  </si>
  <si>
    <t>Городское поселение "Путеец"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</si>
  <si>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</si>
  <si>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</si>
  <si>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</si>
  <si>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</si>
  <si>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Таблица 2</t>
  </si>
  <si>
    <t>Таблица 3</t>
  </si>
  <si>
    <t>Таблица 4</t>
  </si>
  <si>
    <t>Таблица 6</t>
  </si>
  <si>
    <t>Таблица 5</t>
  </si>
  <si>
    <t>Всего межбюджетных трансфертов</t>
  </si>
  <si>
    <t>дотации</t>
  </si>
  <si>
    <t>субвенции</t>
  </si>
  <si>
    <t>субсидии</t>
  </si>
  <si>
    <t>иные межбюджетные</t>
  </si>
  <si>
    <t>Приложение  16</t>
  </si>
  <si>
    <t>Субвенций на 2018 год на 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</si>
  <si>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Субвенций на 2018 год на осуществление первичного воинского учета на территориях, где отсутствуют военные комиссариаты</t>
  </si>
  <si>
    <t>Распределение межбюджетных трансфертов местным бюджетам в муниципальном районе "Печора" на 2018 год</t>
  </si>
  <si>
    <t>дотаций на 2018 год на поддержку мер по обеспечению сбалансированности местных бюджетов муниципального района "Печора"</t>
  </si>
  <si>
    <t>Субвенций на 2018 год  на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</si>
  <si>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субсидий бюджетам поселений на содержвние автомобильных дорог общего пользования местного значения на 2018 год за счет средств, поступающих из республиканского бюджета Республики Коми</t>
  </si>
  <si>
    <t>численность населения на 01.04.2017</t>
  </si>
  <si>
    <t>дотаций на 2018 год на выравнивание  бюджетной обеспеченности поселений муниципального района "Печора"</t>
  </si>
  <si>
    <t xml:space="preserve">                                                                от 20 декабря 2017 года № 6-20/207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</si>
</sst>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.0_р_._-;\-* #,##0.0_р_._-;_-* &quot;-&quot;?_р_._-;_-@_-"/>
    <numFmt numFmtId="171" formatCode="[$-FC19]d\ mmmm\ yyyy\ &quot;г.&quot;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9" fontId="7" fillId="0" borderId="11" xfId="58" applyNumberFormat="1" applyFont="1" applyBorder="1" applyAlignment="1">
      <alignment vertical="center"/>
    </xf>
    <xf numFmtId="169" fontId="8" fillId="0" borderId="11" xfId="58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9" fontId="7" fillId="0" borderId="11" xfId="58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164" fontId="7" fillId="0" borderId="11" xfId="0" applyNumberFormat="1" applyFont="1" applyFill="1" applyBorder="1" applyAlignment="1">
      <alignment horizontal="center" wrapText="1"/>
    </xf>
    <xf numFmtId="164" fontId="8" fillId="0" borderId="11" xfId="0" applyNumberFormat="1" applyFont="1" applyFill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1.125" style="1" customWidth="1"/>
    <col min="2" max="2" width="14.75390625" style="1" customWidth="1"/>
    <col min="3" max="3" width="18.00390625" style="1" customWidth="1"/>
    <col min="4" max="4" width="16.875" style="1" customWidth="1"/>
    <col min="5" max="5" width="13.625" style="1" customWidth="1"/>
    <col min="6" max="6" width="11.375" style="1" bestFit="1" customWidth="1"/>
    <col min="7" max="16384" width="9.125" style="1" customWidth="1"/>
  </cols>
  <sheetData>
    <row r="1" spans="1:4" ht="15.75">
      <c r="A1" s="4"/>
      <c r="B1" s="14"/>
      <c r="C1" s="14"/>
      <c r="D1" s="7" t="s">
        <v>15</v>
      </c>
    </row>
    <row r="2" spans="1:4" ht="21" customHeight="1">
      <c r="A2" s="14"/>
      <c r="B2" s="15"/>
      <c r="C2" s="15"/>
      <c r="D2" s="7" t="s">
        <v>10</v>
      </c>
    </row>
    <row r="3" spans="1:4" ht="15" customHeight="1">
      <c r="A3" s="14"/>
      <c r="B3" s="15"/>
      <c r="C3" s="15"/>
      <c r="D3" s="7" t="s">
        <v>45</v>
      </c>
    </row>
    <row r="4" spans="1:4" ht="15" customHeight="1">
      <c r="A4" s="14"/>
      <c r="B4" s="15"/>
      <c r="C4" s="15"/>
      <c r="D4" s="7"/>
    </row>
    <row r="5" spans="1:4" ht="42" customHeight="1">
      <c r="A5" s="39" t="s">
        <v>39</v>
      </c>
      <c r="B5" s="39"/>
      <c r="C5" s="39"/>
      <c r="D5" s="47"/>
    </row>
    <row r="6" spans="1:4" ht="15" customHeight="1">
      <c r="A6" s="14"/>
      <c r="B6" s="15"/>
      <c r="C6" s="15"/>
      <c r="D6" s="7"/>
    </row>
    <row r="7" spans="1:4" ht="15" customHeight="1">
      <c r="A7" s="14"/>
      <c r="B7" s="15"/>
      <c r="C7" s="15"/>
      <c r="D7" s="7" t="s">
        <v>16</v>
      </c>
    </row>
    <row r="8" spans="1:4" ht="15" customHeight="1">
      <c r="A8" s="14"/>
      <c r="B8" s="15"/>
      <c r="C8" s="15"/>
      <c r="D8" s="7" t="s">
        <v>17</v>
      </c>
    </row>
    <row r="9" spans="1:4" ht="15">
      <c r="A9" s="4"/>
      <c r="B9" s="5"/>
      <c r="C9" s="14"/>
      <c r="D9" s="14"/>
    </row>
    <row r="10" spans="1:4" ht="16.5">
      <c r="A10" s="39" t="s">
        <v>11</v>
      </c>
      <c r="B10" s="40"/>
      <c r="C10" s="40"/>
      <c r="D10" s="40"/>
    </row>
    <row r="11" spans="1:4" ht="35.25" customHeight="1">
      <c r="A11" s="46" t="s">
        <v>44</v>
      </c>
      <c r="B11" s="46"/>
      <c r="C11" s="46"/>
      <c r="D11" s="47"/>
    </row>
    <row r="12" spans="1:4" ht="16.5" customHeight="1">
      <c r="A12" s="16"/>
      <c r="B12" s="16"/>
      <c r="C12" s="14"/>
      <c r="D12" s="14"/>
    </row>
    <row r="13" spans="1:4" ht="12.75">
      <c r="A13" s="14"/>
      <c r="B13" s="14"/>
      <c r="C13" s="14"/>
      <c r="D13" s="17"/>
    </row>
    <row r="14" spans="1:4" ht="15" customHeight="1">
      <c r="A14" s="41" t="s">
        <v>5</v>
      </c>
      <c r="B14" s="43" t="s">
        <v>14</v>
      </c>
      <c r="C14" s="45" t="s">
        <v>4</v>
      </c>
      <c r="D14" s="45"/>
    </row>
    <row r="15" spans="1:5" s="2" customFormat="1" ht="73.5" customHeight="1">
      <c r="A15" s="42"/>
      <c r="B15" s="44"/>
      <c r="C15" s="18" t="s">
        <v>12</v>
      </c>
      <c r="D15" s="19" t="s">
        <v>13</v>
      </c>
      <c r="E15" s="2" t="s">
        <v>43</v>
      </c>
    </row>
    <row r="16" spans="1:7" ht="22.5" customHeight="1">
      <c r="A16" s="20" t="s">
        <v>2</v>
      </c>
      <c r="B16" s="21">
        <f aca="true" t="shared" si="0" ref="B16:B22">C16+D16</f>
        <v>1226.7</v>
      </c>
      <c r="C16" s="33">
        <f>ROUND((E16*30/1000),1)</f>
        <v>1226.7</v>
      </c>
      <c r="D16" s="21"/>
      <c r="E16" s="32">
        <v>40890</v>
      </c>
      <c r="F16"/>
      <c r="G16" s="25">
        <f>B16+'Таб.6 дороги'!B9</f>
        <v>2398.5</v>
      </c>
    </row>
    <row r="17" spans="1:7" ht="22.5" customHeight="1">
      <c r="A17" s="20" t="s">
        <v>9</v>
      </c>
      <c r="B17" s="21">
        <f t="shared" si="0"/>
        <v>145.2</v>
      </c>
      <c r="C17" s="33">
        <f aca="true" t="shared" si="1" ref="C17:C22">ROUND((E17*30/1000),1)</f>
        <v>145.2</v>
      </c>
      <c r="D17" s="21"/>
      <c r="E17" s="32">
        <v>4840</v>
      </c>
      <c r="F17"/>
      <c r="G17" s="25">
        <f>B17+'таблица 3 воин.учет'!B8+'таблица 4 ЗАГС'!B8+'Таб. 5  ч.3,4 ст.3, ст. 4,6,7,8'!B8+'Таб.6 дороги'!B10</f>
        <v>1087.5</v>
      </c>
    </row>
    <row r="18" spans="1:7" ht="21.75" customHeight="1">
      <c r="A18" s="20" t="s">
        <v>8</v>
      </c>
      <c r="B18" s="21">
        <f t="shared" si="0"/>
        <v>76.9</v>
      </c>
      <c r="C18" s="33">
        <f t="shared" si="1"/>
        <v>76.9</v>
      </c>
      <c r="D18" s="21"/>
      <c r="E18" s="32">
        <v>2563</v>
      </c>
      <c r="F18"/>
      <c r="G18" s="25">
        <f>B18+'таблица 3 воин.учет'!B9+'таблица 4 ЗАГС'!B9+'Таб. 5  ч.3,4 ст.3, ст. 4,6,7,8'!B9+'Таб.6 дороги'!B11</f>
        <v>556.3</v>
      </c>
    </row>
    <row r="19" spans="1:7" ht="29.25" customHeight="1">
      <c r="A19" s="20" t="s">
        <v>6</v>
      </c>
      <c r="B19" s="21">
        <f t="shared" si="0"/>
        <v>1284.6</v>
      </c>
      <c r="C19" s="33">
        <f t="shared" si="1"/>
        <v>74.6</v>
      </c>
      <c r="D19" s="21">
        <v>1210</v>
      </c>
      <c r="E19" s="32">
        <v>2487</v>
      </c>
      <c r="F19"/>
      <c r="G19" s="25">
        <f>B19+'таблица 2 дотация на сбалан.'!B8+'таблица 3 воин.учет'!B10+'таблица 4 ЗАГС'!B10+'Таб. 5  ч.3,4 ст.3, ст. 4,6,7,8'!B10</f>
        <v>7824</v>
      </c>
    </row>
    <row r="20" spans="1:7" ht="22.5" customHeight="1">
      <c r="A20" s="20" t="s">
        <v>7</v>
      </c>
      <c r="B20" s="21">
        <f t="shared" si="0"/>
        <v>1825.4</v>
      </c>
      <c r="C20" s="33">
        <f t="shared" si="1"/>
        <v>46.4</v>
      </c>
      <c r="D20" s="21">
        <v>1779</v>
      </c>
      <c r="E20" s="32">
        <v>1547</v>
      </c>
      <c r="F20"/>
      <c r="G20" s="25">
        <f>B20+'таблица 2 дотация на сбалан.'!B9+'таблица 3 воин.учет'!B11+'таблица 4 ЗАГС'!B11+'Таб. 5  ч.3,4 ст.3, ст. 4,6,7,8'!B11</f>
        <v>8711.000000000002</v>
      </c>
    </row>
    <row r="21" spans="1:7" ht="30.75" customHeight="1">
      <c r="A21" s="20" t="s">
        <v>0</v>
      </c>
      <c r="B21" s="21">
        <f t="shared" si="0"/>
        <v>524.8</v>
      </c>
      <c r="C21" s="33">
        <f t="shared" si="1"/>
        <v>13.8</v>
      </c>
      <c r="D21" s="21">
        <v>511</v>
      </c>
      <c r="E21" s="32">
        <v>460</v>
      </c>
      <c r="F21"/>
      <c r="G21" s="25">
        <f>B21+'таблица 2 дотация на сбалан.'!B10+'таблица 3 воин.учет'!B12+'таблица 4 ЗАГС'!B12+'Таб. 5  ч.3,4 ст.3, ст. 4,6,7,8'!B12</f>
        <v>4042.9999999999995</v>
      </c>
    </row>
    <row r="22" spans="1:7" ht="22.5" customHeight="1">
      <c r="A22" s="20" t="s">
        <v>1</v>
      </c>
      <c r="B22" s="21">
        <f t="shared" si="0"/>
        <v>16.7</v>
      </c>
      <c r="C22" s="33">
        <f t="shared" si="1"/>
        <v>16.7</v>
      </c>
      <c r="D22" s="21"/>
      <c r="E22" s="32">
        <v>557</v>
      </c>
      <c r="F22"/>
      <c r="G22" s="25">
        <f>B22+'таблица 2 дотация на сбалан.'!B11+'таблица 3 воин.учет'!B13+'таблица 4 ЗАГС'!B13+'Таб. 5  ч.3,4 ст.3, ст. 4,6,7,8'!B13</f>
        <v>3723.1</v>
      </c>
    </row>
    <row r="23" spans="1:6" s="3" customFormat="1" ht="22.5" customHeight="1">
      <c r="A23" s="22" t="s">
        <v>3</v>
      </c>
      <c r="B23" s="23">
        <f>SUM(B16:B22)</f>
        <v>5100.3</v>
      </c>
      <c r="C23" s="34">
        <f>SUM(C16:C22)</f>
        <v>1600.3000000000002</v>
      </c>
      <c r="D23" s="23">
        <f>SUM(D16:D22)</f>
        <v>3500</v>
      </c>
      <c r="E23" s="3">
        <f>SUM(E16:E22)</f>
        <v>53344</v>
      </c>
      <c r="F23"/>
    </row>
    <row r="24" spans="1:4" ht="12.75">
      <c r="A24" s="14"/>
      <c r="B24" s="14"/>
      <c r="C24" s="14"/>
      <c r="D24" s="14"/>
    </row>
    <row r="25" spans="1:4" ht="12.75">
      <c r="A25" s="14"/>
      <c r="B25" s="14"/>
      <c r="C25" s="14"/>
      <c r="D25" s="14"/>
    </row>
    <row r="26" ht="15" customHeight="1">
      <c r="A26" s="6"/>
    </row>
    <row r="27" spans="1:2" ht="15.75" customHeight="1">
      <c r="A27" s="6" t="s">
        <v>31</v>
      </c>
      <c r="B27" s="25">
        <f>B23+'таблица 2 дотация на сбалан.'!B12+'таблица 3 воин.учет'!B14+'таблица 4 ЗАГС'!B14+'Таб. 5  ч.3,4 ст.3, ст. 4,6,7,8'!B14+'Таб.6 дороги'!B12</f>
        <v>28343.4</v>
      </c>
    </row>
    <row r="28" spans="1:2" ht="12.75">
      <c r="A28" s="1" t="s">
        <v>32</v>
      </c>
      <c r="B28" s="25">
        <f>B23+'таблица 2 дотация на сбалан.'!B12</f>
        <v>25017.5</v>
      </c>
    </row>
    <row r="29" spans="1:2" ht="12.75">
      <c r="A29" s="1" t="s">
        <v>33</v>
      </c>
      <c r="B29" s="25">
        <f>'таблица 3 воин.учет'!B14+'таблица 4 ЗАГС'!B14+'Таб. 5  ч.3,4 ст.3, ст. 4,6,7,8'!B14</f>
        <v>1555.3000000000004</v>
      </c>
    </row>
    <row r="30" spans="1:2" ht="12.75">
      <c r="A30" s="1" t="s">
        <v>34</v>
      </c>
      <c r="B30" s="25">
        <f>'Таб.6 дороги'!B12</f>
        <v>1770.6</v>
      </c>
    </row>
    <row r="31" spans="1:2" ht="12.75">
      <c r="A31" s="1" t="s">
        <v>35</v>
      </c>
      <c r="B31" s="25"/>
    </row>
    <row r="32" ht="12.75">
      <c r="B32" s="25">
        <f>SUM(B28:B31)</f>
        <v>28343.399999999998</v>
      </c>
    </row>
  </sheetData>
  <sheetProtection/>
  <mergeCells count="6">
    <mergeCell ref="A10:D10"/>
    <mergeCell ref="A14:A15"/>
    <mergeCell ref="B14:B15"/>
    <mergeCell ref="C14:D14"/>
    <mergeCell ref="A11:D11"/>
    <mergeCell ref="A5:D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56.875" style="0" customWidth="1"/>
    <col min="2" max="2" width="20.125" style="0" customWidth="1"/>
    <col min="3" max="3" width="13.00390625" style="0" customWidth="1"/>
    <col min="4" max="4" width="16.875" style="0" customWidth="1"/>
    <col min="5" max="5" width="14.00390625" style="0" customWidth="1"/>
    <col min="6" max="6" width="12.25390625" style="0" customWidth="1"/>
    <col min="7" max="7" width="11.625" style="0" customWidth="1"/>
  </cols>
  <sheetData>
    <row r="1" spans="1:4" ht="15.75">
      <c r="A1" s="13"/>
      <c r="B1" s="7" t="s">
        <v>26</v>
      </c>
      <c r="C1" s="1"/>
      <c r="D1" s="1"/>
    </row>
    <row r="2" spans="1:4" ht="15.75">
      <c r="A2" s="13"/>
      <c r="B2" s="7" t="s">
        <v>17</v>
      </c>
      <c r="C2" s="1"/>
      <c r="D2" s="1"/>
    </row>
    <row r="3" spans="1:2" ht="12.75">
      <c r="A3" s="13"/>
      <c r="B3" s="13"/>
    </row>
    <row r="4" spans="1:2" ht="16.5">
      <c r="A4" s="40" t="s">
        <v>18</v>
      </c>
      <c r="B4" s="40"/>
    </row>
    <row r="5" spans="1:2" ht="53.25" customHeight="1">
      <c r="A5" s="48" t="s">
        <v>40</v>
      </c>
      <c r="B5" s="48"/>
    </row>
    <row r="6" spans="1:2" ht="15.75">
      <c r="A6" s="8"/>
      <c r="B6" s="7"/>
    </row>
    <row r="7" spans="1:4" ht="29.25" customHeight="1">
      <c r="A7" s="9" t="s">
        <v>19</v>
      </c>
      <c r="B7" s="9" t="s">
        <v>14</v>
      </c>
      <c r="D7">
        <v>2017</v>
      </c>
    </row>
    <row r="8" spans="1:4" ht="32.25" customHeight="1">
      <c r="A8" s="12" t="s">
        <v>22</v>
      </c>
      <c r="B8" s="10">
        <v>6234.5</v>
      </c>
      <c r="D8" s="10">
        <f>6153.9-13.7</f>
        <v>6140.2</v>
      </c>
    </row>
    <row r="9" spans="1:4" ht="27" customHeight="1">
      <c r="A9" s="12" t="s">
        <v>23</v>
      </c>
      <c r="B9" s="10">
        <v>6652.6</v>
      </c>
      <c r="D9" s="10">
        <f>6663+12.2</f>
        <v>6675.2</v>
      </c>
    </row>
    <row r="10" spans="1:4" ht="27" customHeight="1">
      <c r="A10" s="12" t="s">
        <v>0</v>
      </c>
      <c r="B10" s="10">
        <v>3421.1</v>
      </c>
      <c r="D10" s="10">
        <f>3886.4+1.5</f>
        <v>3887.9</v>
      </c>
    </row>
    <row r="11" spans="1:4" ht="27" customHeight="1">
      <c r="A11" s="20" t="s">
        <v>24</v>
      </c>
      <c r="B11" s="10">
        <v>3609</v>
      </c>
      <c r="D11" s="10">
        <v>3504.1</v>
      </c>
    </row>
    <row r="12" spans="1:2" ht="31.5" customHeight="1">
      <c r="A12" s="24" t="s">
        <v>25</v>
      </c>
      <c r="B12" s="11">
        <f>SUM(B8:B11)</f>
        <v>19917.2</v>
      </c>
    </row>
  </sheetData>
  <sheetProtection/>
  <mergeCells count="2">
    <mergeCell ref="A4:B4"/>
    <mergeCell ref="A5:B5"/>
  </mergeCells>
  <printOptions/>
  <pageMargins left="1.535433070866142" right="0.7086614173228347" top="1.1811023622047245" bottom="0.7480314960629921" header="0.31496062992125984" footer="0.31496062992125984"/>
  <pageSetup horizontalDpi="600" verticalDpi="600" orientation="portrait" paperSize="9" scale="10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zoomScalePageLayoutView="0" workbookViewId="0" topLeftCell="A1">
      <selection activeCell="D39" sqref="D39"/>
    </sheetView>
  </sheetViews>
  <sheetFormatPr defaultColWidth="9.00390625" defaultRowHeight="12.75"/>
  <cols>
    <col min="1" max="1" width="59.125" style="0" customWidth="1"/>
    <col min="2" max="2" width="19.125" style="0" customWidth="1"/>
  </cols>
  <sheetData>
    <row r="1" spans="1:2" ht="15.75">
      <c r="A1" s="13"/>
      <c r="B1" s="7" t="s">
        <v>27</v>
      </c>
    </row>
    <row r="2" spans="1:2" ht="15.75">
      <c r="A2" s="13"/>
      <c r="B2" s="7" t="s">
        <v>17</v>
      </c>
    </row>
    <row r="3" spans="1:2" ht="12.75">
      <c r="A3" s="13"/>
      <c r="B3" s="13"/>
    </row>
    <row r="4" spans="1:2" ht="15.75">
      <c r="A4" s="49" t="s">
        <v>18</v>
      </c>
      <c r="B4" s="49"/>
    </row>
    <row r="5" spans="1:2" ht="55.5" customHeight="1">
      <c r="A5" s="50" t="s">
        <v>38</v>
      </c>
      <c r="B5" s="50"/>
    </row>
    <row r="6" spans="1:2" ht="15.75">
      <c r="A6" s="8"/>
      <c r="B6" s="7"/>
    </row>
    <row r="7" spans="1:2" ht="15.75">
      <c r="A7" s="9" t="s">
        <v>19</v>
      </c>
      <c r="B7" s="9" t="s">
        <v>14</v>
      </c>
    </row>
    <row r="8" spans="1:2" ht="24" customHeight="1">
      <c r="A8" s="12" t="s">
        <v>20</v>
      </c>
      <c r="B8" s="10">
        <v>478.5</v>
      </c>
    </row>
    <row r="9" spans="1:2" ht="26.25" customHeight="1">
      <c r="A9" s="12" t="s">
        <v>21</v>
      </c>
      <c r="B9" s="10">
        <v>208</v>
      </c>
    </row>
    <row r="10" spans="1:2" ht="20.25" customHeight="1">
      <c r="A10" s="12" t="s">
        <v>22</v>
      </c>
      <c r="B10" s="10">
        <v>249.7</v>
      </c>
    </row>
    <row r="11" spans="1:2" ht="22.5" customHeight="1">
      <c r="A11" s="12" t="s">
        <v>23</v>
      </c>
      <c r="B11" s="10">
        <v>187.2</v>
      </c>
    </row>
    <row r="12" spans="1:2" ht="21" customHeight="1">
      <c r="A12" s="12" t="s">
        <v>0</v>
      </c>
      <c r="B12" s="10">
        <v>62.4</v>
      </c>
    </row>
    <row r="13" spans="1:2" ht="21.75" customHeight="1">
      <c r="A13" s="12" t="s">
        <v>24</v>
      </c>
      <c r="B13" s="10">
        <v>62.4</v>
      </c>
    </row>
    <row r="14" spans="1:2" ht="16.5">
      <c r="A14" s="24" t="s">
        <v>25</v>
      </c>
      <c r="B14" s="11">
        <f>SUM(B8:B13)</f>
        <v>1248.2000000000003</v>
      </c>
    </row>
  </sheetData>
  <sheetProtection/>
  <mergeCells count="2">
    <mergeCell ref="A4:B4"/>
    <mergeCell ref="A5:B5"/>
  </mergeCells>
  <printOptions/>
  <pageMargins left="1.4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60" zoomScalePageLayoutView="0" workbookViewId="0" topLeftCell="A1">
      <selection activeCell="B13" sqref="B13"/>
    </sheetView>
  </sheetViews>
  <sheetFormatPr defaultColWidth="9.00390625" defaultRowHeight="12.75"/>
  <cols>
    <col min="1" max="1" width="57.875" style="0" customWidth="1"/>
    <col min="2" max="2" width="20.875" style="0" customWidth="1"/>
  </cols>
  <sheetData>
    <row r="1" spans="1:2" ht="15.75">
      <c r="A1" s="13"/>
      <c r="B1" s="7" t="s">
        <v>28</v>
      </c>
    </row>
    <row r="2" spans="1:2" ht="15.75">
      <c r="A2" s="13"/>
      <c r="B2" s="7" t="s">
        <v>17</v>
      </c>
    </row>
    <row r="3" spans="1:2" ht="12.75">
      <c r="A3" s="13"/>
      <c r="B3" s="13"/>
    </row>
    <row r="4" spans="1:2" ht="16.5">
      <c r="A4" s="40" t="s">
        <v>18</v>
      </c>
      <c r="B4" s="40"/>
    </row>
    <row r="5" spans="1:2" ht="77.25" customHeight="1">
      <c r="A5" s="48" t="s">
        <v>37</v>
      </c>
      <c r="B5" s="48"/>
    </row>
    <row r="6" spans="1:2" ht="15.75">
      <c r="A6" s="8"/>
      <c r="B6" s="7"/>
    </row>
    <row r="7" spans="1:2" ht="15.75">
      <c r="A7" s="9" t="s">
        <v>19</v>
      </c>
      <c r="B7" s="9" t="s">
        <v>14</v>
      </c>
    </row>
    <row r="8" spans="1:2" ht="25.5" customHeight="1">
      <c r="A8" s="12" t="s">
        <v>20</v>
      </c>
      <c r="B8" s="10">
        <v>50.3</v>
      </c>
    </row>
    <row r="9" spans="1:2" ht="23.25" customHeight="1">
      <c r="A9" s="12" t="s">
        <v>21</v>
      </c>
      <c r="B9" s="10">
        <v>26.7</v>
      </c>
    </row>
    <row r="10" spans="1:2" ht="24" customHeight="1">
      <c r="A10" s="12" t="s">
        <v>22</v>
      </c>
      <c r="B10" s="10">
        <v>25.5</v>
      </c>
    </row>
    <row r="11" spans="1:2" ht="24.75" customHeight="1">
      <c r="A11" s="12" t="s">
        <v>23</v>
      </c>
      <c r="B11" s="10">
        <v>16.1</v>
      </c>
    </row>
    <row r="12" spans="1:2" ht="21.75" customHeight="1">
      <c r="A12" s="12" t="s">
        <v>0</v>
      </c>
      <c r="B12" s="10">
        <v>5</v>
      </c>
    </row>
    <row r="13" spans="1:2" ht="22.5" customHeight="1">
      <c r="A13" s="12" t="s">
        <v>24</v>
      </c>
      <c r="B13" s="10">
        <v>5.3</v>
      </c>
    </row>
    <row r="14" spans="1:2" ht="27" customHeight="1">
      <c r="A14" s="24" t="s">
        <v>25</v>
      </c>
      <c r="B14" s="11">
        <f>SUM(B8:B13)</f>
        <v>128.9</v>
      </c>
    </row>
  </sheetData>
  <sheetProtection/>
  <mergeCells count="2">
    <mergeCell ref="A4:B4"/>
    <mergeCell ref="A5:B5"/>
  </mergeCells>
  <printOptions/>
  <pageMargins left="1.36" right="0.7" top="0.75" bottom="0.75" header="0.17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60" zoomScalePageLayoutView="0" workbookViewId="0" topLeftCell="A1">
      <selection activeCell="B9" sqref="B9"/>
    </sheetView>
  </sheetViews>
  <sheetFormatPr defaultColWidth="9.00390625" defaultRowHeight="12.75"/>
  <cols>
    <col min="1" max="1" width="60.25390625" style="0" customWidth="1"/>
    <col min="2" max="2" width="18.25390625" style="0" customWidth="1"/>
  </cols>
  <sheetData>
    <row r="1" spans="1:2" ht="15.75">
      <c r="A1" s="13"/>
      <c r="B1" s="7" t="s">
        <v>30</v>
      </c>
    </row>
    <row r="2" spans="1:2" ht="15.75">
      <c r="A2" s="13"/>
      <c r="B2" s="7" t="s">
        <v>17</v>
      </c>
    </row>
    <row r="3" spans="1:2" ht="12.75">
      <c r="A3" s="13"/>
      <c r="B3" s="13"/>
    </row>
    <row r="4" spans="1:2" ht="16.5">
      <c r="A4" s="40" t="s">
        <v>18</v>
      </c>
      <c r="B4" s="40"/>
    </row>
    <row r="5" spans="1:2" ht="126" customHeight="1">
      <c r="A5" s="48" t="s">
        <v>41</v>
      </c>
      <c r="B5" s="48"/>
    </row>
    <row r="6" spans="1:2" ht="15.75">
      <c r="A6" s="8"/>
      <c r="B6" s="7"/>
    </row>
    <row r="7" spans="1:2" ht="15.75">
      <c r="A7" s="9" t="s">
        <v>19</v>
      </c>
      <c r="B7" s="9" t="s">
        <v>14</v>
      </c>
    </row>
    <row r="8" spans="1:2" ht="27" customHeight="1">
      <c r="A8" s="12" t="s">
        <v>20</v>
      </c>
      <c r="B8" s="26">
        <f>11.6+18.1</f>
        <v>29.700000000000003</v>
      </c>
    </row>
    <row r="9" spans="1:2" ht="27" customHeight="1">
      <c r="A9" s="12" t="s">
        <v>21</v>
      </c>
      <c r="B9" s="26">
        <f>11.6+18.1</f>
        <v>29.700000000000003</v>
      </c>
    </row>
    <row r="10" spans="1:2" ht="27" customHeight="1">
      <c r="A10" s="12" t="s">
        <v>22</v>
      </c>
      <c r="B10" s="26">
        <f>11.6+18.1</f>
        <v>29.700000000000003</v>
      </c>
    </row>
    <row r="11" spans="1:2" ht="27" customHeight="1">
      <c r="A11" s="12" t="s">
        <v>23</v>
      </c>
      <c r="B11" s="26">
        <f>11.6+18.1</f>
        <v>29.700000000000003</v>
      </c>
    </row>
    <row r="12" spans="1:2" ht="23.25" customHeight="1">
      <c r="A12" s="12" t="s">
        <v>0</v>
      </c>
      <c r="B12" s="26">
        <f>11.5+18.2</f>
        <v>29.7</v>
      </c>
    </row>
    <row r="13" spans="1:2" ht="28.5" customHeight="1">
      <c r="A13" s="12" t="s">
        <v>24</v>
      </c>
      <c r="B13" s="26">
        <f>11.5+18.2</f>
        <v>29.7</v>
      </c>
    </row>
    <row r="14" spans="1:2" ht="30.75" customHeight="1">
      <c r="A14" s="24" t="s">
        <v>25</v>
      </c>
      <c r="B14" s="11">
        <f>SUM(B8:B13)</f>
        <v>178.2</v>
      </c>
    </row>
  </sheetData>
  <sheetProtection/>
  <mergeCells count="2">
    <mergeCell ref="A4:B4"/>
    <mergeCell ref="A5:B5"/>
  </mergeCells>
  <printOptions/>
  <pageMargins left="1.2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view="pageBreakPreview" zoomScaleSheetLayoutView="100" zoomScalePageLayoutView="0" workbookViewId="0" topLeftCell="A1">
      <selection activeCell="B37" sqref="B37"/>
    </sheetView>
  </sheetViews>
  <sheetFormatPr defaultColWidth="9.00390625" defaultRowHeight="12.75"/>
  <cols>
    <col min="1" max="1" width="44.25390625" style="0" customWidth="1"/>
    <col min="2" max="2" width="36.375" style="0" customWidth="1"/>
  </cols>
  <sheetData>
    <row r="1" ht="15.75">
      <c r="B1" s="7" t="s">
        <v>29</v>
      </c>
    </row>
    <row r="2" spans="1:2" ht="15.75">
      <c r="A2" s="27"/>
      <c r="B2" s="7" t="s">
        <v>36</v>
      </c>
    </row>
    <row r="3" spans="1:2" ht="15">
      <c r="A3" s="27"/>
      <c r="B3" s="28"/>
    </row>
    <row r="4" ht="12.75">
      <c r="B4" s="29"/>
    </row>
    <row r="5" spans="1:2" ht="16.5">
      <c r="A5" s="40" t="s">
        <v>11</v>
      </c>
      <c r="B5" s="40"/>
    </row>
    <row r="6" spans="1:2" ht="69" customHeight="1">
      <c r="A6" s="48" t="s">
        <v>42</v>
      </c>
      <c r="B6" s="48"/>
    </row>
    <row r="7" spans="1:2" ht="15.75">
      <c r="A7" s="8"/>
      <c r="B7" s="7"/>
    </row>
    <row r="8" spans="1:2" ht="41.25" customHeight="1">
      <c r="A8" s="9" t="s">
        <v>19</v>
      </c>
      <c r="B8" s="9" t="s">
        <v>14</v>
      </c>
    </row>
    <row r="9" spans="1:2" ht="33" customHeight="1">
      <c r="A9" s="30" t="s">
        <v>2</v>
      </c>
      <c r="B9" s="35">
        <v>1171.8</v>
      </c>
    </row>
    <row r="10" spans="1:2" ht="30.75" customHeight="1">
      <c r="A10" s="30" t="s">
        <v>20</v>
      </c>
      <c r="B10" s="36">
        <v>383.8</v>
      </c>
    </row>
    <row r="11" spans="1:2" ht="30" customHeight="1">
      <c r="A11" s="30" t="s">
        <v>21</v>
      </c>
      <c r="B11" s="37">
        <v>215</v>
      </c>
    </row>
    <row r="12" spans="1:2" ht="16.5">
      <c r="A12" s="31" t="s">
        <v>25</v>
      </c>
      <c r="B12" s="38">
        <f>B9+B10+B11</f>
        <v>1770.6</v>
      </c>
    </row>
  </sheetData>
  <sheetProtection/>
  <mergeCells count="2">
    <mergeCell ref="A5:B5"/>
    <mergeCell ref="A6:B6"/>
  </mergeCells>
  <printOptions/>
  <pageMargins left="1.14173228346456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2017-11-15T06:55:04Z</cp:lastPrinted>
  <dcterms:created xsi:type="dcterms:W3CDTF">2005-11-29T08:00:13Z</dcterms:created>
  <dcterms:modified xsi:type="dcterms:W3CDTF">2017-12-24T13:06:47Z</dcterms:modified>
  <cp:category/>
  <cp:version/>
  <cp:contentType/>
  <cp:contentStatus/>
</cp:coreProperties>
</file>