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450" windowWidth="14940" windowHeight="8970"/>
  </bookViews>
  <sheets>
    <sheet name="СВОД РЕЕСТРОВ РАСХОДНЫХ ОБЯЗАТ" sheetId="3" r:id="rId1"/>
  </sheets>
  <definedNames>
    <definedName name="_xlnm._FilterDatabase" localSheetId="0" hidden="1">'СВОД РЕЕСТРОВ РАСХОДНЫХ ОБЯЗАТ'!$A$15:$AN$102</definedName>
    <definedName name="_xlnm.Print_Titles" localSheetId="0">'СВОД РЕЕСТРОВ РАСХОДНЫХ ОБЯЗАТ'!$10:$15</definedName>
  </definedNames>
  <calcPr calcId="144525"/>
</workbook>
</file>

<file path=xl/calcChain.xml><?xml version="1.0" encoding="utf-8"?>
<calcChain xmlns="http://schemas.openxmlformats.org/spreadsheetml/2006/main">
  <c r="AK22" i="3" l="1"/>
  <c r="AM63" i="3" l="1"/>
  <c r="AN63" i="3"/>
  <c r="AL63" i="3"/>
  <c r="AN50" i="3"/>
  <c r="AM50" i="3"/>
  <c r="AL50" i="3"/>
  <c r="AN101" i="3"/>
  <c r="AM101" i="3"/>
  <c r="AL68" i="3" l="1"/>
  <c r="AL66" i="3" s="1"/>
  <c r="AM68" i="3"/>
  <c r="AM66" i="3" s="1"/>
  <c r="AN68" i="3"/>
  <c r="AN66" i="3" s="1"/>
  <c r="AK68" i="3"/>
  <c r="AJ68" i="3"/>
  <c r="AI68" i="3"/>
  <c r="AJ66" i="3"/>
  <c r="AK66" i="3"/>
  <c r="AK60" i="3"/>
  <c r="AL60" i="3"/>
  <c r="AM60" i="3"/>
  <c r="AN60" i="3"/>
  <c r="AJ60" i="3"/>
  <c r="AI60" i="3"/>
  <c r="AJ57" i="3"/>
  <c r="AJ55" i="3" s="1"/>
  <c r="AK57" i="3"/>
  <c r="AL57" i="3"/>
  <c r="AM57" i="3"/>
  <c r="AN57" i="3"/>
  <c r="AI57" i="3"/>
  <c r="AI55" i="3" s="1"/>
  <c r="AK47" i="3"/>
  <c r="AJ47" i="3"/>
  <c r="AI47" i="3"/>
  <c r="AK39" i="3"/>
  <c r="AL39" i="3"/>
  <c r="AM39" i="3"/>
  <c r="AN39" i="3"/>
  <c r="AJ39" i="3"/>
  <c r="AI39" i="3"/>
  <c r="AJ20" i="3"/>
  <c r="AJ18" i="3" s="1"/>
  <c r="AK20" i="3"/>
  <c r="AL20" i="3"/>
  <c r="AM20" i="3"/>
  <c r="AN20" i="3"/>
  <c r="AI20" i="3"/>
  <c r="AI18" i="3" s="1"/>
  <c r="AN55" i="3" l="1"/>
  <c r="AL55" i="3"/>
  <c r="AM55" i="3"/>
  <c r="AK55" i="3"/>
  <c r="AM18" i="3"/>
  <c r="AK18" i="3"/>
  <c r="AN18" i="3"/>
  <c r="AL18" i="3"/>
  <c r="AN84" i="3" l="1"/>
  <c r="AM84" i="3"/>
  <c r="AL84" i="3"/>
  <c r="AK84" i="3"/>
  <c r="AJ84" i="3"/>
  <c r="AI84" i="3"/>
  <c r="AJ92" i="3"/>
  <c r="AK92" i="3"/>
  <c r="AL92" i="3"/>
  <c r="AM92" i="3"/>
  <c r="AN92" i="3"/>
  <c r="AI92" i="3"/>
  <c r="AJ96" i="3"/>
  <c r="AK96" i="3"/>
  <c r="AL96" i="3"/>
  <c r="AM96" i="3"/>
  <c r="AN96" i="3"/>
  <c r="AI96" i="3"/>
  <c r="AM90" i="3" l="1"/>
  <c r="AM81" i="3" s="1"/>
  <c r="AK90" i="3"/>
  <c r="AK81" i="3" s="1"/>
  <c r="AN90" i="3"/>
  <c r="AN81" i="3" s="1"/>
  <c r="AL90" i="3"/>
  <c r="AL81" i="3" s="1"/>
  <c r="AJ90" i="3"/>
  <c r="AJ81" i="3" s="1"/>
  <c r="AI90" i="3"/>
  <c r="AI81" i="3" s="1"/>
  <c r="AN47" i="3"/>
  <c r="AN16" i="3" s="1"/>
  <c r="AM47" i="3"/>
  <c r="AL47" i="3"/>
  <c r="AL16" i="3" l="1"/>
  <c r="AL100" i="3" s="1"/>
  <c r="AL102" i="3" s="1"/>
  <c r="AJ16" i="3"/>
  <c r="AJ100" i="3" s="1"/>
  <c r="AM16" i="3"/>
  <c r="AM100" i="3" s="1"/>
  <c r="AM102" i="3" s="1"/>
  <c r="AK16" i="3"/>
  <c r="AK100" i="3" s="1"/>
  <c r="AN100" i="3"/>
  <c r="AN102" i="3" s="1"/>
  <c r="AI66" i="3" l="1"/>
  <c r="AI16" i="3" s="1"/>
  <c r="AI100" i="3" s="1"/>
</calcChain>
</file>

<file path=xl/sharedStrings.xml><?xml version="1.0" encoding="utf-8"?>
<sst xmlns="http://schemas.openxmlformats.org/spreadsheetml/2006/main" count="1213" uniqueCount="439">
  <si>
    <t>Финансовый орган субъекта Российской Федерации</t>
  </si>
  <si>
    <t>Наименование полномочия, расходного обязательства</t>
  </si>
  <si>
    <t>Код стро-ки</t>
  </si>
  <si>
    <t>Группа полномочий</t>
  </si>
  <si>
    <t>Код расхода по БК</t>
  </si>
  <si>
    <t>Объем средств на исполнение расходного обязательства</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</si>
  <si>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</si>
  <si>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</si>
  <si>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</si>
  <si>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</si>
  <si>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</si>
  <si>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</si>
  <si>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</si>
  <si>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</si>
  <si>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</si>
  <si>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</si>
  <si>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</si>
  <si>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</si>
  <si>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</si>
  <si>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</si>
  <si>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</si>
  <si>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</si>
  <si>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</si>
  <si>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</si>
  <si>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</si>
  <si>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</si>
  <si>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</si>
  <si>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Управление финансов муниципального района "Печора"</t>
  </si>
  <si>
    <t>2016 г.</t>
  </si>
  <si>
    <t>2017 г.</t>
  </si>
  <si>
    <t>2018 г.</t>
  </si>
  <si>
    <t>2019 г.</t>
  </si>
  <si>
    <t>2020 г.</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</si>
  <si>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</si>
  <si>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Единица измерения: руб. (с точностью до второго десятичного знака)</t>
  </si>
  <si>
    <t>"1" января 2018 г.</t>
  </si>
  <si>
    <t>Правовое основание финансового обеспечения расходного полномочия муниципального образования</t>
  </si>
  <si>
    <t>муниципальных образований</t>
  </si>
  <si>
    <t>по плану</t>
  </si>
  <si>
    <t>по факту исполнения</t>
  </si>
  <si>
    <t>Приложение 2</t>
  </si>
  <si>
    <t>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</si>
  <si>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</si>
  <si>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X</t>
  </si>
  <si>
    <t>в том числе:</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</si>
  <si>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</si>
  <si>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</si>
  <si>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</si>
  <si>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</si>
  <si>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</si>
  <si>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</si>
  <si>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 xml:space="preserve">1) Федеральный Закон от 02.10.2007 №229-ФЗ "Об исполнительном производстве" 
2) Федеральный Закон от 06.10.2003 №131-ФЗ "Об общих принципах организации местного самоуправления в Российской Федерации" </t>
  </si>
  <si>
    <t>1) в целом
2) п.1, ч.1, ст.15</t>
  </si>
  <si>
    <t>1) 01.02.2008 - не установлена
2) 08.10.2003 - не установлена</t>
  </si>
  <si>
    <t>1</t>
  </si>
  <si>
    <t>01</t>
  </si>
  <si>
    <t>13</t>
  </si>
  <si>
    <t>владение, пользование и распоряжение имуществом, находящимся в муниципальной собственности муниципального района</t>
  </si>
  <si>
    <t>1005</t>
  </si>
  <si>
    <t xml:space="preserve">1) Закон Российской Федерации от 21.07.2007 №185-ФЗ "О Фонде содействия реформированию жилищно-коммунального хозяйства" 
2) Закон Российской Федерации от 21.07.1997 №122-ФЗ "О государственной регистрации прав на недвижимое имущество и сделок с ним" 
3) Федеральный Закон от 06.10.2003 №131-ФЗ "Об общих принципах организации местного самоуправления в Российской Федерации" </t>
  </si>
  <si>
    <t>1) в целом
2) в целом
3) п.3, ч.1, ст.15</t>
  </si>
  <si>
    <t>1) 07.08.2007 - не установлена
2) 31.01.1998 - не установлена
3) 08.10.2003 - не установлена</t>
  </si>
  <si>
    <t xml:space="preserve">1) Закон Республики Коми от 20.12.2016 №142-РЗ "О республиканском бюджете Республики Коми на 2017 год и плановый период 2018 и 2019 годов" 
2) Закон Республики Коми от 24.06.2013 №57-РЗ "Об организации проведения капитального ремонта общего имущества в многоквартирных домах, расположенных на территории Республики Коми" </t>
  </si>
  <si>
    <t>1) в целом
2) в целом</t>
  </si>
  <si>
    <t>1) 20.12.2016 - не установлена
2) 24.06.2013 - не установлена</t>
  </si>
  <si>
    <t xml:space="preserve">1) Постановление Правительства Республики Коми от 12.04.2013 №121 "О республиканской адресной программе «Переселение граждан из аварийного жилищного фонда с учетом необходимости развития малоэтажного жилищного строительства» на 2013-2017 годы" 
2) Постановление Правительства Республики Коми от 12.04.2013 №120 "О республиканской адресной программе «Переселение граждан из аварийного жилищного фонда» на 2013-2017 годы" 
3) Постановление Правительства Республики Коми от 28.09.2012 №412 "Об утверждении Государственной программы Республики Коми "Социальная защита населения"" 
4) Распоряжение Правительства Республики Коми от 23.04.2013 №149-р "Об утверждении плана мероприятий ("дорожной карты") "Переселение граждан из аварийного жилищного фонда (жилых помещений в многоквартирных домах, признанных в установленном порядке до 1 января 2012 года аварийными и подлежащими сносу или реконструкции в связи с физическим износом в процессе их эксплуатации)"" </t>
  </si>
  <si>
    <t>1) в целом
2) в целом
3) в целом
4) в целом</t>
  </si>
  <si>
    <t>1) 12.04.2013 - не установлена
2) 12.04.2013 - не установлена
3) 01.01.2013 - не установлена
4) 23.04.2013 - не установлена</t>
  </si>
  <si>
    <t>01
05
05
10</t>
  </si>
  <si>
    <t>13
01
02
04</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</si>
  <si>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</si>
  <si>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</si>
  <si>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 xml:space="preserve">1) Закон Российской Федерации от 08.11.2007 №257-ФЗ "Об автомобильных дорогах и дорожной деятельности в Российской Федерации" 
2) Федеральный Закон от 06.10.2003 №131-ФЗ "Об общих принципах организации местного самоуправления в Российской Федерации" </t>
  </si>
  <si>
    <t>1) ст.34
2) п.5, ч.1, ст.15</t>
  </si>
  <si>
    <t>1) 14.11.2007 - не установлена
2) 08.10.2003 - не установлена</t>
  </si>
  <si>
    <t xml:space="preserve">1) Постановление Правительства Республики Коми от 23.12.2015 №562 "О распределении на 2016 год и плановый период 2017 и 2018 годов субсидий из республиканского бюджета Республики Коми на оборудование и содержание ледовых переправ и зимних автомобильных дорог общего пользования местного значения" 
2) Постановление Правительства Республики Коми от 23.12.2015 №563 "О распределении на 2016 год и плановый период 2017 и 2018 годов субсидий из республиканского бюджета Республики Коми на содержание автомобильных дорог общего пользования местного значения" 
3) Постановление Правительства Республики Коми от 29.12.2016 №626 "О распределении на 2017 год субсидии из республиканского бюджета Республики Коми на содержание автомобильных дорог общего пользования местного значения" 
4) Постановление Правительства Республики Коми от 29.12.2016 №622 "О распределении на 2017 год субсидий из республиканского бюджета Республики Коми на оборудование и содержание ледовых переправ и зимних автомобильных дорог общего пользования местного значения" 
5) Постановление Правительства Республики Коми от 30.12.2011 №650 "Об утверждении Государственной программы Республики Коми "Развитие транспортной системы" </t>
  </si>
  <si>
    <t>1) в целом
2) в целом
3) в целом
4) в целом
5) в целом</t>
  </si>
  <si>
    <t>1) 01.01.2016 - не установлена
2) 01.01.2016 - не установлена
3) 01.01.2017 - 31.12.2017
4) 01.01.2017 - не установлена
5) 30.12.2011 - не установлена</t>
  </si>
  <si>
    <t>3</t>
  </si>
  <si>
    <t>04
07</t>
  </si>
  <si>
    <t>09
02</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</si>
  <si>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</si>
  <si>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1008</t>
  </si>
  <si>
    <t xml:space="preserve">Закон Республики Коми от 20.12.2016 №142-РЗ "О республиканском бюджете Республики Коми на 2017 год и плановый период 2018 и 2019 годов" </t>
  </si>
  <si>
    <t>в целом</t>
  </si>
  <si>
    <t>20.12.2016 - не установлена</t>
  </si>
  <si>
    <t xml:space="preserve">1) Постановление Правительства Республики Коми от 14.01.2016 №1 "О распределении в 2016 году субсидий из республиканского бюджета Республики Коми на возмещение выпадающих доходов организаций воздушного транспорта, осуществляющих внутримуниципальные пассажирские перевозки воздушным транспортом в труднодоступные населенные пункты Республики Коми, и на возмещение выпадающих доходов организаций речного транспорта, осуществляющих пассажирские перевозки речным транспортом во внутримуниципальном сообщении на территории Республики Коми" 
2) Постановление Правительства Республики Коми от 31.01.2017 №49 "О распределении в 2017 году субсидий из республиканского бюджета Республики Коми на возмещение выпадающих доходов организаций воздушного транспорта, осуществляющих внутримуниципальные пассажирские перевозки воздушным транспортом в труднодоступные населенные пункты Республики Коми, и на возмещение выпадающих доходов организаций речного транспорта, осуществляющих пассажирские перевозки речным транспортом во внутримуниципальном сообщении на территории Республики Коми" 
3) Постановление Правительства Республики Коми от 30.12.2011 №650 "Об утверждении Государственной программы Республики Коми "Развитие транспортной системы" </t>
  </si>
  <si>
    <t>1) в целом
2) в целом
3) в целом</t>
  </si>
  <si>
    <t>1) 14.01.2016 - не установлена
2) 31.01.2017 - не установлена
3) 30.12.2011 - не установлена</t>
  </si>
  <si>
    <t>4</t>
  </si>
  <si>
    <t>04</t>
  </si>
  <si>
    <t>08</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</si>
  <si>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</si>
  <si>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1009</t>
  </si>
  <si>
    <t xml:space="preserve">Федеральный Закон от 06.10.2003 №131-ФЗ "Об общих принципах организации местного самоуправления в Российской Федерации" </t>
  </si>
  <si>
    <t>п.6.1, ч.1, ст.15</t>
  </si>
  <si>
    <t>08.10.2003 - не установлена</t>
  </si>
  <si>
    <t>07</t>
  </si>
  <si>
    <t>02</t>
  </si>
  <si>
    <t>участие в предупреждении и ликвидации последствий чрезвычайных ситуаций на территории муниципального района</t>
  </si>
  <si>
    <t>1011</t>
  </si>
  <si>
    <t xml:space="preserve">1) Закон Российской Федерации от 21.12.1994 №68-ФЗ "О защите населения и территорий от чрезвычайных ситуаций природного и техногенного характера" 
2) Федеральный Закон от 06.10.2003 №131-ФЗ "Об общих принципах организации местного самоуправления в Российской Федерации" </t>
  </si>
  <si>
    <t>1) в целом
2) п.7, ч.1, ст.15</t>
  </si>
  <si>
    <t>1) 24.12.1994 - не установлена
2) 08.10.2003 - не установлена</t>
  </si>
  <si>
    <t xml:space="preserve">Постановление Правительства Республики Коми от 27.07.2004 №121 "О Коми республиканской подсистеме Единой государственной системы предупреждения и ликвидации чрезвычайных ситуации" </t>
  </si>
  <si>
    <t>21.08.2004 - не установлена</t>
  </si>
  <si>
    <t>11</t>
  </si>
  <si>
    <t>01
03</t>
  </si>
  <si>
    <t>11
09</t>
  </si>
  <si>
    <t>организация мероприятий межпоселенческого характера по охране окружающей среды</t>
  </si>
  <si>
    <t>1015</t>
  </si>
  <si>
    <t xml:space="preserve">1) Федеральный Закон от 06.10.2003 №131-ФЗ "Об общих принципах организации местного самоуправления в Российской Федерации" 
2) Закон Российской Федерации от 10.01.2002 №7-ФЗ "Об охране окружающей среды" </t>
  </si>
  <si>
    <t>1) п.6.1, ч.1, ст.15
2) в целом</t>
  </si>
  <si>
    <t>1) 08.10.2003 - не установлена
2) 12.01.2002 - не установлена</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</si>
  <si>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</si>
  <si>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1016</t>
  </si>
  <si>
    <t xml:space="preserve">1) Закон Российской Федерации от 02.03.2007 №25-ФЗ "О муниципальной службе в Российской Федерации" 
2) Федеральный Закон от 24.11.1995 №181-ФЗ "О социальной защите инвалидов в Российской Федерации" 
3) Закон Российской Федерации от 03.11.2006 №174-ФЗ "Об автономных учреждениях" 
4) Федеральный Закон от 29.12.2012 №273-ФЗ "Об образовании в Российской Федерации" 
5) Федеральный Закон от 06.10.2003 №131-ФЗ "Об общих принципах организации местного самоуправления в Российской Федерации" 
6) Федеральный Закон от 06.10.2003 №131-ФЗ "Об общих принципах организации местного самоуправления в Российской Федерации" </t>
  </si>
  <si>
    <t>1) ст.22,34
2) в целом
3) в целом
4) ст.9
5) п.11, ч.1, ст.15
6) п.9, ст.34</t>
  </si>
  <si>
    <t>1) 20.08.2009 - не установлена
2) 02.12.1995 - не установлена
3) 08.01.2007 - не установлена
4) 29.12.2012 - не установлена
5) 08.10.2003 - не установлена
6) 08.10.2003 - не установлена</t>
  </si>
  <si>
    <t xml:space="preserve">1) Закон Республики Коми от 21.12.2007 №133-РЗ "О некоторых вопросах муниципальной службы" 
2) Закон Республики Коми от 06.10.2006 №92-РЗ "Об образовании" </t>
  </si>
  <si>
    <t>1) 27.12.2007 - не установлена
2) 12.10.2006 - не установлена</t>
  </si>
  <si>
    <t xml:space="preserve">1) Постановление Правительства Республики Коми от 10.11.2014 №439 "О нормативах формирования в Республике Коми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замещающих должности муниципальной службы в городских округах (муниципальных районах) в Республике Коми" 
2) Постановление Правительства Республики Коми от 28.09.2012 №411 "Об утверждении Государственной программы Республики Коми "Развитие образования"" 
3) Распоряжение Правительства Республики Коми от 15.05.2015 №193-р "Об утверждении Комплекса мер, направленных на развитие системы оздоровления и отдыха детей, проживающих в Республике Коми, на 2015 - 2017 годы" 
4) Постановление Правительства Республики Коми от 30.12.2011 №651 "Об утверждении государственной программы Республики Коми "Развитие культуры и туризма в Республике Коми"" </t>
  </si>
  <si>
    <t>1) 22.11.2014 - не установлена
2) 01.01.2013 - не установлена
3) 15.05.2015 - не установлена
4) 01.01.2012 - не установлена</t>
  </si>
  <si>
    <t>5</t>
  </si>
  <si>
    <t>07
07
07
07
10</t>
  </si>
  <si>
    <t>01
02
03
09
03</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</si>
  <si>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</si>
  <si>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1018</t>
  </si>
  <si>
    <t>1) п.9, ч.1, ст.15
2) ст.7</t>
  </si>
  <si>
    <t>17</t>
  </si>
  <si>
    <t>05</t>
  </si>
  <si>
    <t>03</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</si>
  <si>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</si>
  <si>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1024</t>
  </si>
  <si>
    <t xml:space="preserve">1) Федеральный Закон от 29.12.1994 №78-ФЗ "О библиотечном деле" 
2) Федеральный Закон от 06.10.2003 №131-ФЗ "Об общих принципах организации местного самоуправления в Российской Федерации" 
3) Закон Российской Федерации от 09.10.1992 №3612-1 "Основы законодательства Российской Федерации о культуре" </t>
  </si>
  <si>
    <t>1) в целом
2) п.19, ч.1, ст.15
3) ст.40</t>
  </si>
  <si>
    <t>1) 02.01.1995 - не установлена
2) 08.10.2003 - не установлена
3) 17.11.1992 - не установлена</t>
  </si>
  <si>
    <t xml:space="preserve">Закон Республики Коми от 22.12.1994 №15-РЗ "О культуре" </t>
  </si>
  <si>
    <t>01.01.1995 - не установлена</t>
  </si>
  <si>
    <t xml:space="preserve">1) Постановление Правительства Республики Коми от 11.09.2008 №242 "Об оплате труда работников государственных учреждений культуры и искусства Республики Коми" 
2) Постановление Правительства Республики Коми от 30.12.2011 №651 "Об утверждении государственной программы Республики Коми "Развитие культуры и туризма в Республике Коми"" </t>
  </si>
  <si>
    <t>1) 01.10.2008 - не установлена
2) 01.01.2012 - не установлена</t>
  </si>
  <si>
    <t>6</t>
  </si>
  <si>
    <t>08
10</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</si>
  <si>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</si>
  <si>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1025</t>
  </si>
  <si>
    <t xml:space="preserve">1) Закон Российской Федерации от 02.03.2007 №25-ФЗ "О муниципальной службе в Российской Федерации" 
2) Федеральный Закон от 06.10.2003 №131-ФЗ "Об общих принципах организации местного самоуправления в Российской Федерации" 
3) Федеральный Закон от 06.10.2003 №131-ФЗ "Об общих принципах организации местного самоуправления в Российской Федерации" 
4) Закон Российской Федерации от 09.10.1992 №3612-1 "Основы законодательства Российской Федерации о культуре" </t>
  </si>
  <si>
    <t>1) ст.22,34
2) п.19.1, ч.1, ст.15
3) п.9, ст.34
4) ст.40</t>
  </si>
  <si>
    <t>1) 20.08.2009 - не установлена
2) 08.10.2003 - не установлена
3) 08.10.2003 - не установлена
4) 17.11.1992 - не установлена</t>
  </si>
  <si>
    <t xml:space="preserve">1) Закон Республики Коми от 22.12.1994 №15-РЗ "О культуре" 
2) Закон Республики Коми от 21.12.2007 №133-РЗ "О некоторых вопросах муниципальной службы" </t>
  </si>
  <si>
    <t>1) 01.01.1995 - не установлена
2) 27.12.2007 - не установлена</t>
  </si>
  <si>
    <t xml:space="preserve">1) Постановление Правительства Республики Коми от 10.11.2014 №439 "О нормативах формирования в Республике Коми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замещающих должности муниципальной службы в городских округах (муниципальных районах) в Республике Коми" 
2) Постановление Правительства Республики Коми от 11.09.2008 №242 "Об оплате труда работников государственных учреждений культуры и искусства Республики Коми" 
3) Постановление Правительства Республики Коми от 28.09.2012 №424 "Об утверждении Государственной программы Республики Коми «Развитие сель-ского хозяйства и регулирование рынков сельскохозяйственной продукции, сы-рья и продовольствия, развитие рыбохозяйственного комплекса в Республике Коми" 
4) Постановление Правительства Республики Коми от 30.12.2011 №651 "Об утверждении государственной программы Республики Коми "Развитие культуры и туризма в Республике Коми"" </t>
  </si>
  <si>
    <t>1) 22.11.2014 - не установлена
2) 01.10.2008 - не установлена
3) 01.01.2013 - не установлена
4) 01.01.2012 - не установлена</t>
  </si>
  <si>
    <t>08
08
10</t>
  </si>
  <si>
    <t>01
04
03</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</si>
  <si>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</si>
  <si>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1032</t>
  </si>
  <si>
    <t xml:space="preserve">1) Закон Российской Федерации от 12.01.1996 №7-ФЗ "О некоммерческих организациях" 
2) Закон Российской Федерации от 24.07.2007 №209-ФЗ "О развитии малого и среднего предпринимательства в Российской Федерации" 
3) Федеральный Закон от 06.10.2003 №131-ФЗ "Об общих принципах организации местного самоуправления в Российской Федерации" </t>
  </si>
  <si>
    <t>1) ст.31,1
2) ст.11
3) п.25, ч.1, ст.15</t>
  </si>
  <si>
    <t>1) 24.01.1996 - не установлена
2) 01.01.2008 - не установлена
3) 08.10.2003 - не установлена</t>
  </si>
  <si>
    <t xml:space="preserve">1) Постановление Правительства Республики Коми от 28.09.2012 №418 "Об утверждении Государственной программы Республики Коми "Развитие экономики" 
2) Постановление Правительства Республики Коми от 28.09.2012 №424 "Об утверждении Государственной программы Республики Коми «Развитие сель-ского хозяйства и регулирование рынков сельскохозяйственной продукции, сы-рья и продовольствия, развитие рыбохозяйственного комплекса в Республике Коми" </t>
  </si>
  <si>
    <t>1) 01.01.2013 - не установлена
2) 01.01.2013 - не установлена</t>
  </si>
  <si>
    <t>2</t>
  </si>
  <si>
    <t>01
04
04</t>
  </si>
  <si>
    <t>13
05
12</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</si>
  <si>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</si>
  <si>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1033</t>
  </si>
  <si>
    <t xml:space="preserve">1) Закон Российской Федерации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 </t>
  </si>
  <si>
    <t>1) ст.38
2) п.26, ч.1, ст.15</t>
  </si>
  <si>
    <t>1) 30.03.2008 - не установлена
2) 08.10.2003 - не установлена</t>
  </si>
  <si>
    <t xml:space="preserve">Постановление Правительства Республики Коми от 28.09.2012 №422 "Об утверждении государственной программы Республики Коми «Развитие физической культуры и спорта"" </t>
  </si>
  <si>
    <t>01.01.2013 - не установлена</t>
  </si>
  <si>
    <t>10</t>
  </si>
  <si>
    <t>организация и осуществление мероприятий межпоселенческого характера по работе с детьми и молодежью</t>
  </si>
  <si>
    <t>1034</t>
  </si>
  <si>
    <t xml:space="preserve">1) Федеральный Закон от 28.06.1995 №98-ФЗ "О государственной поддержке молодежных и детских общественных объединений" 
2) Федеральный Закон от 29.12.2012 №273-ФЗ "Об образовании в Российской Федерации" 
3) Федеральный Закон от 06.10.2003 №131-ФЗ "Об общих принципах организации местного самоуправления в Российской Федерации" 
4) Федеральный Закон от 06.10.2003 №131-ФЗ "Об общих принципах организации местного самоуправления в Российской Федерации" </t>
  </si>
  <si>
    <t>1) в целом
2) ст.9
3) п.11, ч.1, ст.15
4) п.27, ч.1, ст.15</t>
  </si>
  <si>
    <t>1) 04.07.1995 - не установлена
2) 29.12.2012 - не установлена
3) 08.10.2003 - не установлена
4) 08.10.2003 - не установлена</t>
  </si>
  <si>
    <t xml:space="preserve">1) Закон Республики Коми от 04.10.2010 №115-РЗ "О молодежной политике в Республике Коми" 
2) Закон Республики Коми от 06.10.2006 №92-РЗ "Об образовании" </t>
  </si>
  <si>
    <t>1) 15.10.2010 - не установлена
2) 12.10.2006 - не установлена</t>
  </si>
  <si>
    <t xml:space="preserve">Постановление Правительства Республики Коми от 28.09.2012 №411 "Об утверждении Государственной программы Республики Коми "Развитие образования"" </t>
  </si>
  <si>
    <t>осуществление мер по противодействию коррупции в границах муниципального района</t>
  </si>
  <si>
    <t>1038</t>
  </si>
  <si>
    <t xml:space="preserve">1) Закон Российской Федерации от 25.12.2008 №273-ФЗ "О противодействии коррупции" 
2) Федеральный Закон от 06.10.2003 №131-ФЗ "Об общих принципах организации местного самоуправления в Российской Федерации" </t>
  </si>
  <si>
    <t>1) п.4, ст.5
2) п.6.1, ч.1, ст.15</t>
  </si>
  <si>
    <t>1) 10.01.2009 - не установлена
2) 08.10.2003 - не установлена</t>
  </si>
  <si>
    <t xml:space="preserve">Закон Республики Коми от 29.09.2008 №82-РЗ "О противодействии коррупции в Республике Коми" </t>
  </si>
  <si>
    <t>07.10.2008 - не установлена</t>
  </si>
  <si>
    <t>14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</si>
  <si>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</si>
  <si>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1046</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</si>
  <si>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</si>
  <si>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1055</t>
  </si>
  <si>
    <t xml:space="preserve">1) Закон Российской Федерации от 18.06.2001 №78-ФЗ "О землеустройстве" 
2) Федеральный Закон от 06.10.2003 №131-ФЗ "Об общих принципах организации местного самоуправления в Российской Федерации" </t>
  </si>
  <si>
    <t>1) в целом
2) ч.3, ст.14</t>
  </si>
  <si>
    <t>1) 23.06.2001 - не установлена
2) 08.10.2003 - не установлена</t>
  </si>
  <si>
    <t>18</t>
  </si>
  <si>
    <t>12</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</si>
  <si>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</si>
  <si>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</si>
  <si>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</si>
  <si>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</si>
  <si>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</si>
  <si>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1108</t>
  </si>
  <si>
    <t>участие в предупреждении и ликвидации последствий чрезвычайных ситуаций в границах  поселения</t>
  </si>
  <si>
    <t>1110</t>
  </si>
  <si>
    <t>09</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</si>
  <si>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</si>
  <si>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1122</t>
  </si>
  <si>
    <t>создание, содержание и организация деятельности аварийно-спасательных служб и (или) аварийно-спасательных формирований на территории  поселения</t>
  </si>
  <si>
    <t>1125</t>
  </si>
  <si>
    <t>содействие в развитии сельскохозяйственного производства, создание условий для развития малого и среднего предпринимательства</t>
  </si>
  <si>
    <t>1128</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</si>
  <si>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</si>
  <si>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</si>
  <si>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функционирование органов местного самоуправления</t>
  </si>
  <si>
    <t>1201</t>
  </si>
  <si>
    <t xml:space="preserve">1) Закон Российской Федерации от 15.12.2001 №166-ФЗ "О государственном пенсионном обеспечении в Российской Федерации" 
2) Закон Российской Федерации от 02.03.2007 №25-ФЗ "О муниципальной службе в Российской Федерации" 
3) Закон Российской Федерации от 07.02.2011 №6-ФЗ "Об общих принципах организации и деятельности контрольно-счетных органов субъектов Российской Федерации и муниципальных образований" 
4) Федеральный Закон от 06.10.2003 №131-ФЗ "Об общих принципах организации местного самоуправления в Российской Федерации" </t>
  </si>
  <si>
    <t>1) п.4, ст.7
2) ст.22,34
3) ст.20
4) п.9, ст.34</t>
  </si>
  <si>
    <t>1) 01.01.2002 - не установлена
2) 20.08.2009 - не установлена
3) 01.10.2011 - не установлена
4) 08.10.2003 - не установлена</t>
  </si>
  <si>
    <t xml:space="preserve">Закон Республики Коми от 21.12.2007 №133-РЗ "О некоторых вопросах муниципальной службы" </t>
  </si>
  <si>
    <t>27.12.2007 - не установлена</t>
  </si>
  <si>
    <t xml:space="preserve">1) Постановление Правительства Республики Коми от 10.11.2014 №439 ""О нормативах формирования в Республике Коми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замещающих должности муниципальной службы в городских округах (муниципальных районах) в Республике Коми"" 
2) Постановление Правительства Республики Коми от 10.11.2014 №439 "О нормативах формирования в Республике Коми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замещающих должности муниципальной службы в городских округах (муниципальных районах) в Республике Коми" </t>
  </si>
  <si>
    <t>1) 01.01.2015 - не установлена
2) 22.11.2014 - не установлена</t>
  </si>
  <si>
    <t>01
01
01
01
10</t>
  </si>
  <si>
    <t>03
04
06
13
01</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</si>
  <si>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</si>
  <si>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1206</t>
  </si>
  <si>
    <t xml:space="preserve">1) Закон Российской Федерации от 12.01.1996 №7-ФЗ "О некоммерческих организациях" 
2) Закон Российской Федерации от 03.11.2006 №174-ФЗ "Об автономных учреждениях" 
3) Федеральный Закон от 06.10.2003 №131-ФЗ "Об общих принципах организации местного самоуправления в Российской Федерации" 
4) Закон Российской Федерации от 27.07.2010 №210-ФЗ "Об организации предоставления государственных и муниципальных услуг" 
5) Закон Российской Федерации от 09.10.1992 №3612-1 "Основы законодательства Российской Федерации о культуре" </t>
  </si>
  <si>
    <t>1) в целом
2) ч.5, ст.4
3) п.3, ч.1, ст.17
4) в целом
5) ст.40</t>
  </si>
  <si>
    <t>1) 24.01.1996 - не установлена
2) 08.01.2007 - не установлена
3) 08.10.2003 - не установлена
4) 30.07.2010 - не установлена
5) 17.11.1992 - не установлена</t>
  </si>
  <si>
    <t xml:space="preserve">Постановление Правительства Республики Коми от 30.12.2011 №651 "Об утверждении государственной программы Республики Коми "Развитие культуры и туризма в Республике Коми"" </t>
  </si>
  <si>
    <t>01.01.2012 - не установлена</t>
  </si>
  <si>
    <t>01
03
05
07
08</t>
  </si>
  <si>
    <t>13
09
05
09
04</t>
  </si>
  <si>
    <t>полномочиями по организации теплоснабжения, предусмотренными Федеральным законом  от   27 июля 2010  г.  № 190-ФЗ  «О теплоснабжении»</t>
  </si>
  <si>
    <t>1209</t>
  </si>
  <si>
    <t xml:space="preserve">1) Закон Российской Федерации от 27.07.2010 №190-ФЗ "О теплоснабжении" 
2) Федеральный Закон от 06.10.2003 №131-ФЗ "Об общих принципах организации местного самоуправления в Российской Федерации" </t>
  </si>
  <si>
    <t>1) ст.6
2) п.4.2, ч.1, ст.17</t>
  </si>
  <si>
    <t>1) 30.07.2010 - не установлена
2) 08.10.2003 - не установлена</t>
  </si>
  <si>
    <t>04
05</t>
  </si>
  <si>
    <t>12
02</t>
  </si>
  <si>
    <t>полномочиями в сфере водоснабжения и водоотведения, предусмотренными Федеральным законом от  7 декабря  2011  г.  № 416-ФЗ  «О водоснабжении и водоотведении»</t>
  </si>
  <si>
    <t>1210</t>
  </si>
  <si>
    <t xml:space="preserve">1) Закон Российской Федерации от 07.12.2011 №416-ФЗ "О водоснабжении и водоотведении" 
2) Федеральный Закон от 06.10.2003 №131-ФЗ "Об общих принципах организации местного самоуправления в Российской Федерации" </t>
  </si>
  <si>
    <t>1) ст.6
2) п.4.3, ч.1, ст.17</t>
  </si>
  <si>
    <t>1) 10.12.2011 - не установлена
2) 08.10.2003 - не установлена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</si>
  <si>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</si>
  <si>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t>
  </si>
  <si>
    <t xml:space="preserve">1) Федеральный Закон от 06.10.2003 №131-ФЗ "Об общих принципах организации местного самоуправления в Российской Федерации" 
2) Закон Российской Федерации от 12.06.2002 №67-ФЗ "Об основных гарантиях избирательных прав и права на участие в референдуме граждан Российской Федерации" </t>
  </si>
  <si>
    <t>1) п.5, ч.1, ст.17
2) ст.57</t>
  </si>
  <si>
    <t>1) 08.10.2003 - не установлена
2) 25.06.2002 - не установлена</t>
  </si>
  <si>
    <t xml:space="preserve">Закон Республики Коми от 27.09.2010 №88-РЗ "О выборах и референдумах в Республике Коми" </t>
  </si>
  <si>
    <t>ст.58</t>
  </si>
  <si>
    <t>13.10.2010 - не установлена</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</si>
  <si>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</si>
  <si>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t>
  </si>
  <si>
    <t xml:space="preserve">1) Федеральный Закон от 06.10.2003 №131-ФЗ "Об общих принципах организации местного самоуправления в Российской Федерации" 
2) Закон Российской Федерации от 23.11.2009 №261-ФЗ "Об энергосбережении и о повышении энергетической эффективности и о внесении изменений в отдельные законодательные акты Российской Федерации" </t>
  </si>
  <si>
    <t>1) п.8.2, ч.1, ст.17
2) ст.8</t>
  </si>
  <si>
    <t>1) 08.10.2003 - не установлена
2) 27.11.2009 - не установлена</t>
  </si>
  <si>
    <t xml:space="preserve">1) Постановление Правительства Республики Коми от 15.06.2011 №267 "О долгосрочной республиканской целевой программе "Чистая вода в Республике Коми (2011 - 2017 годы)" 
2) Постановление Правительства Республики Коми от 30.07.2010 №241 "Об утверждении региональной программы "Энергосбережение и повышение энергетической эффективности на территории Республики Коми (2010-2020 годы)"" </t>
  </si>
  <si>
    <t>1) п.3
2) в целом</t>
  </si>
  <si>
    <t>1) 15.06.2011 - не установлена
2) 01.08.2010 - 31.12.2020</t>
  </si>
  <si>
    <t>01
01
05</t>
  </si>
  <si>
    <t>04
13
02</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</si>
  <si>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</si>
  <si>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</si>
  <si>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</si>
  <si>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1301</t>
  </si>
  <si>
    <t>создание условий для развития туризма</t>
  </si>
  <si>
    <t>1307</t>
  </si>
  <si>
    <t xml:space="preserve">1) Федеральный Закон от 06.10.2003 №131-ФЗ "Об общих принципах организации местного самоуправления в Российской Федерации" 
2) Закон Российской Федерации от 24.11.1996 №132-ФЗ "Об основах туристской деятельности в Российской Федерации" </t>
  </si>
  <si>
    <t>1) ст.15.1
2) в целом</t>
  </si>
  <si>
    <t>1) 08.10.2003 - не установлена
2) 03.12.1996 - не установлена</t>
  </si>
  <si>
    <t>22</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</si>
  <si>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</si>
  <si>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1500</t>
  </si>
  <si>
    <t>обслуживание муниципального долга</t>
  </si>
  <si>
    <t>1501</t>
  </si>
  <si>
    <t>дополнительные меры социальной поддержки, социальной помощи для отдельных категорий граждан</t>
  </si>
  <si>
    <t>1504</t>
  </si>
  <si>
    <t xml:space="preserve">1) Закон Российской Федерации от 29.12.2006 №256-ФЗ "О дополнительных мерах государственной поддержки семей, имеющих детей" 
2) Федеральный Закон от 06.10.2003 №131-ФЗ "Об общих принципах организации местного самоуправления в Российской Федерации" 
3) Федеральный Закон от 06.10.2003 №131-ФЗ "Об общих принципах организации местного самоуправления в Российской Федерации" </t>
  </si>
  <si>
    <t>1) ст.1
2) ст.15,1
3) ст.15.1</t>
  </si>
  <si>
    <t>1) 01.01.2007 - не установлена
2) 08.10.2003 - не установлена
3) 08.10.2003 - не установлена</t>
  </si>
  <si>
    <t xml:space="preserve">Постановление Правительства Российской Федерации от 17.12.2010 №1050 "О федеральной целевой программе "Жилище" на 2011-2015 годы" </t>
  </si>
  <si>
    <t>08.02.2011 - не установлена</t>
  </si>
  <si>
    <t xml:space="preserve">Постановление Правительства Республики Коми от 28.09.2012 №413 "О государственной программе Республики Коми "Строительство, обеспечение качественным, доступным жильем и услугами жилищно-коммунального хозяйства населения Республики Коми"" </t>
  </si>
  <si>
    <t>10
10</t>
  </si>
  <si>
    <t>03
04</t>
  </si>
  <si>
    <t>обеспечение жильем молодых семей</t>
  </si>
  <si>
    <t>1505</t>
  </si>
  <si>
    <t>ст.15.1</t>
  </si>
  <si>
    <t>укрепление правопорядка и общественной безопасности</t>
  </si>
  <si>
    <t>1506</t>
  </si>
  <si>
    <t>ст.15,1</t>
  </si>
  <si>
    <t>03
03</t>
  </si>
  <si>
    <t>02
14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</si>
  <si>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</si>
  <si>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1600</t>
  </si>
  <si>
    <t>за счет субвенций, предоставленных из федерального бюджета или бюджета субъекта Российской Федерации, всего</t>
  </si>
  <si>
    <t>1601</t>
  </si>
  <si>
    <t>на государственную регистрацию актов гражданского состояния</t>
  </si>
  <si>
    <t>1602</t>
  </si>
  <si>
    <t xml:space="preserve">1) Закон Российской Федерации от 15.11.1997 №143-ФЗ "Об актах гражданского состояния" 
2) Федеральный Закон от 06.10.2003 №131-ФЗ "Об общих принципах организации местного самоуправления в Российской Федерации" </t>
  </si>
  <si>
    <t>1) в целом
2) ст.19</t>
  </si>
  <si>
    <t>1) 20.11.1997 - не установлена
2) 08.10.2003 - не установлена</t>
  </si>
  <si>
    <t xml:space="preserve">1) Закон Республики Коми от 28.12.2015 №139-РЗ "О наделении органов местного самоуправления в Республике Коми отдельными государственными полномочиями в сфере государственной регистрации актов гражданского состояния" 
2) Закон Республики Коми от 25.11.2015 №103-РЗ "О республиканском бюджете Республики Коми на 2016 год и плановый период 2017 и 2018 годов" 
3) Закон Республики Коми от 20.12.2016 №142-РЗ "О республиканском бюджете Республики Коми на 2017 год и плановый период 2018 и 2019 годов" </t>
  </si>
  <si>
    <t>1) 01.01.2016 - не установлена
2) 25.11.2015 - не установлена
3) 20.12.2016 - не установлена</t>
  </si>
  <si>
    <t>19</t>
  </si>
  <si>
    <t>06</t>
  </si>
  <si>
    <t>по составлению списков кандидатов в присяжные заседатели</t>
  </si>
  <si>
    <t>1603</t>
  </si>
  <si>
    <t xml:space="preserve">1) Закон Российской Федерации от 20.08.2004 №113-ФЗ "О присяжных заседателях федеральных судов общей юрисдикции в Российской Федерации" 
2) Федеральный Закон от 06.10.2003 №131-ФЗ "Об общих принципах организации местного самоуправления в Российской Федерации" </t>
  </si>
  <si>
    <t>1) 05.09.2004 - не установлена
2) 08.10.2003 - не установлена</t>
  </si>
  <si>
    <t xml:space="preserve">1) Закон Республики Коми от 25.11.2015 №103-РЗ "О республиканском бюджете Республики Коми на 2016 год и плановый период 2017 и 2018 годов" 
2) Закон Республики Коми от 20.12.2016 №142-РЗ "О республиканском бюджете Республики Коми на 2017 год и плановый период 2018 и 2019 годов" </t>
  </si>
  <si>
    <t>1) 25.11.2015 - не установлена
2) 20.12.2016 - не установлена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</si>
  <si>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</si>
  <si>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1623</t>
  </si>
  <si>
    <t xml:space="preserve">1) Федеральный Закон от 29.12.2012 №273-ФЗ "Об образовании в Российской Федерации" 
2) Федеральный Закон от 06.10.2003 №131-ФЗ "Об общих принципах организации местного самоуправления в Российской Федерации" 
3) Федеральный Закон от 06.10.2003 №131-ФЗ "Об общих принципах организации местного самоуправления в Российской Федерации" </t>
  </si>
  <si>
    <t>1) ст.8
2) ст.19
3) п.2, ст.19</t>
  </si>
  <si>
    <t>1) 29.12.2012 - не установлена
2) 08.10.2003 - не установлена
3) 08.10.2003 - не установлена</t>
  </si>
  <si>
    <t xml:space="preserve">1) Закон Республики Коми от 24.11.2008 №135-РЗ "О методике расчета объема субвенций местным бюджетам на реализацию муниципальными общеобразовательными учреждениями в Республике Коми основных общеобразовательных программ" 
2) Закон Республики Коми от 01.12.2015 №115-РЗ "О наделении органов местного самоуправления в Республике Коми отдельными государственными полномочиями Республики Коми" 
3) Закон Республики Коми от 01.12.2015 №115-РЗ "О наделении органов местного самоуправления в Республике Коми отдельными государственными полномочиями Республики Коми" 
4) Закон Республики Коми от 12.11.2004 №55-РЗ "О социальной поддержке населения в Республике Коми" 
5) Закон Республики Коми от 06.10.2006 №92-РЗ "Об образовании" 
6) Закон Республики Коми от 06.10.2006 №92-РЗ "Об образовании" </t>
  </si>
  <si>
    <t>1) в целом
2) в целом
3) п.5, ст.1
4) в целом
5) в целом
6) п.3, ст.2</t>
  </si>
  <si>
    <t>1) 01.01.2009 - не установлена
2) 01.01.2016 - не установлена
3) 01.01.2016 - не установлена
4) 01.01.2005 - не установлена
5) 12.10.2006 - не установлена
6) 12.10.2006 - не установлена</t>
  </si>
  <si>
    <t xml:space="preserve">1) Постановление Правительства Республики Коми от 14.02.2007 №20 "О компенсации за содержание ребенка в государственных, муниципальных образовательных учреждениях, а также иных образовательных организациях на территории Республики Коми, реализующих основную общеобразовательную программу дошкольного образования" 
2) Приказ Министерства образования Республики Коми от 09.02.2015 №20 "Об утверждении Порядка осуществления государственным учреждением Республики Коми, в отношении которого Министерством образования Республики Коми осуществляются функции и полномочия учредителя, полномочий Министерства образования Республики Коми по исполнению публичных обязательств перед физическим лицом, подлежащих исполнению в денежной форме, и финансового обеспечения их осуществления" 
3) Постановление Правительства Республики Коми от 20.12.2013 №520 "Об утверждении нормативов финансового обеспечения реализации муниципальными дошкольными образовательными организациями и муниципальными общеобразовательными организациями в Республике Коми образовательных программ на одного обучающегося (воспитанника) в год" </t>
  </si>
  <si>
    <t>1) 14.02.2007 - не установлена
2) 09.02.2015 - не установлена
3) 01.01.2014 - не установлена</t>
  </si>
  <si>
    <t>07
07
10
10</t>
  </si>
  <si>
    <t>01
02
03
04</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</si>
  <si>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</si>
  <si>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1629</t>
  </si>
  <si>
    <t xml:space="preserve">1) Закон Российской Федерации от 21.12.1996 №159-ФЗ "О дополнительных гарантиях по социальной поддержке детей-сирот и детей, оставшихся без попечения родителей" 
2) Федеральный Закон от 06.10.2003 №131-ФЗ "Об общих принципах организации местного самоуправления в Российской Федерации" </t>
  </si>
  <si>
    <t>1) ст.5
2) ст.19</t>
  </si>
  <si>
    <t>1) 27.12.1996 - не установлена
2) 08.10.2003 - не установлена</t>
  </si>
  <si>
    <t xml:space="preserve">1) Постановление Правительства Российской Федерации от 31.12.2009 №1203 ""Об утверждении правил предоставления и распределения субсидий из федерального бюджета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2) Постановление Правительства Российской Федерации от 15.04.2014 №296 "Об утверждении государственной программы Российской Федерации «Социальная поддержка граждан»" </t>
  </si>
  <si>
    <t>1) 01.01.2010 - не установлена
2) 15.04.2014 - не установлена</t>
  </si>
  <si>
    <t xml:space="preserve">1) Закон Республики Коми от 01.12.2015 №115-РЗ "О наделении органов местного самоуправления в Республике Коми отдельными государственными полномочиями Республики Коми" 
2) Закон Республики Коми от 25.11.2015 №103-РЗ "О республиканском бюджете Республики Коми на 2016 год и плановый период 2017 и 2018 годов" 
3) Закон Республики Коми от 20.12.2016 №142-РЗ "О республиканском бюджете Республики Коми на 2017 год и плановый период 2018 и 2019 годов" </t>
  </si>
  <si>
    <t>01
10</t>
  </si>
  <si>
    <t>04
04</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</si>
  <si>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</si>
  <si>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1641</t>
  </si>
  <si>
    <t xml:space="preserve">1) Федеральный Закон от 12.01.1995 №5-ФЗ "О ветеранах" 
2) Федеральный Закон от 24.11.1995 №181-ФЗ "О социальной защите инвалидов в Российской Федерации" 
3) Федеральный Закон от 06.10.2003 №131-ФЗ "Об общих принципах организации местного самоуправления в Российской Федерации" </t>
  </si>
  <si>
    <t>1) в целом
2) в целом
3) ст.19</t>
  </si>
  <si>
    <t>1) 25.01.1995 - не установлена
2) 02.12.1995 - не установлена
3) 08.10.2003 - не установлена</t>
  </si>
  <si>
    <t>9</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</si>
  <si>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</si>
  <si>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1642</t>
  </si>
  <si>
    <t>ст.19</t>
  </si>
  <si>
    <t xml:space="preserve">1) Закон Республики Коми от 01.12.2015 №115-РЗ "О наделении органов местного самоуправления в Республике Коми отдельными государственными полномочиями Республики Коми" 
2) Закон Республики Коми от 01.12.2015 №115-РЗ "О наделении органов местного самоуправления в Республике Коми отдельными государственными полномочиями Республики Коми" 
3) Закон Республики Коми от 20.12.2016 №142-РЗ "О республиканском бюджете Республики Коми на 2017 год и плановый период 2018 и 2019 годов" 
4) Закон Республики Коми от 30.12.2003 №95-РЗ "Об административной ответственности в Республике Коми" </t>
  </si>
  <si>
    <t>1) в целом
2) ст.2
3) в целом
4) в целом</t>
  </si>
  <si>
    <t>1) 01.01.2016 - не установлена
2) 01.01.2016 - не установлена
3) 20.12.2016 - не установлена
4) 01.02.2004 - не установлена</t>
  </si>
  <si>
    <t>01
01</t>
  </si>
  <si>
    <t>04
06</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</si>
  <si>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</si>
  <si>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1661</t>
  </si>
  <si>
    <t xml:space="preserve">1) Закон Российской Федерации от 30.03.1999 №52-ФЗ "О санитарно-эпидемиологическом благополучии населения" 
2) Федеральный Закон от 06.10.2003 №131-ФЗ "Об общих принципах организации местного самоуправления в Российской Федерации" </t>
  </si>
  <si>
    <t>1) 30.03.1999 - не установлена
2) 08.10.2003 - не установлена</t>
  </si>
  <si>
    <t xml:space="preserve">Постановление Правительства Республики Коми от 28.09.2012 №424 "Об утверждении Государственной программы Республики Коми «Развитие сель-ского хозяйства и регулирование рынков сельскохозяйственной продукции, сы-рья и продовольствия, развитие рыбохозяйственного комплекса в Республике Коми" </t>
  </si>
  <si>
    <t>01
05</t>
  </si>
  <si>
    <t>04
03</t>
  </si>
  <si>
    <t>обеспечение жильем граждан, уволенных с военной службы (службы) и приравненных к ним лиц в соответствии со статьей 3 Федерального закона от 8 декабря  2010 г.  №   342-ФЗ «О внесении изменений в Федеральный закон «О статусе военнослужащих» и об обеспечении жилыми помещениями некоторых категорий граждан», в соответствии с ФЦП «Жилище на 2015-2020 годы»</t>
  </si>
  <si>
    <t>1695</t>
  </si>
  <si>
    <t xml:space="preserve">Постановление Правительства Российской Федерации от 17.12.2010 №1050 "О федеральной целевой программе "Жилище" на 2015 - 2020 годы" </t>
  </si>
  <si>
    <t>17.12.2010 - не установлена</t>
  </si>
  <si>
    <t xml:space="preserve">Постановление Правительства Республики Коми от 28.09.2012 №413 ""О государственной программе Республики Коми "Строительство, обеспечение качественным, доступным жильем и услугами жилищно-коммунального хозяйства населения Республики Коми"" </t>
  </si>
  <si>
    <t>осуществление полномочий по подготовке и проведению статистических переписей</t>
  </si>
  <si>
    <t>1697</t>
  </si>
  <si>
    <t xml:space="preserve">1) Федеральный Закон от 21.07.2005 №108-ФЗ "О Всероссийской сельскохозяйственной переписи" 
2) Федеральный Закон от 06.10.2003 №131-ФЗ "Об общих принципах организации местного самоуправления в Российской Федерации" </t>
  </si>
  <si>
    <t>1) 21.07.2015 - не установлена
2) 08.10.2003 - не установлена</t>
  </si>
  <si>
    <t xml:space="preserve">Постановление Правительства Российской Федерации от 25.07.2015 №763 "О предоставлении субвенций из федерального бюджета бюджетам субъектов Российской Федерации на осуществление полномочий Российской Федерации по подготовке и проведению Всероссийской сельскохозяйственной переписи 2016 года" </t>
  </si>
  <si>
    <t>07.08.2015 - не установлена</t>
  </si>
  <si>
    <t xml:space="preserve">Закон Республики Коми от 02.11.2015 №80-РЗ "О наделении органов местного самоуправления муниципальных образований муниципальных районов (городских округов) в Республике Коми государственными полномочиями по подготовке и проведению Всероссийской сельскохозяйственной переписи" </t>
  </si>
  <si>
    <t>ст.5</t>
  </si>
  <si>
    <t>01.01.2016 - не установлена</t>
  </si>
  <si>
    <t>15</t>
  </si>
  <si>
    <t>на осуществление полномочий по первичному воинскому учету на территориях, где отсутствуют военные комиссариаты</t>
  </si>
  <si>
    <t>1698</t>
  </si>
  <si>
    <t xml:space="preserve">Постановление Правительства Российской Федерации от 29.04.2006 №258 ""О субвенциях на осуществление полномочий по первичному воинскому учету на территориях, где отсутствуют военные комиссариаты"" </t>
  </si>
  <si>
    <t>29.04.2006 - не установлена</t>
  </si>
  <si>
    <t xml:space="preserve">1) Закон Республики Коми от 24.11.2008 №137-РЗ "О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 где отсутствуют военные комиссариаты" 
2) Закон Республики Коми от 25.11.2015 №103-РЗ "О республиканском бюджете Республики Коми на 2016 год и плановый период 2017 и 2018 годов" 
3) Закон Республики Коми от 20.12.2016 №142-РЗ "О республиканском бюджете Республики Коми на 2017 год и плановый период 2018 и 2019 годов" </t>
  </si>
  <si>
    <t>1) ст.1
2) в целом
3) в целом</t>
  </si>
  <si>
    <t>1) 01.01.2009 - не установлена
2) 25.11.2015 - не установлена
3) 20.12.2016 - не установлена</t>
  </si>
  <si>
    <t>по возмещению убытков, возникающих в результате государственного регулирования цен на топливо твердое, реализуемое гражданам и используемое для нужд отопления</t>
  </si>
  <si>
    <t>1699</t>
  </si>
  <si>
    <t xml:space="preserve">Постановление Правительства Российской Федерации от 07.03.1995 №239 "О мерах по упорядочению государственного регулирования цен (тарифов)" </t>
  </si>
  <si>
    <t>п.1,2,17</t>
  </si>
  <si>
    <t>07.03.1995 - не установлена</t>
  </si>
  <si>
    <t>01
04</t>
  </si>
  <si>
    <t>04
12</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</si>
  <si>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</si>
  <si>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1800</t>
  </si>
  <si>
    <t>по предоставлению дотаций на выравнивание бюджетной обеспеченности городских, сельских поселений, всего</t>
  </si>
  <si>
    <t>1801</t>
  </si>
  <si>
    <t>п.20, ч.1, ст.15</t>
  </si>
  <si>
    <t xml:space="preserve">1) Закон Республики Коми от 10.11.2005 №112-РЗ "О районых фондах финансовой поддержки поселений в Республике Коми" 
2) Закон Республики Коми от 05.07.2005 №74-РЗ "О фонде финансовой поддержки поселений в Республике Коми и наделении органов местного самоуправления муниципальных районов в Республике Коми государственными полномочиями по расчету и предоставлению дотаций поселениям" </t>
  </si>
  <si>
    <t>1) ст.3
2) в целом</t>
  </si>
  <si>
    <t>1) 01.01.2006 - не установлена
2) 13.07.2005 - не установлена</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</si>
  <si>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</si>
  <si>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1803</t>
  </si>
  <si>
    <t>по первичному воинскому учету на территориях, где отсутствуют военные комиссариаты</t>
  </si>
  <si>
    <t>1804</t>
  </si>
  <si>
    <t xml:space="preserve">1) Закон Российской Федерации от 28.03.1998 №53-ФЗ "О воинской обязанности и военной службе" 
2) Федеральный Закон от 06.10.2003 №131-ФЗ "Об общих принципах организации местного самоуправления в Российской Федерации" </t>
  </si>
  <si>
    <t>1) ст.8
2) ст.19</t>
  </si>
  <si>
    <t>1) 02.04.1998 - не установлена
2) 08.10.2003 - не установлена</t>
  </si>
  <si>
    <t>1) п.2, ст.4
2) в целом
3) в целом</t>
  </si>
  <si>
    <t>на гос.регистрацию актов гражданского состояния</t>
  </si>
  <si>
    <t>1805</t>
  </si>
  <si>
    <t xml:space="preserve">Постановление Правительства Российской Федерации от 28.03.2005 №159 "Об утверждении Правил предоставления субвенций из федерального бюджета бюджетам субъектов Российской Федерации для выполнения федеральных полномочий на государственную регистрацию актов гражданского состояния" </t>
  </si>
  <si>
    <t>15.04.2005 - не установлена</t>
  </si>
  <si>
    <t>по определению перечня должностных лиц органов местного самоуправления, уполномоченных составлять протоколы по административным правонарушениям</t>
  </si>
  <si>
    <t>1806</t>
  </si>
  <si>
    <t xml:space="preserve">1) Закон Республики Коми от 01.12.2015 №115-РЗ "О наделении органов местного самоуправления в Республике Коми отдельными государственными полномочиями Республики Коми" 
2) Закон Республики Коми от 30.12.2003 №95-РЗ "Об административной ответственности в Республике Коми" </t>
  </si>
  <si>
    <t>1) п.6, ст.1
2) в целом</t>
  </si>
  <si>
    <t>1) 01.01.2016 - не установлена
2) 01.02.2004 - не установлена</t>
  </si>
  <si>
    <t>на расчет и предоставление дотаций на выравнивание уровня бюджетной обеспеченности поселений в Республике Коми</t>
  </si>
  <si>
    <t>1807</t>
  </si>
  <si>
    <t>1) ст.1
2) ст.3</t>
  </si>
  <si>
    <t>по предоставлению иных межбюджетных трансфертов, всего</t>
  </si>
  <si>
    <t>1900</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</si>
  <si>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</si>
  <si>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1901</t>
  </si>
  <si>
    <t>на реконструкцию, капитальный ремонт, ремонт и содержание автомобильных дорог общего пользования местного значения</t>
  </si>
  <si>
    <t>1904</t>
  </si>
  <si>
    <t>ч.4, ст.15</t>
  </si>
  <si>
    <t xml:space="preserve">1) Постановление Правительства Республики Коми от 23.12.2015 №563 "О распределении на 2016 год и плановый период 2017 и 2018 годов субсидий из республиканского бюджета Республики Коми на содержание автомобильных дорог общего пользования местного значения" 
2) Постановление Правительства Республики Коми от 30.12.2011 №650 "Об утверждении Государственной программы Республики Коми "Развитие транспортной системы" </t>
  </si>
  <si>
    <t>1) 01.01.2016 - не установлена
2) 30.12.2011 - не установлена</t>
  </si>
  <si>
    <t>реализация народных проектов в сфере благоустройства, прошедших отбор в рамках проекта «Народный бюджет»</t>
  </si>
  <si>
    <t>1905</t>
  </si>
  <si>
    <t xml:space="preserve">Постановление Правительства Республики Коми от 09.10.2006 №252 "Об органах исполнительной власти Республики Коми, осуществляющих принятие на учет граждан в качестве нуждающихся в жилых помещениях государственного жилищного фонда Республики Коми, предоставляемых по договорам социального найма" </t>
  </si>
  <si>
    <t>17.10.2006 - не установлена</t>
  </si>
  <si>
    <t>в иных случаях, не связанных с заключением соглашений, предусмотренных в подпункте 1.5.4.1, всего</t>
  </si>
  <si>
    <t>2000</t>
  </si>
  <si>
    <t>на реализацию "народных" и малых проектов</t>
  </si>
  <si>
    <t>2002</t>
  </si>
  <si>
    <t>на поддержку мер по обеспечению сбалансированности бюджета</t>
  </si>
  <si>
    <t>2003</t>
  </si>
  <si>
    <t xml:space="preserve">Закон Республики Коми от 10.11.2005 №112-РЗ "О районых фондах финансовой поддержки поселений в Республике Коми" </t>
  </si>
  <si>
    <t>01.01.2006 - не установлена</t>
  </si>
  <si>
    <t>Итого расходных обязательств муниципальных образований</t>
  </si>
  <si>
    <t>8000</t>
  </si>
  <si>
    <t>РЕЕСТР РАСХОДНЫХ ОБЯЗАТЕЛЬСТВ
МУНИЦИПАЛЬНОГО ОБРАЗОВАНИЯ МУНИЦИПАЛЬНОГО РАЙОНА "ПЕЧОРА"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</si>
</sst>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8" x14ac:knownFonts="1">
    <font>
      <sz val="10"/>
      <name val="Arial"/>
    </font>
    <font>
      <sz val="7"/>
      <name val="Times New Roman"/>
    </font>
    <font>
      <u/>
      <sz val="8"/>
      <name val="Times New Roman"/>
    </font>
    <font>
      <sz val="8"/>
      <name val="Times New Roman"/>
    </font>
    <font>
      <b/>
      <sz val="9"/>
      <name val="Times New Roman"/>
    </font>
    <font>
      <b/>
      <sz val="8"/>
      <name val="Times New Roman"/>
      <family val="1"/>
      <charset val="204"/>
    </font>
    <font>
      <sz val="8"/>
      <name val="Times New Roman"/>
      <family val="1"/>
      <charset val="204"/>
    </font>
    <font>
      <sz val="10"/>
      <name val="Arial"/>
      <family val="2"/>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2">
    <xf numFmtId="0" fontId="0" fillId="0" borderId="0" xfId="0"/>
    <xf numFmtId="0" fontId="2" fillId="0" borderId="0" xfId="0" applyFont="1" applyBorder="1" applyAlignment="1" applyProtection="1"/>
    <xf numFmtId="0" fontId="3" fillId="0" borderId="0" xfId="0" applyFont="1" applyBorder="1" applyAlignment="1" applyProtection="1">
      <alignment horizontal="left" vertical="center"/>
    </xf>
    <xf numFmtId="0" fontId="3" fillId="0" borderId="0" xfId="0" applyFont="1" applyBorder="1" applyAlignment="1" applyProtection="1">
      <alignment vertical="center" wrapText="1"/>
    </xf>
    <xf numFmtId="0" fontId="3" fillId="0" borderId="3" xfId="0" applyFont="1" applyBorder="1" applyAlignment="1" applyProtection="1">
      <alignment horizontal="center" vertical="center" wrapText="1"/>
    </xf>
    <xf numFmtId="49" fontId="3" fillId="0" borderId="3" xfId="0" applyNumberFormat="1" applyFont="1" applyBorder="1" applyAlignment="1" applyProtection="1">
      <alignment horizontal="left" vertical="center" wrapText="1"/>
    </xf>
    <xf numFmtId="49" fontId="3" fillId="0" borderId="3" xfId="0" applyNumberFormat="1" applyFont="1" applyBorder="1" applyAlignment="1" applyProtection="1">
      <alignment horizontal="center" vertical="center" wrapText="1"/>
    </xf>
    <xf numFmtId="4" fontId="3" fillId="0" borderId="3" xfId="0" applyNumberFormat="1" applyFont="1" applyBorder="1" applyAlignment="1" applyProtection="1">
      <alignment horizontal="right" vertical="center" wrapText="1"/>
    </xf>
    <xf numFmtId="164" fontId="3" fillId="0" borderId="3" xfId="0" applyNumberFormat="1" applyFont="1" applyBorder="1" applyAlignment="1" applyProtection="1">
      <alignment horizontal="center" vertical="center" wrapText="1"/>
    </xf>
    <xf numFmtId="164" fontId="3" fillId="0" borderId="3" xfId="0" applyNumberFormat="1" applyFont="1" applyBorder="1" applyAlignment="1" applyProtection="1">
      <alignment horizontal="left" vertical="center" wrapText="1"/>
    </xf>
    <xf numFmtId="49" fontId="5" fillId="0" borderId="3" xfId="0" applyNumberFormat="1" applyFont="1" applyBorder="1" applyAlignment="1" applyProtection="1">
      <alignment horizontal="left" vertical="center" wrapText="1"/>
    </xf>
    <xf numFmtId="49" fontId="5" fillId="0" borderId="3" xfId="0" applyNumberFormat="1" applyFont="1" applyBorder="1" applyAlignment="1" applyProtection="1">
      <alignment horizontal="center" vertical="center" wrapText="1"/>
    </xf>
    <xf numFmtId="4" fontId="3" fillId="2" borderId="3" xfId="0" applyNumberFormat="1" applyFont="1" applyFill="1" applyBorder="1" applyAlignment="1" applyProtection="1">
      <alignment horizontal="right" vertical="center" wrapText="1"/>
    </xf>
    <xf numFmtId="164" fontId="5" fillId="0" borderId="3" xfId="0" applyNumberFormat="1" applyFont="1" applyBorder="1" applyAlignment="1" applyProtection="1">
      <alignment horizontal="left" vertical="center" wrapText="1"/>
    </xf>
    <xf numFmtId="4" fontId="6" fillId="0" borderId="3" xfId="0" applyNumberFormat="1" applyFont="1" applyBorder="1" applyAlignment="1" applyProtection="1">
      <alignment horizontal="right" vertical="center" wrapText="1"/>
    </xf>
    <xf numFmtId="4" fontId="6" fillId="2" borderId="3" xfId="0" applyNumberFormat="1" applyFont="1" applyFill="1" applyBorder="1" applyAlignment="1" applyProtection="1">
      <alignment horizontal="right" vertical="center" wrapText="1"/>
    </xf>
    <xf numFmtId="49" fontId="6" fillId="0" borderId="3" xfId="0" applyNumberFormat="1" applyFont="1" applyBorder="1" applyAlignment="1" applyProtection="1">
      <alignment horizontal="left" vertical="center" wrapText="1"/>
    </xf>
    <xf numFmtId="49" fontId="6" fillId="0" borderId="3" xfId="0" applyNumberFormat="1" applyFont="1" applyBorder="1" applyAlignment="1" applyProtection="1">
      <alignment horizontal="center" vertical="center" wrapText="1"/>
    </xf>
    <xf numFmtId="164" fontId="6" fillId="0" borderId="3" xfId="0" applyNumberFormat="1" applyFont="1" applyBorder="1" applyAlignment="1" applyProtection="1">
      <alignment horizontal="center" vertical="center" wrapText="1"/>
    </xf>
    <xf numFmtId="0" fontId="7" fillId="0" borderId="0" xfId="0" applyFont="1"/>
    <xf numFmtId="0" fontId="7" fillId="2" borderId="0" xfId="0" applyFont="1" applyFill="1"/>
    <xf numFmtId="0" fontId="6" fillId="2" borderId="2" xfId="0" applyFont="1" applyFill="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0" borderId="3" xfId="0" applyFont="1" applyBorder="1" applyAlignment="1" applyProtection="1">
      <alignment horizontal="center" vertical="center" wrapText="1"/>
    </xf>
    <xf numFmtId="165" fontId="6" fillId="2" borderId="3" xfId="0" applyNumberFormat="1" applyFont="1" applyFill="1" applyBorder="1" applyAlignment="1" applyProtection="1">
      <alignment horizontal="right" vertical="center" wrapText="1"/>
    </xf>
    <xf numFmtId="165" fontId="6" fillId="0" borderId="3" xfId="0" applyNumberFormat="1" applyFont="1" applyBorder="1" applyAlignment="1" applyProtection="1">
      <alignment horizontal="right" vertical="center" wrapText="1"/>
    </xf>
    <xf numFmtId="0" fontId="3" fillId="0" borderId="10"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3" fillId="0" borderId="7" xfId="0" applyFont="1" applyBorder="1" applyAlignment="1" applyProtection="1">
      <alignment horizontal="center" vertical="center" wrapText="1"/>
    </xf>
    <xf numFmtId="164" fontId="1" fillId="0" borderId="0" xfId="0" applyNumberFormat="1" applyFont="1" applyBorder="1" applyAlignment="1" applyProtection="1">
      <alignment horizontal="left" vertical="center" wrapText="1"/>
    </xf>
    <xf numFmtId="49" fontId="1" fillId="0" borderId="0" xfId="0" applyNumberFormat="1" applyFont="1" applyBorder="1" applyAlignment="1" applyProtection="1">
      <alignment horizontal="left" vertical="center" wrapText="1"/>
    </xf>
    <xf numFmtId="0" fontId="4" fillId="0" borderId="0"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3" fillId="0" borderId="9"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49" fontId="1" fillId="0" borderId="0" xfId="0" applyNumberFormat="1" applyFont="1" applyBorder="1" applyAlignment="1" applyProtection="1">
      <alignment horizontal="right"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3"/>
  <sheetViews>
    <sheetView tabSelected="1" zoomScale="110" zoomScaleNormal="110" workbookViewId="0">
      <selection activeCell="A10" sqref="A10:AN15"/>
    </sheetView>
  </sheetViews>
  <sheetFormatPr defaultRowHeight="13.15" customHeight="1" x14ac:dyDescent="0.2"/>
  <cols>
    <col min="1" max="1" width="24.7109375" customWidth="1"/>
    <col min="2" max="2" width="4.7109375" customWidth="1"/>
    <col min="3" max="4" width="16.7109375" customWidth="1"/>
    <col min="5" max="5" width="8.7109375" customWidth="1"/>
    <col min="6" max="7" width="16.7109375" customWidth="1"/>
    <col min="8" max="9" width="8.7109375" customWidth="1"/>
    <col min="10" max="11" width="16.7109375" customWidth="1"/>
    <col min="12" max="12" width="8.7109375" customWidth="1"/>
    <col min="13" max="14" width="16.7109375" customWidth="1"/>
    <col min="15" max="16" width="8.7109375" customWidth="1"/>
    <col min="17" max="18" width="16.7109375" customWidth="1"/>
    <col min="19" max="19" width="8.7109375" customWidth="1"/>
    <col min="20" max="21" width="16.7109375" customWidth="1"/>
    <col min="22" max="22" width="8.7109375" customWidth="1"/>
    <col min="23" max="23" width="18.140625" customWidth="1"/>
    <col min="24" max="24" width="16.7109375" customWidth="1"/>
    <col min="25" max="25" width="8.7109375" customWidth="1"/>
    <col min="26" max="26" width="20.85546875" customWidth="1"/>
    <col min="27" max="27" width="16.7109375" customWidth="1"/>
    <col min="28" max="28" width="8.7109375" customWidth="1"/>
    <col min="29" max="30" width="16.7109375" hidden="1" customWidth="1"/>
    <col min="31" max="31" width="8.7109375" hidden="1" customWidth="1"/>
    <col min="32" max="33" width="8.7109375" customWidth="1"/>
    <col min="34" max="34" width="11.7109375" customWidth="1"/>
    <col min="35" max="37" width="18.28515625" style="20" customWidth="1"/>
    <col min="38" max="40" width="18.28515625" style="19" customWidth="1"/>
  </cols>
  <sheetData>
    <row r="1" spans="1:40" ht="12.75" x14ac:dyDescent="0.2">
      <c r="AK1" s="61" t="s">
        <v>40</v>
      </c>
      <c r="AL1" s="61"/>
      <c r="AM1" s="61"/>
      <c r="AN1" s="61"/>
    </row>
    <row r="2" spans="1:40" ht="48.6" customHeight="1" x14ac:dyDescent="0.2">
      <c r="AK2" s="55" t="s">
        <v>33</v>
      </c>
      <c r="AL2" s="56"/>
      <c r="AM2" s="56"/>
      <c r="AN2" s="56"/>
    </row>
    <row r="3" spans="1:40" ht="12.75" x14ac:dyDescent="0.2">
      <c r="A3" s="1"/>
    </row>
    <row r="4" spans="1:40" ht="24.95" customHeight="1" x14ac:dyDescent="0.2">
      <c r="A4" s="57" t="s">
        <v>438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row>
    <row r="5" spans="1:40" ht="12.75" x14ac:dyDescent="0.2"/>
    <row r="6" spans="1:40" ht="12.75" x14ac:dyDescent="0.2"/>
    <row r="7" spans="1:40" ht="12.75" x14ac:dyDescent="0.2">
      <c r="A7" s="2" t="s">
        <v>0</v>
      </c>
      <c r="D7" s="58" t="s">
        <v>27</v>
      </c>
      <c r="E7" s="58"/>
      <c r="F7" s="58"/>
      <c r="G7" s="58"/>
      <c r="H7" s="58"/>
      <c r="I7" s="58"/>
      <c r="U7" s="3"/>
      <c r="V7" s="3"/>
      <c r="W7" s="3"/>
      <c r="X7" s="3"/>
      <c r="Y7" s="3"/>
      <c r="Z7" s="3"/>
      <c r="AA7" s="3"/>
      <c r="AB7" s="3"/>
      <c r="AC7" s="3"/>
      <c r="AD7" s="3"/>
      <c r="AE7" s="3"/>
      <c r="AF7" s="3"/>
      <c r="AG7" s="3"/>
      <c r="AH7" s="3"/>
    </row>
    <row r="8" spans="1:40" ht="12.75" x14ac:dyDescent="0.2">
      <c r="A8" s="2" t="s">
        <v>34</v>
      </c>
    </row>
    <row r="9" spans="1:40" ht="12.75" x14ac:dyDescent="0.2"/>
    <row r="10" spans="1:40" ht="22.35" customHeight="1" x14ac:dyDescent="0.2">
      <c r="A10" s="37" t="s">
        <v>1</v>
      </c>
      <c r="B10" s="37" t="s">
        <v>2</v>
      </c>
      <c r="C10" s="31" t="s">
        <v>36</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4" t="s">
        <v>3</v>
      </c>
      <c r="AG10" s="37" t="s">
        <v>4</v>
      </c>
      <c r="AH10" s="33"/>
      <c r="AI10" s="48" t="s">
        <v>5</v>
      </c>
      <c r="AJ10" s="49"/>
      <c r="AK10" s="49"/>
      <c r="AL10" s="49"/>
      <c r="AM10" s="50"/>
      <c r="AN10" s="50"/>
    </row>
    <row r="11" spans="1:40" ht="12.75" x14ac:dyDescent="0.2">
      <c r="A11" s="59"/>
      <c r="B11" s="59"/>
      <c r="C11" s="31" t="s">
        <v>6</v>
      </c>
      <c r="D11" s="31"/>
      <c r="E11" s="31"/>
      <c r="F11" s="31"/>
      <c r="G11" s="31"/>
      <c r="H11" s="31"/>
      <c r="I11" s="31"/>
      <c r="J11" s="31"/>
      <c r="K11" s="31"/>
      <c r="L11" s="31"/>
      <c r="M11" s="31"/>
      <c r="N11" s="31"/>
      <c r="O11" s="31"/>
      <c r="P11" s="31"/>
      <c r="Q11" s="31"/>
      <c r="R11" s="31"/>
      <c r="S11" s="31"/>
      <c r="T11" s="31"/>
      <c r="U11" s="31"/>
      <c r="V11" s="31"/>
      <c r="W11" s="31" t="s">
        <v>7</v>
      </c>
      <c r="X11" s="31"/>
      <c r="Y11" s="31"/>
      <c r="Z11" s="31"/>
      <c r="AA11" s="31"/>
      <c r="AB11" s="31"/>
      <c r="AC11" s="37" t="s">
        <v>37</v>
      </c>
      <c r="AD11" s="32"/>
      <c r="AE11" s="33"/>
      <c r="AF11" s="29"/>
      <c r="AG11" s="59"/>
      <c r="AH11" s="60"/>
      <c r="AI11" s="51" t="s">
        <v>8</v>
      </c>
      <c r="AJ11" s="52"/>
      <c r="AK11" s="21" t="s">
        <v>9</v>
      </c>
      <c r="AL11" s="22" t="s">
        <v>10</v>
      </c>
      <c r="AM11" s="49" t="s">
        <v>11</v>
      </c>
      <c r="AN11" s="49"/>
    </row>
    <row r="12" spans="1:40" ht="22.35" customHeight="1" x14ac:dyDescent="0.2">
      <c r="A12" s="59"/>
      <c r="B12" s="59"/>
      <c r="C12" s="31" t="s">
        <v>12</v>
      </c>
      <c r="D12" s="31"/>
      <c r="E12" s="31"/>
      <c r="F12" s="31" t="s">
        <v>13</v>
      </c>
      <c r="G12" s="31"/>
      <c r="H12" s="31"/>
      <c r="I12" s="31"/>
      <c r="J12" s="43" t="s">
        <v>14</v>
      </c>
      <c r="K12" s="54"/>
      <c r="L12" s="44"/>
      <c r="M12" s="31" t="s">
        <v>15</v>
      </c>
      <c r="N12" s="31"/>
      <c r="O12" s="31"/>
      <c r="P12" s="31"/>
      <c r="Q12" s="31" t="s">
        <v>16</v>
      </c>
      <c r="R12" s="31"/>
      <c r="S12" s="31"/>
      <c r="T12" s="31" t="s">
        <v>17</v>
      </c>
      <c r="U12" s="31"/>
      <c r="V12" s="31"/>
      <c r="W12" s="31" t="s">
        <v>18</v>
      </c>
      <c r="X12" s="31"/>
      <c r="Y12" s="31"/>
      <c r="Z12" s="31" t="s">
        <v>19</v>
      </c>
      <c r="AA12" s="31"/>
      <c r="AB12" s="31"/>
      <c r="AC12" s="45"/>
      <c r="AD12" s="46"/>
      <c r="AE12" s="47"/>
      <c r="AF12" s="29"/>
      <c r="AG12" s="45"/>
      <c r="AH12" s="47"/>
      <c r="AI12" s="40" t="s">
        <v>28</v>
      </c>
      <c r="AJ12" s="53"/>
      <c r="AK12" s="23" t="s">
        <v>29</v>
      </c>
      <c r="AL12" s="24" t="s">
        <v>30</v>
      </c>
      <c r="AM12" s="22" t="s">
        <v>31</v>
      </c>
      <c r="AN12" s="22" t="s">
        <v>32</v>
      </c>
    </row>
    <row r="13" spans="1:40" ht="27.95" customHeight="1" x14ac:dyDescent="0.2">
      <c r="A13" s="59"/>
      <c r="B13" s="59"/>
      <c r="C13" s="31" t="s">
        <v>20</v>
      </c>
      <c r="D13" s="31" t="s">
        <v>21</v>
      </c>
      <c r="E13" s="31" t="s">
        <v>22</v>
      </c>
      <c r="F13" s="31" t="s">
        <v>20</v>
      </c>
      <c r="G13" s="31" t="s">
        <v>21</v>
      </c>
      <c r="H13" s="31" t="s">
        <v>22</v>
      </c>
      <c r="I13" s="31" t="s">
        <v>23</v>
      </c>
      <c r="J13" s="31" t="s">
        <v>20</v>
      </c>
      <c r="K13" s="31" t="s">
        <v>24</v>
      </c>
      <c r="L13" s="31" t="s">
        <v>22</v>
      </c>
      <c r="M13" s="31" t="s">
        <v>20</v>
      </c>
      <c r="N13" s="31" t="s">
        <v>24</v>
      </c>
      <c r="O13" s="31" t="s">
        <v>22</v>
      </c>
      <c r="P13" s="31" t="s">
        <v>23</v>
      </c>
      <c r="Q13" s="31" t="s">
        <v>20</v>
      </c>
      <c r="R13" s="31" t="s">
        <v>24</v>
      </c>
      <c r="S13" s="31" t="s">
        <v>22</v>
      </c>
      <c r="T13" s="31" t="s">
        <v>20</v>
      </c>
      <c r="U13" s="31" t="s">
        <v>24</v>
      </c>
      <c r="V13" s="31" t="s">
        <v>22</v>
      </c>
      <c r="W13" s="31" t="s">
        <v>20</v>
      </c>
      <c r="X13" s="31" t="s">
        <v>21</v>
      </c>
      <c r="Y13" s="31" t="s">
        <v>22</v>
      </c>
      <c r="Z13" s="31" t="s">
        <v>20</v>
      </c>
      <c r="AA13" s="31" t="s">
        <v>24</v>
      </c>
      <c r="AB13" s="31" t="s">
        <v>22</v>
      </c>
      <c r="AC13" s="31" t="s">
        <v>20</v>
      </c>
      <c r="AD13" s="31" t="s">
        <v>21</v>
      </c>
      <c r="AE13" s="31" t="s">
        <v>22</v>
      </c>
      <c r="AF13" s="29"/>
      <c r="AG13" s="34" t="s">
        <v>25</v>
      </c>
      <c r="AH13" s="34" t="s">
        <v>26</v>
      </c>
      <c r="AI13" s="42" t="s">
        <v>38</v>
      </c>
      <c r="AJ13" s="42" t="s">
        <v>39</v>
      </c>
      <c r="AK13" s="40"/>
      <c r="AL13" s="38"/>
      <c r="AM13" s="35"/>
      <c r="AN13" s="35"/>
    </row>
    <row r="14" spans="1:40" ht="27.95" customHeight="1" x14ac:dyDescent="0.2">
      <c r="A14" s="45"/>
      <c r="B14" s="45"/>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0"/>
      <c r="AG14" s="30"/>
      <c r="AH14" s="30"/>
      <c r="AI14" s="42"/>
      <c r="AJ14" s="42"/>
      <c r="AK14" s="41"/>
      <c r="AL14" s="39"/>
      <c r="AM14" s="36"/>
      <c r="AN14" s="36"/>
    </row>
    <row r="15" spans="1:40" ht="12.75" x14ac:dyDescent="0.2">
      <c r="A15" s="4">
        <v>1</v>
      </c>
      <c r="B15" s="4">
        <v>2</v>
      </c>
      <c r="C15" s="4">
        <v>3</v>
      </c>
      <c r="D15" s="4">
        <v>4</v>
      </c>
      <c r="E15" s="4">
        <v>5</v>
      </c>
      <c r="F15" s="4">
        <v>6</v>
      </c>
      <c r="G15" s="4">
        <v>7</v>
      </c>
      <c r="H15" s="4">
        <v>8</v>
      </c>
      <c r="I15" s="4">
        <v>9</v>
      </c>
      <c r="J15" s="4">
        <v>10</v>
      </c>
      <c r="K15" s="4">
        <v>11</v>
      </c>
      <c r="L15" s="4">
        <v>12</v>
      </c>
      <c r="M15" s="4">
        <v>13</v>
      </c>
      <c r="N15" s="4">
        <v>14</v>
      </c>
      <c r="O15" s="4">
        <v>15</v>
      </c>
      <c r="P15" s="4">
        <v>16</v>
      </c>
      <c r="Q15" s="4">
        <v>17</v>
      </c>
      <c r="R15" s="4">
        <v>18</v>
      </c>
      <c r="S15" s="4">
        <v>19</v>
      </c>
      <c r="T15" s="4">
        <v>20</v>
      </c>
      <c r="U15" s="4">
        <v>21</v>
      </c>
      <c r="V15" s="4">
        <v>22</v>
      </c>
      <c r="W15" s="4">
        <v>23</v>
      </c>
      <c r="X15" s="4">
        <v>24</v>
      </c>
      <c r="Y15" s="4">
        <v>25</v>
      </c>
      <c r="Z15" s="4">
        <v>26</v>
      </c>
      <c r="AA15" s="4">
        <v>27</v>
      </c>
      <c r="AB15" s="4">
        <v>28</v>
      </c>
      <c r="AC15" s="4">
        <v>29</v>
      </c>
      <c r="AD15" s="4">
        <v>30</v>
      </c>
      <c r="AE15" s="4">
        <v>31</v>
      </c>
      <c r="AF15" s="4">
        <v>29</v>
      </c>
      <c r="AG15" s="43">
        <v>30</v>
      </c>
      <c r="AH15" s="44"/>
      <c r="AI15" s="25">
        <v>31</v>
      </c>
      <c r="AJ15" s="25">
        <v>32</v>
      </c>
      <c r="AK15" s="25">
        <v>33</v>
      </c>
      <c r="AL15" s="26">
        <v>34</v>
      </c>
      <c r="AM15" s="26">
        <v>35</v>
      </c>
      <c r="AN15" s="26">
        <v>36</v>
      </c>
    </row>
    <row r="16" spans="1:40" ht="78" customHeight="1" x14ac:dyDescent="0.2">
      <c r="A16" s="5" t="s">
        <v>41</v>
      </c>
      <c r="B16" s="6" t="s">
        <v>42</v>
      </c>
      <c r="C16" s="6" t="s">
        <v>43</v>
      </c>
      <c r="D16" s="6" t="s">
        <v>43</v>
      </c>
      <c r="E16" s="6" t="s">
        <v>43</v>
      </c>
      <c r="F16" s="6" t="s">
        <v>43</v>
      </c>
      <c r="G16" s="6" t="s">
        <v>43</v>
      </c>
      <c r="H16" s="6" t="s">
        <v>43</v>
      </c>
      <c r="I16" s="6" t="s">
        <v>43</v>
      </c>
      <c r="J16" s="6" t="s">
        <v>43</v>
      </c>
      <c r="K16" s="6" t="s">
        <v>43</v>
      </c>
      <c r="L16" s="6" t="s">
        <v>43</v>
      </c>
      <c r="M16" s="6" t="s">
        <v>43</v>
      </c>
      <c r="N16" s="6" t="s">
        <v>43</v>
      </c>
      <c r="O16" s="6" t="s">
        <v>43</v>
      </c>
      <c r="P16" s="6" t="s">
        <v>43</v>
      </c>
      <c r="Q16" s="6" t="s">
        <v>43</v>
      </c>
      <c r="R16" s="6" t="s">
        <v>43</v>
      </c>
      <c r="S16" s="6" t="s">
        <v>43</v>
      </c>
      <c r="T16" s="6" t="s">
        <v>43</v>
      </c>
      <c r="U16" s="6" t="s">
        <v>43</v>
      </c>
      <c r="V16" s="6" t="s">
        <v>43</v>
      </c>
      <c r="W16" s="6" t="s">
        <v>43</v>
      </c>
      <c r="X16" s="6" t="s">
        <v>43</v>
      </c>
      <c r="Y16" s="6" t="s">
        <v>43</v>
      </c>
      <c r="Z16" s="6" t="s">
        <v>43</v>
      </c>
      <c r="AA16" s="6" t="s">
        <v>43</v>
      </c>
      <c r="AB16" s="6" t="s">
        <v>43</v>
      </c>
      <c r="AC16" s="6" t="s">
        <v>43</v>
      </c>
      <c r="AD16" s="6" t="s">
        <v>43</v>
      </c>
      <c r="AE16" s="6" t="s">
        <v>43</v>
      </c>
      <c r="AF16" s="6" t="s">
        <v>43</v>
      </c>
      <c r="AG16" s="6" t="s">
        <v>43</v>
      </c>
      <c r="AH16" s="6" t="s">
        <v>43</v>
      </c>
      <c r="AI16" s="15">
        <f>AI18+AI47+AI55+AI66+AI81</f>
        <v>2552369591.1500001</v>
      </c>
      <c r="AJ16" s="15">
        <f t="shared" ref="AJ16:AN16" si="0">AJ18+AJ47+AJ55+AJ66+AJ81</f>
        <v>2094655580.9800003</v>
      </c>
      <c r="AK16" s="15">
        <f t="shared" si="0"/>
        <v>2043638191.8599999</v>
      </c>
      <c r="AL16" s="15">
        <f t="shared" si="0"/>
        <v>1613495500</v>
      </c>
      <c r="AM16" s="15">
        <f t="shared" si="0"/>
        <v>1540509700</v>
      </c>
      <c r="AN16" s="15">
        <f t="shared" si="0"/>
        <v>1482899700</v>
      </c>
    </row>
    <row r="17" spans="1:40" ht="12.75" customHeight="1" x14ac:dyDescent="0.2">
      <c r="A17" s="5" t="s">
        <v>44</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12"/>
      <c r="AH17" s="12"/>
      <c r="AI17" s="15"/>
      <c r="AJ17" s="15"/>
      <c r="AK17" s="15"/>
      <c r="AL17" s="15"/>
      <c r="AM17" s="15"/>
      <c r="AN17" s="15"/>
    </row>
    <row r="18" spans="1:40" ht="122.45" customHeight="1" x14ac:dyDescent="0.2">
      <c r="A18" s="5" t="s">
        <v>45</v>
      </c>
      <c r="B18" s="6" t="s">
        <v>46</v>
      </c>
      <c r="C18" s="6" t="s">
        <v>43</v>
      </c>
      <c r="D18" s="6" t="s">
        <v>43</v>
      </c>
      <c r="E18" s="6" t="s">
        <v>43</v>
      </c>
      <c r="F18" s="6" t="s">
        <v>43</v>
      </c>
      <c r="G18" s="6" t="s">
        <v>43</v>
      </c>
      <c r="H18" s="6" t="s">
        <v>43</v>
      </c>
      <c r="I18" s="6" t="s">
        <v>43</v>
      </c>
      <c r="J18" s="6" t="s">
        <v>43</v>
      </c>
      <c r="K18" s="6" t="s">
        <v>43</v>
      </c>
      <c r="L18" s="6" t="s">
        <v>43</v>
      </c>
      <c r="M18" s="6" t="s">
        <v>43</v>
      </c>
      <c r="N18" s="6" t="s">
        <v>43</v>
      </c>
      <c r="O18" s="6" t="s">
        <v>43</v>
      </c>
      <c r="P18" s="6" t="s">
        <v>43</v>
      </c>
      <c r="Q18" s="6" t="s">
        <v>43</v>
      </c>
      <c r="R18" s="6" t="s">
        <v>43</v>
      </c>
      <c r="S18" s="6" t="s">
        <v>43</v>
      </c>
      <c r="T18" s="6" t="s">
        <v>43</v>
      </c>
      <c r="U18" s="6" t="s">
        <v>43</v>
      </c>
      <c r="V18" s="6" t="s">
        <v>43</v>
      </c>
      <c r="W18" s="6" t="s">
        <v>43</v>
      </c>
      <c r="X18" s="6" t="s">
        <v>43</v>
      </c>
      <c r="Y18" s="6" t="s">
        <v>43</v>
      </c>
      <c r="Z18" s="6" t="s">
        <v>43</v>
      </c>
      <c r="AA18" s="6" t="s">
        <v>43</v>
      </c>
      <c r="AB18" s="6" t="s">
        <v>43</v>
      </c>
      <c r="AC18" s="6" t="s">
        <v>43</v>
      </c>
      <c r="AD18" s="6" t="s">
        <v>43</v>
      </c>
      <c r="AE18" s="6" t="s">
        <v>43</v>
      </c>
      <c r="AF18" s="6" t="s">
        <v>43</v>
      </c>
      <c r="AG18" s="6" t="s">
        <v>43</v>
      </c>
      <c r="AH18" s="6" t="s">
        <v>43</v>
      </c>
      <c r="AI18" s="15">
        <f>AI20+AI39</f>
        <v>1426943826.5900002</v>
      </c>
      <c r="AJ18" s="15">
        <f t="shared" ref="AJ18:AN18" si="1">AJ20+AJ39</f>
        <v>1009220397.4200002</v>
      </c>
      <c r="AK18" s="15">
        <f t="shared" si="1"/>
        <v>980569663.14999998</v>
      </c>
      <c r="AL18" s="15">
        <f t="shared" si="1"/>
        <v>550672200</v>
      </c>
      <c r="AM18" s="15">
        <f t="shared" si="1"/>
        <v>487056500</v>
      </c>
      <c r="AN18" s="15">
        <f t="shared" si="1"/>
        <v>438797900</v>
      </c>
    </row>
    <row r="19" spans="1:40" ht="12.75" customHeight="1" x14ac:dyDescent="0.2">
      <c r="A19" s="5" t="s">
        <v>44</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7"/>
      <c r="AI19" s="15"/>
      <c r="AJ19" s="15"/>
      <c r="AK19" s="15"/>
      <c r="AL19" s="15"/>
      <c r="AM19" s="15"/>
      <c r="AN19" s="15"/>
    </row>
    <row r="20" spans="1:40" ht="100.15" customHeight="1" x14ac:dyDescent="0.2">
      <c r="A20" s="10" t="s">
        <v>47</v>
      </c>
      <c r="B20" s="11" t="s">
        <v>48</v>
      </c>
      <c r="C20" s="11" t="s">
        <v>43</v>
      </c>
      <c r="D20" s="11" t="s">
        <v>43</v>
      </c>
      <c r="E20" s="11" t="s">
        <v>43</v>
      </c>
      <c r="F20" s="11" t="s">
        <v>43</v>
      </c>
      <c r="G20" s="11" t="s">
        <v>43</v>
      </c>
      <c r="H20" s="11" t="s">
        <v>43</v>
      </c>
      <c r="I20" s="11" t="s">
        <v>43</v>
      </c>
      <c r="J20" s="11" t="s">
        <v>43</v>
      </c>
      <c r="K20" s="11" t="s">
        <v>43</v>
      </c>
      <c r="L20" s="11" t="s">
        <v>43</v>
      </c>
      <c r="M20" s="11" t="s">
        <v>43</v>
      </c>
      <c r="N20" s="11" t="s">
        <v>43</v>
      </c>
      <c r="O20" s="11" t="s">
        <v>43</v>
      </c>
      <c r="P20" s="11" t="s">
        <v>43</v>
      </c>
      <c r="Q20" s="11" t="s">
        <v>43</v>
      </c>
      <c r="R20" s="11" t="s">
        <v>43</v>
      </c>
      <c r="S20" s="11" t="s">
        <v>43</v>
      </c>
      <c r="T20" s="11" t="s">
        <v>43</v>
      </c>
      <c r="U20" s="11" t="s">
        <v>43</v>
      </c>
      <c r="V20" s="11" t="s">
        <v>43</v>
      </c>
      <c r="W20" s="11" t="s">
        <v>43</v>
      </c>
      <c r="X20" s="11" t="s">
        <v>43</v>
      </c>
      <c r="Y20" s="11" t="s">
        <v>43</v>
      </c>
      <c r="Z20" s="11" t="s">
        <v>43</v>
      </c>
      <c r="AA20" s="11" t="s">
        <v>43</v>
      </c>
      <c r="AB20" s="11" t="s">
        <v>43</v>
      </c>
      <c r="AC20" s="11" t="s">
        <v>43</v>
      </c>
      <c r="AD20" s="11" t="s">
        <v>43</v>
      </c>
      <c r="AE20" s="11" t="s">
        <v>43</v>
      </c>
      <c r="AF20" s="11" t="s">
        <v>43</v>
      </c>
      <c r="AG20" s="11" t="s">
        <v>43</v>
      </c>
      <c r="AH20" s="11" t="s">
        <v>43</v>
      </c>
      <c r="AI20" s="15">
        <f>SUM(AI22:AI38)</f>
        <v>1426902310.5900002</v>
      </c>
      <c r="AJ20" s="15">
        <f t="shared" ref="AJ20:AN20" si="2">SUM(AJ22:AJ38)</f>
        <v>1009185383.4200002</v>
      </c>
      <c r="AK20" s="15">
        <f t="shared" si="2"/>
        <v>980551677.14999998</v>
      </c>
      <c r="AL20" s="15">
        <f t="shared" si="2"/>
        <v>550672200</v>
      </c>
      <c r="AM20" s="15">
        <f t="shared" si="2"/>
        <v>487056500</v>
      </c>
      <c r="AN20" s="15">
        <f t="shared" si="2"/>
        <v>438797900</v>
      </c>
    </row>
    <row r="21" spans="1:40" ht="12.75" customHeight="1" x14ac:dyDescent="0.2">
      <c r="A21" s="5" t="s">
        <v>44</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15"/>
      <c r="AJ21" s="15"/>
      <c r="AK21" s="15"/>
      <c r="AL21" s="15"/>
      <c r="AM21" s="15"/>
      <c r="AN21" s="15"/>
    </row>
    <row r="22" spans="1:40" ht="155.85" customHeight="1" x14ac:dyDescent="0.2">
      <c r="A22" s="5" t="s">
        <v>49</v>
      </c>
      <c r="B22" s="6" t="s">
        <v>50</v>
      </c>
      <c r="C22" s="6" t="s">
        <v>51</v>
      </c>
      <c r="D22" s="6" t="s">
        <v>52</v>
      </c>
      <c r="E22" s="6" t="s">
        <v>53</v>
      </c>
      <c r="F22" s="6"/>
      <c r="G22" s="6"/>
      <c r="H22" s="6"/>
      <c r="I22" s="6"/>
      <c r="J22" s="6"/>
      <c r="K22" s="6"/>
      <c r="L22" s="6"/>
      <c r="M22" s="6"/>
      <c r="N22" s="6"/>
      <c r="O22" s="6"/>
      <c r="P22" s="6"/>
      <c r="Q22" s="6"/>
      <c r="R22" s="6"/>
      <c r="S22" s="6"/>
      <c r="T22" s="6"/>
      <c r="U22" s="6"/>
      <c r="V22" s="6"/>
      <c r="W22" s="6"/>
      <c r="X22" s="6"/>
      <c r="Y22" s="6"/>
      <c r="Z22" s="6"/>
      <c r="AA22" s="6"/>
      <c r="AB22" s="6"/>
      <c r="AC22" s="6"/>
      <c r="AD22" s="6"/>
      <c r="AE22" s="6"/>
      <c r="AF22" s="6" t="s">
        <v>54</v>
      </c>
      <c r="AG22" s="6" t="s">
        <v>55</v>
      </c>
      <c r="AH22" s="6" t="s">
        <v>56</v>
      </c>
      <c r="AI22" s="15">
        <v>29301463.940000001</v>
      </c>
      <c r="AJ22" s="15">
        <v>29301463.940000001</v>
      </c>
      <c r="AK22" s="15">
        <f>17113334.29</f>
        <v>17113334.289999999</v>
      </c>
      <c r="AL22" s="15">
        <v>33495200</v>
      </c>
      <c r="AM22" s="15">
        <v>34071100</v>
      </c>
      <c r="AN22" s="15">
        <v>22938800</v>
      </c>
    </row>
    <row r="23" spans="1:40" ht="409.6" customHeight="1" x14ac:dyDescent="0.2">
      <c r="A23" s="5" t="s">
        <v>57</v>
      </c>
      <c r="B23" s="6" t="s">
        <v>58</v>
      </c>
      <c r="C23" s="8" t="s">
        <v>59</v>
      </c>
      <c r="D23" s="6" t="s">
        <v>60</v>
      </c>
      <c r="E23" s="6" t="s">
        <v>61</v>
      </c>
      <c r="F23" s="6"/>
      <c r="G23" s="6"/>
      <c r="H23" s="6"/>
      <c r="I23" s="6"/>
      <c r="J23" s="6"/>
      <c r="K23" s="6"/>
      <c r="L23" s="6"/>
      <c r="M23" s="6"/>
      <c r="N23" s="6"/>
      <c r="O23" s="6"/>
      <c r="P23" s="6"/>
      <c r="Q23" s="6"/>
      <c r="R23" s="6"/>
      <c r="S23" s="6"/>
      <c r="T23" s="6"/>
      <c r="U23" s="6"/>
      <c r="V23" s="6"/>
      <c r="W23" s="8" t="s">
        <v>62</v>
      </c>
      <c r="X23" s="6" t="s">
        <v>63</v>
      </c>
      <c r="Y23" s="6" t="s">
        <v>64</v>
      </c>
      <c r="Z23" s="8" t="s">
        <v>65</v>
      </c>
      <c r="AA23" s="6" t="s">
        <v>66</v>
      </c>
      <c r="AB23" s="6" t="s">
        <v>67</v>
      </c>
      <c r="AC23" s="6"/>
      <c r="AD23" s="6"/>
      <c r="AE23" s="6"/>
      <c r="AF23" s="6" t="s">
        <v>54</v>
      </c>
      <c r="AG23" s="6" t="s">
        <v>68</v>
      </c>
      <c r="AH23" s="6" t="s">
        <v>69</v>
      </c>
      <c r="AI23" s="15">
        <v>910227692.90999997</v>
      </c>
      <c r="AJ23" s="15">
        <v>526539850.74000001</v>
      </c>
      <c r="AK23" s="15">
        <v>511920586.69</v>
      </c>
      <c r="AL23" s="15">
        <v>31573200</v>
      </c>
      <c r="AM23" s="15">
        <v>14339800</v>
      </c>
      <c r="AN23" s="15">
        <v>13635900</v>
      </c>
    </row>
    <row r="24" spans="1:40" ht="409.6" customHeight="1" x14ac:dyDescent="0.2">
      <c r="A24" s="9" t="s">
        <v>70</v>
      </c>
      <c r="B24" s="6" t="s">
        <v>71</v>
      </c>
      <c r="C24" s="6" t="s">
        <v>72</v>
      </c>
      <c r="D24" s="6" t="s">
        <v>73</v>
      </c>
      <c r="E24" s="6" t="s">
        <v>74</v>
      </c>
      <c r="F24" s="6"/>
      <c r="G24" s="6"/>
      <c r="H24" s="6"/>
      <c r="I24" s="6"/>
      <c r="J24" s="6"/>
      <c r="K24" s="6"/>
      <c r="L24" s="6"/>
      <c r="M24" s="6"/>
      <c r="N24" s="6"/>
      <c r="O24" s="6"/>
      <c r="P24" s="6"/>
      <c r="Q24" s="6"/>
      <c r="R24" s="6"/>
      <c r="S24" s="6"/>
      <c r="T24" s="6"/>
      <c r="U24" s="6"/>
      <c r="V24" s="6"/>
      <c r="W24" s="6"/>
      <c r="X24" s="6"/>
      <c r="Y24" s="6"/>
      <c r="Z24" s="8" t="s">
        <v>75</v>
      </c>
      <c r="AA24" s="6" t="s">
        <v>76</v>
      </c>
      <c r="AB24" s="6" t="s">
        <v>77</v>
      </c>
      <c r="AC24" s="6"/>
      <c r="AD24" s="6"/>
      <c r="AE24" s="6"/>
      <c r="AF24" s="6" t="s">
        <v>78</v>
      </c>
      <c r="AG24" s="6" t="s">
        <v>79</v>
      </c>
      <c r="AH24" s="6" t="s">
        <v>80</v>
      </c>
      <c r="AI24" s="15">
        <v>22517066.960000001</v>
      </c>
      <c r="AJ24" s="15">
        <v>18204347.449999999</v>
      </c>
      <c r="AK24" s="15">
        <v>20978500</v>
      </c>
      <c r="AL24" s="15">
        <v>28812100</v>
      </c>
      <c r="AM24" s="15">
        <v>12493100</v>
      </c>
      <c r="AN24" s="15">
        <v>13234800</v>
      </c>
    </row>
    <row r="25" spans="1:40" ht="409.6" customHeight="1" x14ac:dyDescent="0.2">
      <c r="A25" s="5" t="s">
        <v>81</v>
      </c>
      <c r="B25" s="6" t="s">
        <v>82</v>
      </c>
      <c r="C25" s="6"/>
      <c r="D25" s="6"/>
      <c r="E25" s="6"/>
      <c r="F25" s="6"/>
      <c r="G25" s="6"/>
      <c r="H25" s="6"/>
      <c r="I25" s="6"/>
      <c r="J25" s="6"/>
      <c r="K25" s="6"/>
      <c r="L25" s="6"/>
      <c r="M25" s="6"/>
      <c r="N25" s="6"/>
      <c r="O25" s="6"/>
      <c r="P25" s="6"/>
      <c r="Q25" s="6"/>
      <c r="R25" s="6"/>
      <c r="S25" s="6"/>
      <c r="T25" s="6"/>
      <c r="U25" s="6"/>
      <c r="V25" s="6"/>
      <c r="W25" s="6" t="s">
        <v>83</v>
      </c>
      <c r="X25" s="6" t="s">
        <v>84</v>
      </c>
      <c r="Y25" s="6" t="s">
        <v>85</v>
      </c>
      <c r="Z25" s="8" t="s">
        <v>86</v>
      </c>
      <c r="AA25" s="6" t="s">
        <v>87</v>
      </c>
      <c r="AB25" s="6" t="s">
        <v>88</v>
      </c>
      <c r="AC25" s="6"/>
      <c r="AD25" s="6"/>
      <c r="AE25" s="6"/>
      <c r="AF25" s="6" t="s">
        <v>89</v>
      </c>
      <c r="AG25" s="6" t="s">
        <v>90</v>
      </c>
      <c r="AH25" s="6" t="s">
        <v>91</v>
      </c>
      <c r="AI25" s="15">
        <v>2426900</v>
      </c>
      <c r="AJ25" s="15">
        <v>1178264.05</v>
      </c>
      <c r="AK25" s="15">
        <v>2680825.0499999998</v>
      </c>
      <c r="AL25" s="15">
        <v>300000</v>
      </c>
      <c r="AM25" s="15">
        <v>300000</v>
      </c>
      <c r="AN25" s="15">
        <v>300000</v>
      </c>
    </row>
    <row r="26" spans="1:40" ht="100.15" customHeight="1" x14ac:dyDescent="0.2">
      <c r="A26" s="5" t="s">
        <v>92</v>
      </c>
      <c r="B26" s="6" t="s">
        <v>93</v>
      </c>
      <c r="C26" s="6" t="s">
        <v>94</v>
      </c>
      <c r="D26" s="6" t="s">
        <v>95</v>
      </c>
      <c r="E26" s="6" t="s">
        <v>96</v>
      </c>
      <c r="F26" s="6"/>
      <c r="G26" s="6"/>
      <c r="H26" s="6"/>
      <c r="I26" s="6"/>
      <c r="J26" s="6"/>
      <c r="K26" s="6"/>
      <c r="L26" s="6"/>
      <c r="M26" s="6"/>
      <c r="N26" s="6"/>
      <c r="O26" s="6"/>
      <c r="P26" s="6"/>
      <c r="Q26" s="6"/>
      <c r="R26" s="6"/>
      <c r="S26" s="6"/>
      <c r="T26" s="6"/>
      <c r="U26" s="6"/>
      <c r="V26" s="6"/>
      <c r="W26" s="6"/>
      <c r="X26" s="6"/>
      <c r="Y26" s="6"/>
      <c r="Z26" s="6"/>
      <c r="AA26" s="6"/>
      <c r="AB26" s="6"/>
      <c r="AC26" s="6"/>
      <c r="AD26" s="6"/>
      <c r="AE26" s="6"/>
      <c r="AF26" s="6" t="s">
        <v>54</v>
      </c>
      <c r="AG26" s="6" t="s">
        <v>97</v>
      </c>
      <c r="AH26" s="6" t="s">
        <v>98</v>
      </c>
      <c r="AI26" s="15">
        <v>2320000</v>
      </c>
      <c r="AJ26" s="15">
        <v>2311386.64</v>
      </c>
      <c r="AK26" s="15">
        <v>0</v>
      </c>
      <c r="AL26" s="15">
        <v>373500</v>
      </c>
      <c r="AM26" s="15">
        <v>350000</v>
      </c>
      <c r="AN26" s="15">
        <v>350000</v>
      </c>
    </row>
    <row r="27" spans="1:40" ht="222.75" customHeight="1" x14ac:dyDescent="0.2">
      <c r="A27" s="5" t="s">
        <v>99</v>
      </c>
      <c r="B27" s="6" t="s">
        <v>100</v>
      </c>
      <c r="C27" s="8" t="s">
        <v>101</v>
      </c>
      <c r="D27" s="6" t="s">
        <v>102</v>
      </c>
      <c r="E27" s="6" t="s">
        <v>103</v>
      </c>
      <c r="F27" s="6"/>
      <c r="G27" s="6"/>
      <c r="H27" s="6"/>
      <c r="I27" s="6"/>
      <c r="J27" s="6"/>
      <c r="K27" s="6"/>
      <c r="L27" s="6"/>
      <c r="M27" s="6"/>
      <c r="N27" s="6"/>
      <c r="O27" s="6"/>
      <c r="P27" s="6"/>
      <c r="Q27" s="6"/>
      <c r="R27" s="6"/>
      <c r="S27" s="6"/>
      <c r="T27" s="6"/>
      <c r="U27" s="6"/>
      <c r="V27" s="6"/>
      <c r="W27" s="6"/>
      <c r="X27" s="6"/>
      <c r="Y27" s="6"/>
      <c r="Z27" s="6" t="s">
        <v>104</v>
      </c>
      <c r="AA27" s="6" t="s">
        <v>84</v>
      </c>
      <c r="AB27" s="6" t="s">
        <v>105</v>
      </c>
      <c r="AC27" s="6"/>
      <c r="AD27" s="6"/>
      <c r="AE27" s="6"/>
      <c r="AF27" s="6" t="s">
        <v>106</v>
      </c>
      <c r="AG27" s="6" t="s">
        <v>107</v>
      </c>
      <c r="AH27" s="6" t="s">
        <v>108</v>
      </c>
      <c r="AI27" s="15">
        <v>17496</v>
      </c>
      <c r="AJ27" s="15">
        <v>17496</v>
      </c>
      <c r="AK27" s="15">
        <v>400000</v>
      </c>
      <c r="AL27" s="15">
        <v>900000</v>
      </c>
      <c r="AM27" s="15">
        <v>900000</v>
      </c>
      <c r="AN27" s="15">
        <v>600000</v>
      </c>
    </row>
    <row r="28" spans="1:40" ht="155.85" customHeight="1" x14ac:dyDescent="0.2">
      <c r="A28" s="5" t="s">
        <v>109</v>
      </c>
      <c r="B28" s="6" t="s">
        <v>110</v>
      </c>
      <c r="C28" s="6" t="s">
        <v>111</v>
      </c>
      <c r="D28" s="6" t="s">
        <v>112</v>
      </c>
      <c r="E28" s="6" t="s">
        <v>113</v>
      </c>
      <c r="F28" s="6"/>
      <c r="G28" s="6"/>
      <c r="H28" s="6"/>
      <c r="I28" s="6"/>
      <c r="J28" s="6"/>
      <c r="K28" s="6"/>
      <c r="L28" s="6"/>
      <c r="M28" s="6"/>
      <c r="N28" s="6"/>
      <c r="O28" s="6"/>
      <c r="P28" s="6"/>
      <c r="Q28" s="6"/>
      <c r="R28" s="6"/>
      <c r="S28" s="6"/>
      <c r="T28" s="6"/>
      <c r="U28" s="6"/>
      <c r="V28" s="6"/>
      <c r="W28" s="6"/>
      <c r="X28" s="6"/>
      <c r="Y28" s="6"/>
      <c r="Z28" s="6"/>
      <c r="AA28" s="6"/>
      <c r="AB28" s="6"/>
      <c r="AC28" s="6"/>
      <c r="AD28" s="6"/>
      <c r="AE28" s="6"/>
      <c r="AF28" s="6" t="s">
        <v>106</v>
      </c>
      <c r="AG28" s="6" t="s">
        <v>55</v>
      </c>
      <c r="AH28" s="6" t="s">
        <v>56</v>
      </c>
      <c r="AI28" s="15">
        <v>60000</v>
      </c>
      <c r="AJ28" s="15">
        <v>60000</v>
      </c>
      <c r="AK28" s="15">
        <v>33000</v>
      </c>
      <c r="AL28" s="15">
        <v>0</v>
      </c>
      <c r="AM28" s="15">
        <v>0</v>
      </c>
      <c r="AN28" s="15">
        <v>0</v>
      </c>
    </row>
    <row r="29" spans="1:40" ht="409.6" customHeight="1" x14ac:dyDescent="0.2">
      <c r="A29" s="9" t="s">
        <v>114</v>
      </c>
      <c r="B29" s="6" t="s">
        <v>115</v>
      </c>
      <c r="C29" s="8" t="s">
        <v>116</v>
      </c>
      <c r="D29" s="6" t="s">
        <v>117</v>
      </c>
      <c r="E29" s="6" t="s">
        <v>118</v>
      </c>
      <c r="F29" s="6"/>
      <c r="G29" s="6"/>
      <c r="H29" s="6"/>
      <c r="I29" s="6"/>
      <c r="J29" s="6"/>
      <c r="K29" s="6"/>
      <c r="L29" s="6"/>
      <c r="M29" s="6"/>
      <c r="N29" s="6"/>
      <c r="O29" s="6"/>
      <c r="P29" s="6"/>
      <c r="Q29" s="6"/>
      <c r="R29" s="6"/>
      <c r="S29" s="6"/>
      <c r="T29" s="6"/>
      <c r="U29" s="6"/>
      <c r="V29" s="6"/>
      <c r="W29" s="6" t="s">
        <v>119</v>
      </c>
      <c r="X29" s="6" t="s">
        <v>63</v>
      </c>
      <c r="Y29" s="6" t="s">
        <v>120</v>
      </c>
      <c r="Z29" s="8" t="s">
        <v>121</v>
      </c>
      <c r="AA29" s="6" t="s">
        <v>66</v>
      </c>
      <c r="AB29" s="6" t="s">
        <v>122</v>
      </c>
      <c r="AC29" s="6"/>
      <c r="AD29" s="6"/>
      <c r="AE29" s="6"/>
      <c r="AF29" s="6" t="s">
        <v>123</v>
      </c>
      <c r="AG29" s="6" t="s">
        <v>124</v>
      </c>
      <c r="AH29" s="6" t="s">
        <v>125</v>
      </c>
      <c r="AI29" s="15">
        <v>345487608.12</v>
      </c>
      <c r="AJ29" s="15">
        <v>326556190.11000001</v>
      </c>
      <c r="AK29" s="15">
        <v>280184800</v>
      </c>
      <c r="AL29" s="15">
        <v>291623000</v>
      </c>
      <c r="AM29" s="15">
        <v>272693400</v>
      </c>
      <c r="AN29" s="15">
        <v>244277900</v>
      </c>
    </row>
    <row r="30" spans="1:40" ht="155.85" customHeight="1" x14ac:dyDescent="0.2">
      <c r="A30" s="5" t="s">
        <v>126</v>
      </c>
      <c r="B30" s="6" t="s">
        <v>127</v>
      </c>
      <c r="C30" s="6" t="s">
        <v>111</v>
      </c>
      <c r="D30" s="6" t="s">
        <v>128</v>
      </c>
      <c r="E30" s="6" t="s">
        <v>113</v>
      </c>
      <c r="F30" s="6"/>
      <c r="G30" s="6"/>
      <c r="H30" s="6"/>
      <c r="I30" s="6"/>
      <c r="J30" s="6"/>
      <c r="K30" s="6"/>
      <c r="L30" s="6"/>
      <c r="M30" s="6"/>
      <c r="N30" s="6"/>
      <c r="O30" s="6"/>
      <c r="P30" s="6"/>
      <c r="Q30" s="6"/>
      <c r="R30" s="6"/>
      <c r="S30" s="6"/>
      <c r="T30" s="6"/>
      <c r="U30" s="6"/>
      <c r="V30" s="6"/>
      <c r="W30" s="6"/>
      <c r="X30" s="6"/>
      <c r="Y30" s="6"/>
      <c r="Z30" s="6"/>
      <c r="AA30" s="6"/>
      <c r="AB30" s="6"/>
      <c r="AC30" s="6"/>
      <c r="AD30" s="6"/>
      <c r="AE30" s="6"/>
      <c r="AF30" s="6" t="s">
        <v>129</v>
      </c>
      <c r="AG30" s="6" t="s">
        <v>130</v>
      </c>
      <c r="AH30" s="6" t="s">
        <v>131</v>
      </c>
      <c r="AI30" s="15">
        <v>5500000</v>
      </c>
      <c r="AJ30" s="15">
        <v>0</v>
      </c>
      <c r="AK30" s="15">
        <v>0</v>
      </c>
      <c r="AL30" s="14">
        <v>0</v>
      </c>
      <c r="AM30" s="14">
        <v>0</v>
      </c>
      <c r="AN30" s="14">
        <v>0</v>
      </c>
    </row>
    <row r="31" spans="1:40" ht="245.1" customHeight="1" x14ac:dyDescent="0.2">
      <c r="A31" s="5" t="s">
        <v>132</v>
      </c>
      <c r="B31" s="6" t="s">
        <v>133</v>
      </c>
      <c r="C31" s="8" t="s">
        <v>134</v>
      </c>
      <c r="D31" s="6" t="s">
        <v>135</v>
      </c>
      <c r="E31" s="6" t="s">
        <v>136</v>
      </c>
      <c r="F31" s="6"/>
      <c r="G31" s="6"/>
      <c r="H31" s="6"/>
      <c r="I31" s="6"/>
      <c r="J31" s="6"/>
      <c r="K31" s="6"/>
      <c r="L31" s="6"/>
      <c r="M31" s="6"/>
      <c r="N31" s="6"/>
      <c r="O31" s="6"/>
      <c r="P31" s="6"/>
      <c r="Q31" s="6"/>
      <c r="R31" s="6"/>
      <c r="S31" s="6"/>
      <c r="T31" s="6"/>
      <c r="U31" s="6"/>
      <c r="V31" s="6"/>
      <c r="W31" s="6" t="s">
        <v>137</v>
      </c>
      <c r="X31" s="6" t="s">
        <v>84</v>
      </c>
      <c r="Y31" s="6" t="s">
        <v>138</v>
      </c>
      <c r="Z31" s="8" t="s">
        <v>139</v>
      </c>
      <c r="AA31" s="6" t="s">
        <v>63</v>
      </c>
      <c r="AB31" s="6" t="s">
        <v>140</v>
      </c>
      <c r="AC31" s="6"/>
      <c r="AD31" s="6"/>
      <c r="AE31" s="6"/>
      <c r="AF31" s="6" t="s">
        <v>141</v>
      </c>
      <c r="AG31" s="6" t="s">
        <v>142</v>
      </c>
      <c r="AH31" s="6" t="s">
        <v>107</v>
      </c>
      <c r="AI31" s="15">
        <v>28488029</v>
      </c>
      <c r="AJ31" s="15">
        <v>28008503</v>
      </c>
      <c r="AK31" s="15">
        <v>27785900</v>
      </c>
      <c r="AL31" s="15">
        <v>31982500</v>
      </c>
      <c r="AM31" s="15">
        <v>30993900</v>
      </c>
      <c r="AN31" s="15">
        <v>26605800</v>
      </c>
    </row>
    <row r="32" spans="1:40" ht="409.6" customHeight="1" x14ac:dyDescent="0.2">
      <c r="A32" s="5" t="s">
        <v>143</v>
      </c>
      <c r="B32" s="6" t="s">
        <v>144</v>
      </c>
      <c r="C32" s="8" t="s">
        <v>145</v>
      </c>
      <c r="D32" s="6" t="s">
        <v>146</v>
      </c>
      <c r="E32" s="6" t="s">
        <v>147</v>
      </c>
      <c r="F32" s="6"/>
      <c r="G32" s="6"/>
      <c r="H32" s="6"/>
      <c r="I32" s="6"/>
      <c r="J32" s="6"/>
      <c r="K32" s="6"/>
      <c r="L32" s="6"/>
      <c r="M32" s="6"/>
      <c r="N32" s="6"/>
      <c r="O32" s="6"/>
      <c r="P32" s="6"/>
      <c r="Q32" s="6"/>
      <c r="R32" s="6"/>
      <c r="S32" s="6"/>
      <c r="T32" s="6"/>
      <c r="U32" s="6"/>
      <c r="V32" s="6"/>
      <c r="W32" s="6" t="s">
        <v>148</v>
      </c>
      <c r="X32" s="6" t="s">
        <v>63</v>
      </c>
      <c r="Y32" s="6" t="s">
        <v>149</v>
      </c>
      <c r="Z32" s="8" t="s">
        <v>150</v>
      </c>
      <c r="AA32" s="6" t="s">
        <v>66</v>
      </c>
      <c r="AB32" s="6" t="s">
        <v>151</v>
      </c>
      <c r="AC32" s="6"/>
      <c r="AD32" s="6"/>
      <c r="AE32" s="6"/>
      <c r="AF32" s="6" t="s">
        <v>141</v>
      </c>
      <c r="AG32" s="6" t="s">
        <v>152</v>
      </c>
      <c r="AH32" s="6" t="s">
        <v>153</v>
      </c>
      <c r="AI32" s="15">
        <v>49386481.659999996</v>
      </c>
      <c r="AJ32" s="15">
        <v>47727541.590000004</v>
      </c>
      <c r="AK32" s="15">
        <v>48844790</v>
      </c>
      <c r="AL32" s="15">
        <v>56532400</v>
      </c>
      <c r="AM32" s="15">
        <v>54752800</v>
      </c>
      <c r="AN32" s="15">
        <v>50947300</v>
      </c>
    </row>
    <row r="33" spans="1:40" ht="334.15" customHeight="1" x14ac:dyDescent="0.2">
      <c r="A33" s="9" t="s">
        <v>154</v>
      </c>
      <c r="B33" s="6" t="s">
        <v>155</v>
      </c>
      <c r="C33" s="8" t="s">
        <v>156</v>
      </c>
      <c r="D33" s="6" t="s">
        <v>157</v>
      </c>
      <c r="E33" s="6" t="s">
        <v>158</v>
      </c>
      <c r="F33" s="6"/>
      <c r="G33" s="6"/>
      <c r="H33" s="6"/>
      <c r="I33" s="6"/>
      <c r="J33" s="6"/>
      <c r="K33" s="6"/>
      <c r="L33" s="6"/>
      <c r="M33" s="6"/>
      <c r="N33" s="6"/>
      <c r="O33" s="6"/>
      <c r="P33" s="6"/>
      <c r="Q33" s="6"/>
      <c r="R33" s="6"/>
      <c r="S33" s="6"/>
      <c r="T33" s="6"/>
      <c r="U33" s="6"/>
      <c r="V33" s="6"/>
      <c r="W33" s="6"/>
      <c r="X33" s="6"/>
      <c r="Y33" s="6"/>
      <c r="Z33" s="8" t="s">
        <v>159</v>
      </c>
      <c r="AA33" s="6" t="s">
        <v>63</v>
      </c>
      <c r="AB33" s="6" t="s">
        <v>160</v>
      </c>
      <c r="AC33" s="6"/>
      <c r="AD33" s="6"/>
      <c r="AE33" s="6"/>
      <c r="AF33" s="6" t="s">
        <v>161</v>
      </c>
      <c r="AG33" s="6" t="s">
        <v>162</v>
      </c>
      <c r="AH33" s="6" t="s">
        <v>163</v>
      </c>
      <c r="AI33" s="15">
        <v>3935972</v>
      </c>
      <c r="AJ33" s="15">
        <v>3798852</v>
      </c>
      <c r="AK33" s="15">
        <v>1354196</v>
      </c>
      <c r="AL33" s="14">
        <v>3698300</v>
      </c>
      <c r="AM33" s="14">
        <v>1344300</v>
      </c>
      <c r="AN33" s="14">
        <v>1089300</v>
      </c>
    </row>
    <row r="34" spans="1:40" ht="178.15" customHeight="1" x14ac:dyDescent="0.2">
      <c r="A34" s="5" t="s">
        <v>164</v>
      </c>
      <c r="B34" s="6" t="s">
        <v>165</v>
      </c>
      <c r="C34" s="6" t="s">
        <v>166</v>
      </c>
      <c r="D34" s="6" t="s">
        <v>167</v>
      </c>
      <c r="E34" s="6" t="s">
        <v>168</v>
      </c>
      <c r="F34" s="6"/>
      <c r="G34" s="6"/>
      <c r="H34" s="6"/>
      <c r="I34" s="6"/>
      <c r="J34" s="6"/>
      <c r="K34" s="6"/>
      <c r="L34" s="6"/>
      <c r="M34" s="6"/>
      <c r="N34" s="6"/>
      <c r="O34" s="6"/>
      <c r="P34" s="6"/>
      <c r="Q34" s="6"/>
      <c r="R34" s="6"/>
      <c r="S34" s="6"/>
      <c r="T34" s="6"/>
      <c r="U34" s="6"/>
      <c r="V34" s="6"/>
      <c r="W34" s="6"/>
      <c r="X34" s="6"/>
      <c r="Y34" s="6"/>
      <c r="Z34" s="6" t="s">
        <v>169</v>
      </c>
      <c r="AA34" s="6" t="s">
        <v>84</v>
      </c>
      <c r="AB34" s="6" t="s">
        <v>170</v>
      </c>
      <c r="AC34" s="6"/>
      <c r="AD34" s="6"/>
      <c r="AE34" s="6"/>
      <c r="AF34" s="6" t="s">
        <v>171</v>
      </c>
      <c r="AG34" s="6" t="s">
        <v>106</v>
      </c>
      <c r="AH34" s="6" t="s">
        <v>55</v>
      </c>
      <c r="AI34" s="15">
        <v>18735000</v>
      </c>
      <c r="AJ34" s="15">
        <v>18194472.59</v>
      </c>
      <c r="AK34" s="15">
        <v>59055420</v>
      </c>
      <c r="AL34" s="15">
        <v>65230900</v>
      </c>
      <c r="AM34" s="15">
        <v>60410900</v>
      </c>
      <c r="AN34" s="15">
        <v>60410900</v>
      </c>
    </row>
    <row r="35" spans="1:40" ht="367.5" customHeight="1" x14ac:dyDescent="0.2">
      <c r="A35" s="5" t="s">
        <v>172</v>
      </c>
      <c r="B35" s="6" t="s">
        <v>173</v>
      </c>
      <c r="C35" s="8" t="s">
        <v>174</v>
      </c>
      <c r="D35" s="6" t="s">
        <v>175</v>
      </c>
      <c r="E35" s="6" t="s">
        <v>176</v>
      </c>
      <c r="F35" s="6"/>
      <c r="G35" s="6"/>
      <c r="H35" s="6"/>
      <c r="I35" s="6"/>
      <c r="J35" s="6"/>
      <c r="K35" s="6"/>
      <c r="L35" s="6"/>
      <c r="M35" s="6"/>
      <c r="N35" s="6"/>
      <c r="O35" s="6"/>
      <c r="P35" s="6"/>
      <c r="Q35" s="6"/>
      <c r="R35" s="6"/>
      <c r="S35" s="6"/>
      <c r="T35" s="6"/>
      <c r="U35" s="6"/>
      <c r="V35" s="6"/>
      <c r="W35" s="6" t="s">
        <v>177</v>
      </c>
      <c r="X35" s="6" t="s">
        <v>63</v>
      </c>
      <c r="Y35" s="6" t="s">
        <v>178</v>
      </c>
      <c r="Z35" s="6" t="s">
        <v>179</v>
      </c>
      <c r="AA35" s="6" t="s">
        <v>84</v>
      </c>
      <c r="AB35" s="6" t="s">
        <v>170</v>
      </c>
      <c r="AC35" s="6"/>
      <c r="AD35" s="6"/>
      <c r="AE35" s="6"/>
      <c r="AF35" s="6" t="s">
        <v>123</v>
      </c>
      <c r="AG35" s="6" t="s">
        <v>97</v>
      </c>
      <c r="AH35" s="6" t="s">
        <v>97</v>
      </c>
      <c r="AI35" s="15">
        <v>7323800</v>
      </c>
      <c r="AJ35" s="15">
        <v>6733591.4500000002</v>
      </c>
      <c r="AK35" s="15">
        <v>6178800</v>
      </c>
      <c r="AL35" s="15">
        <v>6146100</v>
      </c>
      <c r="AM35" s="15">
        <v>4402200</v>
      </c>
      <c r="AN35" s="15">
        <v>4402200</v>
      </c>
    </row>
    <row r="36" spans="1:40" ht="155.85" customHeight="1" x14ac:dyDescent="0.2">
      <c r="A36" s="5" t="s">
        <v>180</v>
      </c>
      <c r="B36" s="6" t="s">
        <v>181</v>
      </c>
      <c r="C36" s="6" t="s">
        <v>182</v>
      </c>
      <c r="D36" s="6" t="s">
        <v>183</v>
      </c>
      <c r="E36" s="6" t="s">
        <v>184</v>
      </c>
      <c r="F36" s="6"/>
      <c r="G36" s="6"/>
      <c r="H36" s="6"/>
      <c r="I36" s="6"/>
      <c r="J36" s="6"/>
      <c r="K36" s="6"/>
      <c r="L36" s="6"/>
      <c r="M36" s="6"/>
      <c r="N36" s="6"/>
      <c r="O36" s="6"/>
      <c r="P36" s="6"/>
      <c r="Q36" s="6"/>
      <c r="R36" s="6"/>
      <c r="S36" s="6"/>
      <c r="T36" s="6"/>
      <c r="U36" s="6"/>
      <c r="V36" s="6"/>
      <c r="W36" s="6" t="s">
        <v>185</v>
      </c>
      <c r="X36" s="6" t="s">
        <v>84</v>
      </c>
      <c r="Y36" s="6" t="s">
        <v>186</v>
      </c>
      <c r="Z36" s="6"/>
      <c r="AA36" s="6"/>
      <c r="AB36" s="6"/>
      <c r="AC36" s="6"/>
      <c r="AD36" s="6"/>
      <c r="AE36" s="6"/>
      <c r="AF36" s="6" t="s">
        <v>54</v>
      </c>
      <c r="AG36" s="6" t="s">
        <v>131</v>
      </c>
      <c r="AH36" s="6" t="s">
        <v>187</v>
      </c>
      <c r="AI36" s="15">
        <v>5000</v>
      </c>
      <c r="AJ36" s="15">
        <v>0</v>
      </c>
      <c r="AK36" s="15">
        <v>5000</v>
      </c>
      <c r="AL36" s="15">
        <v>5000</v>
      </c>
      <c r="AM36" s="15">
        <v>5000</v>
      </c>
      <c r="AN36" s="15">
        <v>5000</v>
      </c>
    </row>
    <row r="37" spans="1:40" ht="100.15" customHeight="1" x14ac:dyDescent="0.2">
      <c r="A37" s="5" t="s">
        <v>188</v>
      </c>
      <c r="B37" s="6" t="s">
        <v>189</v>
      </c>
      <c r="C37" s="6" t="s">
        <v>94</v>
      </c>
      <c r="D37" s="6" t="s">
        <v>95</v>
      </c>
      <c r="E37" s="6" t="s">
        <v>96</v>
      </c>
      <c r="F37" s="6"/>
      <c r="G37" s="6"/>
      <c r="H37" s="6"/>
      <c r="I37" s="6"/>
      <c r="J37" s="6"/>
      <c r="K37" s="6"/>
      <c r="L37" s="6"/>
      <c r="M37" s="6"/>
      <c r="N37" s="6"/>
      <c r="O37" s="6"/>
      <c r="P37" s="6"/>
      <c r="Q37" s="6"/>
      <c r="R37" s="6"/>
      <c r="S37" s="6"/>
      <c r="T37" s="6"/>
      <c r="U37" s="6"/>
      <c r="V37" s="6"/>
      <c r="W37" s="6"/>
      <c r="X37" s="6"/>
      <c r="Y37" s="6"/>
      <c r="Z37" s="6"/>
      <c r="AA37" s="6"/>
      <c r="AB37" s="6"/>
      <c r="AC37" s="6"/>
      <c r="AD37" s="6"/>
      <c r="AE37" s="6"/>
      <c r="AF37" s="6" t="s">
        <v>54</v>
      </c>
      <c r="AG37" s="6" t="s">
        <v>131</v>
      </c>
      <c r="AH37" s="6" t="s">
        <v>187</v>
      </c>
      <c r="AI37" s="15">
        <v>971400</v>
      </c>
      <c r="AJ37" s="15">
        <v>553423.86</v>
      </c>
      <c r="AK37" s="15">
        <v>472655.12</v>
      </c>
      <c r="AL37" s="15"/>
      <c r="AM37" s="15"/>
      <c r="AN37" s="15"/>
    </row>
    <row r="38" spans="1:40" ht="409.6" customHeight="1" x14ac:dyDescent="0.2">
      <c r="A38" s="9" t="s">
        <v>190</v>
      </c>
      <c r="B38" s="6" t="s">
        <v>191</v>
      </c>
      <c r="C38" s="6" t="s">
        <v>192</v>
      </c>
      <c r="D38" s="6" t="s">
        <v>193</v>
      </c>
      <c r="E38" s="6" t="s">
        <v>194</v>
      </c>
      <c r="F38" s="6"/>
      <c r="G38" s="6"/>
      <c r="H38" s="6"/>
      <c r="I38" s="6"/>
      <c r="J38" s="6"/>
      <c r="K38" s="6"/>
      <c r="L38" s="6"/>
      <c r="M38" s="6"/>
      <c r="N38" s="6"/>
      <c r="O38" s="6"/>
      <c r="P38" s="6"/>
      <c r="Q38" s="6"/>
      <c r="R38" s="6"/>
      <c r="S38" s="6"/>
      <c r="T38" s="6"/>
      <c r="U38" s="6"/>
      <c r="V38" s="6"/>
      <c r="W38" s="6"/>
      <c r="X38" s="6"/>
      <c r="Y38" s="6"/>
      <c r="Z38" s="6"/>
      <c r="AA38" s="6"/>
      <c r="AB38" s="6"/>
      <c r="AC38" s="6"/>
      <c r="AD38" s="6"/>
      <c r="AE38" s="6"/>
      <c r="AF38" s="6" t="s">
        <v>195</v>
      </c>
      <c r="AG38" s="6" t="s">
        <v>90</v>
      </c>
      <c r="AH38" s="6" t="s">
        <v>196</v>
      </c>
      <c r="AI38" s="15">
        <v>198400</v>
      </c>
      <c r="AJ38" s="15">
        <v>0</v>
      </c>
      <c r="AK38" s="15">
        <v>3543870</v>
      </c>
      <c r="AL38" s="15">
        <v>0</v>
      </c>
      <c r="AM38" s="15">
        <v>0</v>
      </c>
      <c r="AN38" s="15">
        <v>0</v>
      </c>
    </row>
    <row r="39" spans="1:40" ht="100.15" customHeight="1" x14ac:dyDescent="0.2">
      <c r="A39" s="10" t="s">
        <v>197</v>
      </c>
      <c r="B39" s="11" t="s">
        <v>198</v>
      </c>
      <c r="C39" s="11" t="s">
        <v>43</v>
      </c>
      <c r="D39" s="11" t="s">
        <v>43</v>
      </c>
      <c r="E39" s="11" t="s">
        <v>43</v>
      </c>
      <c r="F39" s="11" t="s">
        <v>43</v>
      </c>
      <c r="G39" s="11" t="s">
        <v>43</v>
      </c>
      <c r="H39" s="11" t="s">
        <v>43</v>
      </c>
      <c r="I39" s="11" t="s">
        <v>43</v>
      </c>
      <c r="J39" s="11" t="s">
        <v>43</v>
      </c>
      <c r="K39" s="11" t="s">
        <v>43</v>
      </c>
      <c r="L39" s="11" t="s">
        <v>43</v>
      </c>
      <c r="M39" s="11" t="s">
        <v>43</v>
      </c>
      <c r="N39" s="11" t="s">
        <v>43</v>
      </c>
      <c r="O39" s="11" t="s">
        <v>43</v>
      </c>
      <c r="P39" s="11" t="s">
        <v>43</v>
      </c>
      <c r="Q39" s="11" t="s">
        <v>43</v>
      </c>
      <c r="R39" s="11" t="s">
        <v>43</v>
      </c>
      <c r="S39" s="11" t="s">
        <v>43</v>
      </c>
      <c r="T39" s="11" t="s">
        <v>43</v>
      </c>
      <c r="U39" s="11" t="s">
        <v>43</v>
      </c>
      <c r="V39" s="11" t="s">
        <v>43</v>
      </c>
      <c r="W39" s="11" t="s">
        <v>43</v>
      </c>
      <c r="X39" s="11" t="s">
        <v>43</v>
      </c>
      <c r="Y39" s="11" t="s">
        <v>43</v>
      </c>
      <c r="Z39" s="11" t="s">
        <v>43</v>
      </c>
      <c r="AA39" s="11" t="s">
        <v>43</v>
      </c>
      <c r="AB39" s="11" t="s">
        <v>43</v>
      </c>
      <c r="AC39" s="11" t="s">
        <v>43</v>
      </c>
      <c r="AD39" s="11" t="s">
        <v>43</v>
      </c>
      <c r="AE39" s="11" t="s">
        <v>43</v>
      </c>
      <c r="AF39" s="11" t="s">
        <v>43</v>
      </c>
      <c r="AG39" s="11" t="s">
        <v>43</v>
      </c>
      <c r="AH39" s="11" t="s">
        <v>43</v>
      </c>
      <c r="AI39" s="15">
        <f>SUM(AI41:AI46)</f>
        <v>41516</v>
      </c>
      <c r="AJ39" s="15">
        <f>SUM(AJ41:AJ46)</f>
        <v>35014</v>
      </c>
      <c r="AK39" s="15">
        <f t="shared" ref="AK39:AN39" si="3">SUM(AK41:AK46)</f>
        <v>17986</v>
      </c>
      <c r="AL39" s="15">
        <f t="shared" si="3"/>
        <v>0</v>
      </c>
      <c r="AM39" s="15">
        <f t="shared" si="3"/>
        <v>0</v>
      </c>
      <c r="AN39" s="15">
        <f t="shared" si="3"/>
        <v>0</v>
      </c>
    </row>
    <row r="40" spans="1:40" ht="12.75" customHeight="1" x14ac:dyDescent="0.2">
      <c r="A40" s="5" t="s">
        <v>44</v>
      </c>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27"/>
      <c r="AJ40" s="27"/>
      <c r="AK40" s="27"/>
      <c r="AL40" s="28"/>
      <c r="AM40" s="28"/>
      <c r="AN40" s="28"/>
    </row>
    <row r="41" spans="1:40" ht="100.15" customHeight="1" x14ac:dyDescent="0.2">
      <c r="A41" s="5" t="s">
        <v>199</v>
      </c>
      <c r="B41" s="6" t="s">
        <v>200</v>
      </c>
      <c r="C41" s="6" t="s">
        <v>94</v>
      </c>
      <c r="D41" s="6" t="s">
        <v>95</v>
      </c>
      <c r="E41" s="6" t="s">
        <v>96</v>
      </c>
      <c r="F41" s="6"/>
      <c r="G41" s="6"/>
      <c r="H41" s="6"/>
      <c r="I41" s="6"/>
      <c r="J41" s="6"/>
      <c r="K41" s="6"/>
      <c r="L41" s="6"/>
      <c r="M41" s="6"/>
      <c r="N41" s="6"/>
      <c r="O41" s="6"/>
      <c r="P41" s="6"/>
      <c r="Q41" s="6"/>
      <c r="R41" s="6"/>
      <c r="S41" s="6"/>
      <c r="T41" s="6"/>
      <c r="U41" s="6"/>
      <c r="V41" s="6"/>
      <c r="W41" s="6"/>
      <c r="X41" s="6"/>
      <c r="Y41" s="6"/>
      <c r="Z41" s="6"/>
      <c r="AA41" s="6"/>
      <c r="AB41" s="6"/>
      <c r="AC41" s="6"/>
      <c r="AD41" s="6"/>
      <c r="AE41" s="6"/>
      <c r="AF41" s="6" t="s">
        <v>129</v>
      </c>
      <c r="AG41" s="6" t="s">
        <v>55</v>
      </c>
      <c r="AH41" s="6" t="s">
        <v>90</v>
      </c>
      <c r="AI41" s="15">
        <v>0</v>
      </c>
      <c r="AJ41" s="15">
        <v>0</v>
      </c>
      <c r="AK41" s="15">
        <v>2831</v>
      </c>
      <c r="AL41" s="15">
        <v>0</v>
      </c>
      <c r="AM41" s="15">
        <v>0</v>
      </c>
      <c r="AN41" s="15">
        <v>0</v>
      </c>
    </row>
    <row r="42" spans="1:40" ht="100.15" customHeight="1" x14ac:dyDescent="0.2">
      <c r="A42" s="5" t="s">
        <v>201</v>
      </c>
      <c r="B42" s="6" t="s">
        <v>202</v>
      </c>
      <c r="C42" s="6" t="s">
        <v>94</v>
      </c>
      <c r="D42" s="6" t="s">
        <v>95</v>
      </c>
      <c r="E42" s="6" t="s">
        <v>96</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t="s">
        <v>54</v>
      </c>
      <c r="AG42" s="6" t="s">
        <v>55</v>
      </c>
      <c r="AH42" s="6" t="s">
        <v>90</v>
      </c>
      <c r="AI42" s="15">
        <v>7902</v>
      </c>
      <c r="AJ42" s="15">
        <v>7902</v>
      </c>
      <c r="AK42" s="15">
        <v>8582</v>
      </c>
      <c r="AL42" s="15">
        <v>0</v>
      </c>
      <c r="AM42" s="15">
        <v>0</v>
      </c>
      <c r="AN42" s="15">
        <v>0</v>
      </c>
    </row>
    <row r="43" spans="1:40" ht="100.15" customHeight="1" x14ac:dyDescent="0.2">
      <c r="A43" s="5" t="s">
        <v>203</v>
      </c>
      <c r="B43" s="6" t="s">
        <v>204</v>
      </c>
      <c r="C43" s="6" t="s">
        <v>94</v>
      </c>
      <c r="D43" s="6" t="s">
        <v>95</v>
      </c>
      <c r="E43" s="6" t="s">
        <v>96</v>
      </c>
      <c r="F43" s="6"/>
      <c r="G43" s="6"/>
      <c r="H43" s="6"/>
      <c r="I43" s="6"/>
      <c r="J43" s="6"/>
      <c r="K43" s="6"/>
      <c r="L43" s="6"/>
      <c r="M43" s="6"/>
      <c r="N43" s="6"/>
      <c r="O43" s="6"/>
      <c r="P43" s="6"/>
      <c r="Q43" s="6"/>
      <c r="R43" s="6"/>
      <c r="S43" s="6"/>
      <c r="T43" s="6"/>
      <c r="U43" s="6"/>
      <c r="V43" s="6"/>
      <c r="W43" s="6"/>
      <c r="X43" s="6"/>
      <c r="Y43" s="6"/>
      <c r="Z43" s="6"/>
      <c r="AA43" s="6"/>
      <c r="AB43" s="6"/>
      <c r="AC43" s="6"/>
      <c r="AD43" s="6"/>
      <c r="AE43" s="6"/>
      <c r="AF43" s="6" t="s">
        <v>106</v>
      </c>
      <c r="AG43" s="6" t="s">
        <v>131</v>
      </c>
      <c r="AH43" s="6" t="s">
        <v>205</v>
      </c>
      <c r="AI43" s="15">
        <v>8642</v>
      </c>
      <c r="AJ43" s="15">
        <v>8033</v>
      </c>
      <c r="AK43" s="15">
        <v>0</v>
      </c>
      <c r="AL43" s="15">
        <v>0</v>
      </c>
      <c r="AM43" s="15">
        <v>0</v>
      </c>
      <c r="AN43" s="15">
        <v>0</v>
      </c>
    </row>
    <row r="44" spans="1:40" ht="409.6" customHeight="1" x14ac:dyDescent="0.2">
      <c r="A44" s="9" t="s">
        <v>206</v>
      </c>
      <c r="B44" s="6" t="s">
        <v>207</v>
      </c>
      <c r="C44" s="6" t="s">
        <v>94</v>
      </c>
      <c r="D44" s="6" t="s">
        <v>95</v>
      </c>
      <c r="E44" s="6" t="s">
        <v>96</v>
      </c>
      <c r="F44" s="6"/>
      <c r="G44" s="6"/>
      <c r="H44" s="6"/>
      <c r="I44" s="6"/>
      <c r="J44" s="6"/>
      <c r="K44" s="6"/>
      <c r="L44" s="6"/>
      <c r="M44" s="6"/>
      <c r="N44" s="6"/>
      <c r="O44" s="6"/>
      <c r="P44" s="6"/>
      <c r="Q44" s="6"/>
      <c r="R44" s="6"/>
      <c r="S44" s="6"/>
      <c r="T44" s="6"/>
      <c r="U44" s="6"/>
      <c r="V44" s="6"/>
      <c r="W44" s="6"/>
      <c r="X44" s="6"/>
      <c r="Y44" s="6"/>
      <c r="Z44" s="6"/>
      <c r="AA44" s="6"/>
      <c r="AB44" s="6"/>
      <c r="AC44" s="6"/>
      <c r="AD44" s="6"/>
      <c r="AE44" s="6"/>
      <c r="AF44" s="6" t="s">
        <v>195</v>
      </c>
      <c r="AG44" s="6" t="s">
        <v>55</v>
      </c>
      <c r="AH44" s="6" t="s">
        <v>90</v>
      </c>
      <c r="AI44" s="15">
        <v>5893</v>
      </c>
      <c r="AJ44" s="15">
        <v>0</v>
      </c>
      <c r="AK44" s="15">
        <v>0</v>
      </c>
      <c r="AL44" s="15">
        <v>0</v>
      </c>
      <c r="AM44" s="15">
        <v>0</v>
      </c>
      <c r="AN44" s="15">
        <v>0</v>
      </c>
    </row>
    <row r="45" spans="1:40" ht="100.15" customHeight="1" x14ac:dyDescent="0.2">
      <c r="A45" s="5" t="s">
        <v>208</v>
      </c>
      <c r="B45" s="6" t="s">
        <v>209</v>
      </c>
      <c r="C45" s="6" t="s">
        <v>94</v>
      </c>
      <c r="D45" s="6" t="s">
        <v>95</v>
      </c>
      <c r="E45" s="6" t="s">
        <v>96</v>
      </c>
      <c r="F45" s="6"/>
      <c r="G45" s="6"/>
      <c r="H45" s="6"/>
      <c r="I45" s="6"/>
      <c r="J45" s="6"/>
      <c r="K45" s="6"/>
      <c r="L45" s="6"/>
      <c r="M45" s="6"/>
      <c r="N45" s="6"/>
      <c r="O45" s="6"/>
      <c r="P45" s="6"/>
      <c r="Q45" s="6"/>
      <c r="R45" s="6"/>
      <c r="S45" s="6"/>
      <c r="T45" s="6"/>
      <c r="U45" s="6"/>
      <c r="V45" s="6"/>
      <c r="W45" s="6"/>
      <c r="X45" s="6"/>
      <c r="Y45" s="6"/>
      <c r="Z45" s="6"/>
      <c r="AA45" s="6"/>
      <c r="AB45" s="6"/>
      <c r="AC45" s="6"/>
      <c r="AD45" s="6"/>
      <c r="AE45" s="6"/>
      <c r="AF45" s="6" t="s">
        <v>106</v>
      </c>
      <c r="AG45" s="6" t="s">
        <v>131</v>
      </c>
      <c r="AH45" s="6" t="s">
        <v>205</v>
      </c>
      <c r="AI45" s="15">
        <v>11786</v>
      </c>
      <c r="AJ45" s="15">
        <v>11786</v>
      </c>
      <c r="AK45" s="15">
        <v>0</v>
      </c>
      <c r="AL45" s="15">
        <v>0</v>
      </c>
      <c r="AM45" s="15">
        <v>0</v>
      </c>
      <c r="AN45" s="15">
        <v>0</v>
      </c>
    </row>
    <row r="46" spans="1:40" ht="100.15" customHeight="1" x14ac:dyDescent="0.2">
      <c r="A46" s="5" t="s">
        <v>210</v>
      </c>
      <c r="B46" s="6" t="s">
        <v>211</v>
      </c>
      <c r="C46" s="6" t="s">
        <v>94</v>
      </c>
      <c r="D46" s="6" t="s">
        <v>95</v>
      </c>
      <c r="E46" s="6" t="s">
        <v>96</v>
      </c>
      <c r="F46" s="6"/>
      <c r="G46" s="6"/>
      <c r="H46" s="6"/>
      <c r="I46" s="6"/>
      <c r="J46" s="6"/>
      <c r="K46" s="6"/>
      <c r="L46" s="6"/>
      <c r="M46" s="6"/>
      <c r="N46" s="6"/>
      <c r="O46" s="6"/>
      <c r="P46" s="6"/>
      <c r="Q46" s="6"/>
      <c r="R46" s="6"/>
      <c r="S46" s="6"/>
      <c r="T46" s="6"/>
      <c r="U46" s="6"/>
      <c r="V46" s="6"/>
      <c r="W46" s="6"/>
      <c r="X46" s="6"/>
      <c r="Y46" s="6"/>
      <c r="Z46" s="6"/>
      <c r="AA46" s="6"/>
      <c r="AB46" s="6"/>
      <c r="AC46" s="6"/>
      <c r="AD46" s="6"/>
      <c r="AE46" s="6"/>
      <c r="AF46" s="6" t="s">
        <v>161</v>
      </c>
      <c r="AG46" s="6" t="s">
        <v>55</v>
      </c>
      <c r="AH46" s="6" t="s">
        <v>90</v>
      </c>
      <c r="AI46" s="15">
        <v>7293</v>
      </c>
      <c r="AJ46" s="15">
        <v>7293</v>
      </c>
      <c r="AK46" s="15">
        <v>6573</v>
      </c>
      <c r="AL46" s="15">
        <v>0</v>
      </c>
      <c r="AM46" s="15">
        <v>0</v>
      </c>
      <c r="AN46" s="15">
        <v>0</v>
      </c>
    </row>
    <row r="47" spans="1:40" ht="233.85" customHeight="1" x14ac:dyDescent="0.2">
      <c r="A47" s="13" t="s">
        <v>212</v>
      </c>
      <c r="B47" s="11" t="s">
        <v>213</v>
      </c>
      <c r="C47" s="11" t="s">
        <v>43</v>
      </c>
      <c r="D47" s="11" t="s">
        <v>43</v>
      </c>
      <c r="E47" s="11" t="s">
        <v>43</v>
      </c>
      <c r="F47" s="11" t="s">
        <v>43</v>
      </c>
      <c r="G47" s="11" t="s">
        <v>43</v>
      </c>
      <c r="H47" s="11" t="s">
        <v>43</v>
      </c>
      <c r="I47" s="11" t="s">
        <v>43</v>
      </c>
      <c r="J47" s="11" t="s">
        <v>43</v>
      </c>
      <c r="K47" s="11" t="s">
        <v>43</v>
      </c>
      <c r="L47" s="11" t="s">
        <v>43</v>
      </c>
      <c r="M47" s="11" t="s">
        <v>43</v>
      </c>
      <c r="N47" s="11" t="s">
        <v>43</v>
      </c>
      <c r="O47" s="11" t="s">
        <v>43</v>
      </c>
      <c r="P47" s="11" t="s">
        <v>43</v>
      </c>
      <c r="Q47" s="11" t="s">
        <v>43</v>
      </c>
      <c r="R47" s="11" t="s">
        <v>43</v>
      </c>
      <c r="S47" s="11" t="s">
        <v>43</v>
      </c>
      <c r="T47" s="11" t="s">
        <v>43</v>
      </c>
      <c r="U47" s="11" t="s">
        <v>43</v>
      </c>
      <c r="V47" s="11" t="s">
        <v>43</v>
      </c>
      <c r="W47" s="11" t="s">
        <v>43</v>
      </c>
      <c r="X47" s="11" t="s">
        <v>43</v>
      </c>
      <c r="Y47" s="11" t="s">
        <v>43</v>
      </c>
      <c r="Z47" s="11" t="s">
        <v>43</v>
      </c>
      <c r="AA47" s="11" t="s">
        <v>43</v>
      </c>
      <c r="AB47" s="11" t="s">
        <v>43</v>
      </c>
      <c r="AC47" s="11" t="s">
        <v>43</v>
      </c>
      <c r="AD47" s="11" t="s">
        <v>43</v>
      </c>
      <c r="AE47" s="11" t="s">
        <v>43</v>
      </c>
      <c r="AF47" s="11" t="s">
        <v>43</v>
      </c>
      <c r="AG47" s="11" t="s">
        <v>43</v>
      </c>
      <c r="AH47" s="11" t="s">
        <v>43</v>
      </c>
      <c r="AI47" s="15">
        <f t="shared" ref="AI47:AN47" si="4">SUM(AI49:AI54)</f>
        <v>269788695.55000001</v>
      </c>
      <c r="AJ47" s="15">
        <f t="shared" si="4"/>
        <v>258925686.92999998</v>
      </c>
      <c r="AK47" s="15">
        <f t="shared" si="4"/>
        <v>237254146.71000001</v>
      </c>
      <c r="AL47" s="15">
        <f t="shared" si="4"/>
        <v>238500700</v>
      </c>
      <c r="AM47" s="15">
        <f t="shared" si="4"/>
        <v>232309000</v>
      </c>
      <c r="AN47" s="15">
        <f t="shared" si="4"/>
        <v>223966800</v>
      </c>
    </row>
    <row r="48" spans="1:40" ht="12.75" customHeight="1" x14ac:dyDescent="0.2">
      <c r="A48" s="5" t="s">
        <v>44</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27"/>
      <c r="AJ48" s="27"/>
      <c r="AK48" s="27"/>
      <c r="AL48" s="27"/>
      <c r="AM48" s="27"/>
      <c r="AN48" s="27"/>
    </row>
    <row r="49" spans="1:40" ht="409.6" customHeight="1" x14ac:dyDescent="0.2">
      <c r="A49" s="5" t="s">
        <v>214</v>
      </c>
      <c r="B49" s="6" t="s">
        <v>215</v>
      </c>
      <c r="C49" s="8" t="s">
        <v>216</v>
      </c>
      <c r="D49" s="6" t="s">
        <v>217</v>
      </c>
      <c r="E49" s="6" t="s">
        <v>218</v>
      </c>
      <c r="F49" s="6"/>
      <c r="G49" s="6"/>
      <c r="H49" s="6"/>
      <c r="I49" s="6"/>
      <c r="J49" s="6"/>
      <c r="K49" s="6"/>
      <c r="L49" s="6"/>
      <c r="M49" s="6"/>
      <c r="N49" s="6"/>
      <c r="O49" s="6"/>
      <c r="P49" s="6"/>
      <c r="Q49" s="6"/>
      <c r="R49" s="6"/>
      <c r="S49" s="6"/>
      <c r="T49" s="6"/>
      <c r="U49" s="6"/>
      <c r="V49" s="6"/>
      <c r="W49" s="6" t="s">
        <v>219</v>
      </c>
      <c r="X49" s="6" t="s">
        <v>84</v>
      </c>
      <c r="Y49" s="6" t="s">
        <v>220</v>
      </c>
      <c r="Z49" s="8" t="s">
        <v>221</v>
      </c>
      <c r="AA49" s="6" t="s">
        <v>63</v>
      </c>
      <c r="AB49" s="6" t="s">
        <v>222</v>
      </c>
      <c r="AC49" s="6"/>
      <c r="AD49" s="6"/>
      <c r="AE49" s="6"/>
      <c r="AF49" s="6" t="s">
        <v>54</v>
      </c>
      <c r="AG49" s="6" t="s">
        <v>223</v>
      </c>
      <c r="AH49" s="6" t="s">
        <v>224</v>
      </c>
      <c r="AI49" s="15">
        <v>135343303.31999999</v>
      </c>
      <c r="AJ49" s="15">
        <v>129266616.81999999</v>
      </c>
      <c r="AK49" s="15">
        <v>134100789.12</v>
      </c>
      <c r="AL49" s="15">
        <v>137110300</v>
      </c>
      <c r="AM49" s="15">
        <v>133416200</v>
      </c>
      <c r="AN49" s="15">
        <v>134621500</v>
      </c>
    </row>
    <row r="50" spans="1:40" ht="389.85" customHeight="1" x14ac:dyDescent="0.2">
      <c r="A50" s="9" t="s">
        <v>225</v>
      </c>
      <c r="B50" s="6" t="s">
        <v>226</v>
      </c>
      <c r="C50" s="8" t="s">
        <v>227</v>
      </c>
      <c r="D50" s="6" t="s">
        <v>228</v>
      </c>
      <c r="E50" s="6" t="s">
        <v>229</v>
      </c>
      <c r="F50" s="6"/>
      <c r="G50" s="6"/>
      <c r="H50" s="6"/>
      <c r="I50" s="6"/>
      <c r="J50" s="6"/>
      <c r="K50" s="6"/>
      <c r="L50" s="6"/>
      <c r="M50" s="6"/>
      <c r="N50" s="6"/>
      <c r="O50" s="6"/>
      <c r="P50" s="6"/>
      <c r="Q50" s="6"/>
      <c r="R50" s="6"/>
      <c r="S50" s="6"/>
      <c r="T50" s="6"/>
      <c r="U50" s="6"/>
      <c r="V50" s="6"/>
      <c r="W50" s="6"/>
      <c r="X50" s="6"/>
      <c r="Y50" s="6"/>
      <c r="Z50" s="6" t="s">
        <v>230</v>
      </c>
      <c r="AA50" s="6" t="s">
        <v>84</v>
      </c>
      <c r="AB50" s="6" t="s">
        <v>231</v>
      </c>
      <c r="AC50" s="6"/>
      <c r="AD50" s="6"/>
      <c r="AE50" s="6"/>
      <c r="AF50" s="6" t="s">
        <v>54</v>
      </c>
      <c r="AG50" s="6" t="s">
        <v>232</v>
      </c>
      <c r="AH50" s="6" t="s">
        <v>233</v>
      </c>
      <c r="AI50" s="15">
        <v>83067835.340000004</v>
      </c>
      <c r="AJ50" s="15">
        <v>81725052.099999994</v>
      </c>
      <c r="AK50" s="15">
        <v>72653582.340000004</v>
      </c>
      <c r="AL50" s="15">
        <f>29382900+24492100+10814700+16027400</f>
        <v>80717100</v>
      </c>
      <c r="AM50" s="15">
        <f>29658500+22083500+10903900+16610900</f>
        <v>79256800</v>
      </c>
      <c r="AN50" s="15">
        <f>30676000+22627600+10994100+17217600</f>
        <v>81515300</v>
      </c>
    </row>
    <row r="51" spans="1:40" ht="144.75" customHeight="1" x14ac:dyDescent="0.2">
      <c r="A51" s="5" t="s">
        <v>234</v>
      </c>
      <c r="B51" s="6" t="s">
        <v>235</v>
      </c>
      <c r="C51" s="6" t="s">
        <v>236</v>
      </c>
      <c r="D51" s="6" t="s">
        <v>237</v>
      </c>
      <c r="E51" s="6" t="s">
        <v>238</v>
      </c>
      <c r="F51" s="6"/>
      <c r="G51" s="6"/>
      <c r="H51" s="6"/>
      <c r="I51" s="6"/>
      <c r="J51" s="6"/>
      <c r="K51" s="6"/>
      <c r="L51" s="6"/>
      <c r="M51" s="6"/>
      <c r="N51" s="6"/>
      <c r="O51" s="6"/>
      <c r="P51" s="6"/>
      <c r="Q51" s="6"/>
      <c r="R51" s="6"/>
      <c r="S51" s="6"/>
      <c r="T51" s="6"/>
      <c r="U51" s="6"/>
      <c r="V51" s="6"/>
      <c r="W51" s="6"/>
      <c r="X51" s="6"/>
      <c r="Y51" s="6"/>
      <c r="Z51" s="6"/>
      <c r="AA51" s="6"/>
      <c r="AB51" s="6"/>
      <c r="AC51" s="6"/>
      <c r="AD51" s="6"/>
      <c r="AE51" s="6"/>
      <c r="AF51" s="6" t="s">
        <v>129</v>
      </c>
      <c r="AG51" s="6" t="s">
        <v>239</v>
      </c>
      <c r="AH51" s="6" t="s">
        <v>240</v>
      </c>
      <c r="AI51" s="15">
        <v>29366653.699999999</v>
      </c>
      <c r="AJ51" s="15">
        <v>27383287.129999999</v>
      </c>
      <c r="AK51" s="15">
        <v>28970043</v>
      </c>
      <c r="AL51" s="15">
        <v>20473300</v>
      </c>
      <c r="AM51" s="15">
        <v>19436000</v>
      </c>
      <c r="AN51" s="15">
        <v>7630000</v>
      </c>
    </row>
    <row r="52" spans="1:40" ht="155.85" customHeight="1" x14ac:dyDescent="0.2">
      <c r="A52" s="5" t="s">
        <v>241</v>
      </c>
      <c r="B52" s="6" t="s">
        <v>242</v>
      </c>
      <c r="C52" s="6" t="s">
        <v>243</v>
      </c>
      <c r="D52" s="6" t="s">
        <v>244</v>
      </c>
      <c r="E52" s="6" t="s">
        <v>245</v>
      </c>
      <c r="F52" s="6"/>
      <c r="G52" s="6"/>
      <c r="H52" s="6"/>
      <c r="I52" s="6"/>
      <c r="J52" s="6"/>
      <c r="K52" s="6"/>
      <c r="L52" s="6"/>
      <c r="M52" s="6"/>
      <c r="N52" s="6"/>
      <c r="O52" s="6"/>
      <c r="P52" s="6"/>
      <c r="Q52" s="6"/>
      <c r="R52" s="6"/>
      <c r="S52" s="6"/>
      <c r="T52" s="6"/>
      <c r="U52" s="6"/>
      <c r="V52" s="6"/>
      <c r="W52" s="6"/>
      <c r="X52" s="6"/>
      <c r="Y52" s="6"/>
      <c r="Z52" s="6"/>
      <c r="AA52" s="6"/>
      <c r="AB52" s="6"/>
      <c r="AC52" s="6"/>
      <c r="AD52" s="6"/>
      <c r="AE52" s="6"/>
      <c r="AF52" s="6" t="s">
        <v>129</v>
      </c>
      <c r="AG52" s="6" t="s">
        <v>239</v>
      </c>
      <c r="AH52" s="6" t="s">
        <v>240</v>
      </c>
      <c r="AI52" s="15">
        <v>21470241</v>
      </c>
      <c r="AJ52" s="15">
        <v>20297590.32</v>
      </c>
      <c r="AK52" s="15">
        <v>1329732.25</v>
      </c>
      <c r="AL52" s="15">
        <v>0</v>
      </c>
      <c r="AM52" s="15">
        <v>0</v>
      </c>
      <c r="AN52" s="15">
        <v>0</v>
      </c>
    </row>
    <row r="53" spans="1:40" ht="222.75" customHeight="1" x14ac:dyDescent="0.2">
      <c r="A53" s="9" t="s">
        <v>246</v>
      </c>
      <c r="B53" s="6" t="s">
        <v>247</v>
      </c>
      <c r="C53" s="8" t="s">
        <v>248</v>
      </c>
      <c r="D53" s="6" t="s">
        <v>249</v>
      </c>
      <c r="E53" s="6" t="s">
        <v>250</v>
      </c>
      <c r="F53" s="6"/>
      <c r="G53" s="6"/>
      <c r="H53" s="6"/>
      <c r="I53" s="6"/>
      <c r="J53" s="6"/>
      <c r="K53" s="6"/>
      <c r="L53" s="6"/>
      <c r="M53" s="6"/>
      <c r="N53" s="6"/>
      <c r="O53" s="6"/>
      <c r="P53" s="6"/>
      <c r="Q53" s="6"/>
      <c r="R53" s="6"/>
      <c r="S53" s="6"/>
      <c r="T53" s="6"/>
      <c r="U53" s="6"/>
      <c r="V53" s="6"/>
      <c r="W53" s="6" t="s">
        <v>251</v>
      </c>
      <c r="X53" s="6" t="s">
        <v>252</v>
      </c>
      <c r="Y53" s="6" t="s">
        <v>253</v>
      </c>
      <c r="Z53" s="6"/>
      <c r="AA53" s="6"/>
      <c r="AB53" s="6"/>
      <c r="AC53" s="6"/>
      <c r="AD53" s="6"/>
      <c r="AE53" s="6"/>
      <c r="AF53" s="6" t="s">
        <v>54</v>
      </c>
      <c r="AG53" s="6" t="s">
        <v>55</v>
      </c>
      <c r="AH53" s="6" t="s">
        <v>97</v>
      </c>
      <c r="AI53" s="15">
        <v>63400</v>
      </c>
      <c r="AJ53" s="15">
        <v>50124.72</v>
      </c>
      <c r="AK53" s="15">
        <v>0</v>
      </c>
      <c r="AL53" s="15">
        <v>0</v>
      </c>
      <c r="AM53" s="15">
        <v>0</v>
      </c>
      <c r="AN53" s="15">
        <v>0</v>
      </c>
    </row>
    <row r="54" spans="1:40" ht="267.39999999999998" customHeight="1" x14ac:dyDescent="0.2">
      <c r="A54" s="9" t="s">
        <v>254</v>
      </c>
      <c r="B54" s="6" t="s">
        <v>255</v>
      </c>
      <c r="C54" s="8" t="s">
        <v>256</v>
      </c>
      <c r="D54" s="6" t="s">
        <v>257</v>
      </c>
      <c r="E54" s="6" t="s">
        <v>258</v>
      </c>
      <c r="F54" s="6"/>
      <c r="G54" s="6"/>
      <c r="H54" s="6"/>
      <c r="I54" s="6"/>
      <c r="J54" s="6"/>
      <c r="K54" s="6"/>
      <c r="L54" s="6"/>
      <c r="M54" s="6"/>
      <c r="N54" s="6"/>
      <c r="O54" s="6"/>
      <c r="P54" s="6"/>
      <c r="Q54" s="6"/>
      <c r="R54" s="6"/>
      <c r="S54" s="6"/>
      <c r="T54" s="6"/>
      <c r="U54" s="6"/>
      <c r="V54" s="6"/>
      <c r="W54" s="6"/>
      <c r="X54" s="6"/>
      <c r="Y54" s="6"/>
      <c r="Z54" s="8" t="s">
        <v>259</v>
      </c>
      <c r="AA54" s="6" t="s">
        <v>260</v>
      </c>
      <c r="AB54" s="6" t="s">
        <v>261</v>
      </c>
      <c r="AC54" s="6"/>
      <c r="AD54" s="6"/>
      <c r="AE54" s="6"/>
      <c r="AF54" s="6" t="s">
        <v>129</v>
      </c>
      <c r="AG54" s="6" t="s">
        <v>262</v>
      </c>
      <c r="AH54" s="6" t="s">
        <v>263</v>
      </c>
      <c r="AI54" s="15">
        <v>477262.19</v>
      </c>
      <c r="AJ54" s="15">
        <v>203015.84</v>
      </c>
      <c r="AK54" s="15">
        <v>200000</v>
      </c>
      <c r="AL54" s="15">
        <v>200000</v>
      </c>
      <c r="AM54" s="15">
        <v>200000</v>
      </c>
      <c r="AN54" s="15">
        <v>200000</v>
      </c>
    </row>
    <row r="55" spans="1:40" ht="167.1" customHeight="1" x14ac:dyDescent="0.2">
      <c r="A55" s="13" t="s">
        <v>264</v>
      </c>
      <c r="B55" s="11" t="s">
        <v>265</v>
      </c>
      <c r="C55" s="11" t="s">
        <v>43</v>
      </c>
      <c r="D55" s="11" t="s">
        <v>43</v>
      </c>
      <c r="E55" s="11" t="s">
        <v>43</v>
      </c>
      <c r="F55" s="11" t="s">
        <v>43</v>
      </c>
      <c r="G55" s="11" t="s">
        <v>43</v>
      </c>
      <c r="H55" s="11" t="s">
        <v>43</v>
      </c>
      <c r="I55" s="11" t="s">
        <v>43</v>
      </c>
      <c r="J55" s="11" t="s">
        <v>43</v>
      </c>
      <c r="K55" s="11" t="s">
        <v>43</v>
      </c>
      <c r="L55" s="11" t="s">
        <v>43</v>
      </c>
      <c r="M55" s="11" t="s">
        <v>43</v>
      </c>
      <c r="N55" s="11" t="s">
        <v>43</v>
      </c>
      <c r="O55" s="11" t="s">
        <v>43</v>
      </c>
      <c r="P55" s="11" t="s">
        <v>43</v>
      </c>
      <c r="Q55" s="11" t="s">
        <v>43</v>
      </c>
      <c r="R55" s="11" t="s">
        <v>43</v>
      </c>
      <c r="S55" s="11" t="s">
        <v>43</v>
      </c>
      <c r="T55" s="11" t="s">
        <v>43</v>
      </c>
      <c r="U55" s="11" t="s">
        <v>43</v>
      </c>
      <c r="V55" s="11" t="s">
        <v>43</v>
      </c>
      <c r="W55" s="11" t="s">
        <v>43</v>
      </c>
      <c r="X55" s="11" t="s">
        <v>43</v>
      </c>
      <c r="Y55" s="11" t="s">
        <v>43</v>
      </c>
      <c r="Z55" s="11" t="s">
        <v>43</v>
      </c>
      <c r="AA55" s="11" t="s">
        <v>43</v>
      </c>
      <c r="AB55" s="11" t="s">
        <v>43</v>
      </c>
      <c r="AC55" s="11" t="s">
        <v>43</v>
      </c>
      <c r="AD55" s="11" t="s">
        <v>43</v>
      </c>
      <c r="AE55" s="11" t="s">
        <v>43</v>
      </c>
      <c r="AF55" s="11" t="s">
        <v>43</v>
      </c>
      <c r="AG55" s="11" t="s">
        <v>43</v>
      </c>
      <c r="AH55" s="11" t="s">
        <v>43</v>
      </c>
      <c r="AI55" s="15">
        <f t="shared" ref="AI55:AN55" si="5">AI57+AI60</f>
        <v>16115489.9</v>
      </c>
      <c r="AJ55" s="15">
        <f t="shared" si="5"/>
        <v>13224085.029999999</v>
      </c>
      <c r="AK55" s="15">
        <f t="shared" si="5"/>
        <v>15862478</v>
      </c>
      <c r="AL55" s="15">
        <f t="shared" si="5"/>
        <v>8663300</v>
      </c>
      <c r="AM55" s="15">
        <f t="shared" si="5"/>
        <v>6871300</v>
      </c>
      <c r="AN55" s="15">
        <f t="shared" si="5"/>
        <v>4871300</v>
      </c>
    </row>
    <row r="56" spans="1:40" ht="12.75" customHeight="1" x14ac:dyDescent="0.2">
      <c r="A56" s="5" t="s">
        <v>44</v>
      </c>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27"/>
      <c r="AJ56" s="27"/>
      <c r="AK56" s="27"/>
      <c r="AL56" s="27"/>
      <c r="AM56" s="27"/>
      <c r="AN56" s="27"/>
    </row>
    <row r="57" spans="1:40" ht="89.1" customHeight="1" x14ac:dyDescent="0.2">
      <c r="A57" s="10" t="s">
        <v>266</v>
      </c>
      <c r="B57" s="11" t="s">
        <v>267</v>
      </c>
      <c r="C57" s="11" t="s">
        <v>43</v>
      </c>
      <c r="D57" s="11" t="s">
        <v>43</v>
      </c>
      <c r="E57" s="11" t="s">
        <v>43</v>
      </c>
      <c r="F57" s="11" t="s">
        <v>43</v>
      </c>
      <c r="G57" s="11" t="s">
        <v>43</v>
      </c>
      <c r="H57" s="11" t="s">
        <v>43</v>
      </c>
      <c r="I57" s="11" t="s">
        <v>43</v>
      </c>
      <c r="J57" s="11" t="s">
        <v>43</v>
      </c>
      <c r="K57" s="11" t="s">
        <v>43</v>
      </c>
      <c r="L57" s="11" t="s">
        <v>43</v>
      </c>
      <c r="M57" s="11" t="s">
        <v>43</v>
      </c>
      <c r="N57" s="11" t="s">
        <v>43</v>
      </c>
      <c r="O57" s="11" t="s">
        <v>43</v>
      </c>
      <c r="P57" s="11" t="s">
        <v>43</v>
      </c>
      <c r="Q57" s="11" t="s">
        <v>43</v>
      </c>
      <c r="R57" s="11" t="s">
        <v>43</v>
      </c>
      <c r="S57" s="11" t="s">
        <v>43</v>
      </c>
      <c r="T57" s="11" t="s">
        <v>43</v>
      </c>
      <c r="U57" s="11" t="s">
        <v>43</v>
      </c>
      <c r="V57" s="11" t="s">
        <v>43</v>
      </c>
      <c r="W57" s="11" t="s">
        <v>43</v>
      </c>
      <c r="X57" s="11" t="s">
        <v>43</v>
      </c>
      <c r="Y57" s="11" t="s">
        <v>43</v>
      </c>
      <c r="Z57" s="11" t="s">
        <v>43</v>
      </c>
      <c r="AA57" s="11" t="s">
        <v>43</v>
      </c>
      <c r="AB57" s="11" t="s">
        <v>43</v>
      </c>
      <c r="AC57" s="11" t="s">
        <v>43</v>
      </c>
      <c r="AD57" s="11" t="s">
        <v>43</v>
      </c>
      <c r="AE57" s="11" t="s">
        <v>43</v>
      </c>
      <c r="AF57" s="11" t="s">
        <v>43</v>
      </c>
      <c r="AG57" s="11" t="s">
        <v>43</v>
      </c>
      <c r="AH57" s="11" t="s">
        <v>43</v>
      </c>
      <c r="AI57" s="15">
        <f>AI59</f>
        <v>3968368</v>
      </c>
      <c r="AJ57" s="15">
        <f t="shared" ref="AJ57:AN57" si="6">AJ59</f>
        <v>3840000</v>
      </c>
      <c r="AK57" s="15">
        <f t="shared" si="6"/>
        <v>4385900</v>
      </c>
      <c r="AL57" s="15">
        <f t="shared" si="6"/>
        <v>5218600</v>
      </c>
      <c r="AM57" s="15">
        <f t="shared" si="6"/>
        <v>4218600</v>
      </c>
      <c r="AN57" s="15">
        <f t="shared" si="6"/>
        <v>2218600</v>
      </c>
    </row>
    <row r="58" spans="1:40" ht="12.75" customHeight="1" x14ac:dyDescent="0.2">
      <c r="A58" s="5" t="s">
        <v>44</v>
      </c>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27"/>
      <c r="AJ58" s="27"/>
      <c r="AK58" s="27"/>
      <c r="AL58" s="27"/>
      <c r="AM58" s="27"/>
      <c r="AN58" s="27"/>
    </row>
    <row r="59" spans="1:40" ht="189.4" customHeight="1" x14ac:dyDescent="0.2">
      <c r="A59" s="5" t="s">
        <v>268</v>
      </c>
      <c r="B59" s="6" t="s">
        <v>269</v>
      </c>
      <c r="C59" s="6" t="s">
        <v>270</v>
      </c>
      <c r="D59" s="6" t="s">
        <v>271</v>
      </c>
      <c r="E59" s="6" t="s">
        <v>272</v>
      </c>
      <c r="F59" s="6"/>
      <c r="G59" s="6"/>
      <c r="H59" s="6"/>
      <c r="I59" s="6"/>
      <c r="J59" s="6"/>
      <c r="K59" s="6"/>
      <c r="L59" s="6"/>
      <c r="M59" s="6"/>
      <c r="N59" s="6"/>
      <c r="O59" s="6"/>
      <c r="P59" s="6"/>
      <c r="Q59" s="6"/>
      <c r="R59" s="6"/>
      <c r="S59" s="6"/>
      <c r="T59" s="6"/>
      <c r="U59" s="6"/>
      <c r="V59" s="6"/>
      <c r="W59" s="6"/>
      <c r="X59" s="6"/>
      <c r="Y59" s="6"/>
      <c r="Z59" s="6"/>
      <c r="AA59" s="6"/>
      <c r="AB59" s="6"/>
      <c r="AC59" s="6"/>
      <c r="AD59" s="6"/>
      <c r="AE59" s="6"/>
      <c r="AF59" s="6" t="s">
        <v>273</v>
      </c>
      <c r="AG59" s="6" t="s">
        <v>90</v>
      </c>
      <c r="AH59" s="6" t="s">
        <v>196</v>
      </c>
      <c r="AI59" s="15">
        <v>3968368</v>
      </c>
      <c r="AJ59" s="15">
        <v>3840000</v>
      </c>
      <c r="AK59" s="15">
        <v>4385900</v>
      </c>
      <c r="AL59" s="15">
        <v>5218600</v>
      </c>
      <c r="AM59" s="15">
        <v>4218600</v>
      </c>
      <c r="AN59" s="15">
        <v>2218600</v>
      </c>
    </row>
    <row r="60" spans="1:40" ht="122.45" customHeight="1" x14ac:dyDescent="0.2">
      <c r="A60" s="10" t="s">
        <v>274</v>
      </c>
      <c r="B60" s="11" t="s">
        <v>275</v>
      </c>
      <c r="C60" s="11" t="s">
        <v>43</v>
      </c>
      <c r="D60" s="11" t="s">
        <v>43</v>
      </c>
      <c r="E60" s="11" t="s">
        <v>43</v>
      </c>
      <c r="F60" s="11" t="s">
        <v>43</v>
      </c>
      <c r="G60" s="11" t="s">
        <v>43</v>
      </c>
      <c r="H60" s="11" t="s">
        <v>43</v>
      </c>
      <c r="I60" s="11" t="s">
        <v>43</v>
      </c>
      <c r="J60" s="11" t="s">
        <v>43</v>
      </c>
      <c r="K60" s="11" t="s">
        <v>43</v>
      </c>
      <c r="L60" s="11" t="s">
        <v>43</v>
      </c>
      <c r="M60" s="11" t="s">
        <v>43</v>
      </c>
      <c r="N60" s="11" t="s">
        <v>43</v>
      </c>
      <c r="O60" s="11" t="s">
        <v>43</v>
      </c>
      <c r="P60" s="11" t="s">
        <v>43</v>
      </c>
      <c r="Q60" s="11" t="s">
        <v>43</v>
      </c>
      <c r="R60" s="11" t="s">
        <v>43</v>
      </c>
      <c r="S60" s="11" t="s">
        <v>43</v>
      </c>
      <c r="T60" s="11" t="s">
        <v>43</v>
      </c>
      <c r="U60" s="11" t="s">
        <v>43</v>
      </c>
      <c r="V60" s="11" t="s">
        <v>43</v>
      </c>
      <c r="W60" s="11" t="s">
        <v>43</v>
      </c>
      <c r="X60" s="11" t="s">
        <v>43</v>
      </c>
      <c r="Y60" s="11" t="s">
        <v>43</v>
      </c>
      <c r="Z60" s="11" t="s">
        <v>43</v>
      </c>
      <c r="AA60" s="11" t="s">
        <v>43</v>
      </c>
      <c r="AB60" s="11" t="s">
        <v>43</v>
      </c>
      <c r="AC60" s="11" t="s">
        <v>43</v>
      </c>
      <c r="AD60" s="11" t="s">
        <v>43</v>
      </c>
      <c r="AE60" s="11" t="s">
        <v>43</v>
      </c>
      <c r="AF60" s="11" t="s">
        <v>43</v>
      </c>
      <c r="AG60" s="11" t="s">
        <v>43</v>
      </c>
      <c r="AH60" s="11" t="s">
        <v>43</v>
      </c>
      <c r="AI60" s="15">
        <f>AI62+AI63+AI64+AI65</f>
        <v>12147121.9</v>
      </c>
      <c r="AJ60" s="15">
        <f>AJ62+AJ63+AJ64+AJ65</f>
        <v>9384085.0299999993</v>
      </c>
      <c r="AK60" s="15">
        <f t="shared" ref="AK60:AN60" si="7">AK62+AK63+AK64+AK65</f>
        <v>11476578</v>
      </c>
      <c r="AL60" s="15">
        <f t="shared" si="7"/>
        <v>3444700</v>
      </c>
      <c r="AM60" s="15">
        <f t="shared" si="7"/>
        <v>2652700</v>
      </c>
      <c r="AN60" s="15">
        <f t="shared" si="7"/>
        <v>2652700</v>
      </c>
    </row>
    <row r="61" spans="1:40" ht="12.75" customHeight="1" x14ac:dyDescent="0.2">
      <c r="A61" s="5" t="s">
        <v>44</v>
      </c>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27"/>
      <c r="AJ61" s="27"/>
      <c r="AK61" s="27"/>
      <c r="AL61" s="27"/>
      <c r="AM61" s="27"/>
      <c r="AN61" s="27"/>
    </row>
    <row r="62" spans="1:40" ht="22.35" customHeight="1" x14ac:dyDescent="0.2">
      <c r="A62" s="5" t="s">
        <v>276</v>
      </c>
      <c r="B62" s="6" t="s">
        <v>277</v>
      </c>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t="s">
        <v>273</v>
      </c>
      <c r="AG62" s="6" t="s">
        <v>56</v>
      </c>
      <c r="AH62" s="6" t="s">
        <v>55</v>
      </c>
      <c r="AI62" s="15">
        <v>0</v>
      </c>
      <c r="AJ62" s="15">
        <v>0</v>
      </c>
      <c r="AK62" s="15">
        <v>5545000</v>
      </c>
      <c r="AL62" s="15">
        <v>0</v>
      </c>
      <c r="AM62" s="15">
        <v>0</v>
      </c>
      <c r="AN62" s="15">
        <v>0</v>
      </c>
    </row>
    <row r="63" spans="1:40" ht="289.5" customHeight="1" x14ac:dyDescent="0.2">
      <c r="A63" s="5" t="s">
        <v>278</v>
      </c>
      <c r="B63" s="6" t="s">
        <v>279</v>
      </c>
      <c r="C63" s="8" t="s">
        <v>280</v>
      </c>
      <c r="D63" s="6" t="s">
        <v>281</v>
      </c>
      <c r="E63" s="6" t="s">
        <v>282</v>
      </c>
      <c r="F63" s="6"/>
      <c r="G63" s="6"/>
      <c r="H63" s="6"/>
      <c r="I63" s="6"/>
      <c r="J63" s="6" t="s">
        <v>283</v>
      </c>
      <c r="K63" s="6" t="s">
        <v>84</v>
      </c>
      <c r="L63" s="6" t="s">
        <v>284</v>
      </c>
      <c r="M63" s="6"/>
      <c r="N63" s="6"/>
      <c r="O63" s="6"/>
      <c r="P63" s="6"/>
      <c r="Q63" s="6"/>
      <c r="R63" s="6"/>
      <c r="S63" s="6"/>
      <c r="T63" s="6"/>
      <c r="U63" s="6"/>
      <c r="V63" s="6"/>
      <c r="W63" s="6"/>
      <c r="X63" s="6"/>
      <c r="Y63" s="6"/>
      <c r="Z63" s="6" t="s">
        <v>285</v>
      </c>
      <c r="AA63" s="6" t="s">
        <v>84</v>
      </c>
      <c r="AB63" s="6" t="s">
        <v>170</v>
      </c>
      <c r="AC63" s="6"/>
      <c r="AD63" s="6"/>
      <c r="AE63" s="6"/>
      <c r="AF63" s="6" t="s">
        <v>273</v>
      </c>
      <c r="AG63" s="6" t="s">
        <v>286</v>
      </c>
      <c r="AH63" s="6" t="s">
        <v>287</v>
      </c>
      <c r="AI63" s="15">
        <v>9735000</v>
      </c>
      <c r="AJ63" s="15">
        <v>7057507.71</v>
      </c>
      <c r="AK63" s="15">
        <v>3407400</v>
      </c>
      <c r="AL63" s="14">
        <f>1195500+607200</f>
        <v>1802700</v>
      </c>
      <c r="AM63" s="14">
        <f t="shared" ref="AM63:AN63" si="8">1195500+607200</f>
        <v>1802700</v>
      </c>
      <c r="AN63" s="14">
        <f t="shared" si="8"/>
        <v>1802700</v>
      </c>
    </row>
    <row r="64" spans="1:40" ht="189.4" customHeight="1" x14ac:dyDescent="0.2">
      <c r="A64" s="5" t="s">
        <v>288</v>
      </c>
      <c r="B64" s="6" t="s">
        <v>289</v>
      </c>
      <c r="C64" s="6" t="s">
        <v>94</v>
      </c>
      <c r="D64" s="6" t="s">
        <v>290</v>
      </c>
      <c r="E64" s="6" t="s">
        <v>96</v>
      </c>
      <c r="F64" s="6"/>
      <c r="G64" s="6"/>
      <c r="H64" s="6"/>
      <c r="I64" s="6"/>
      <c r="J64" s="6" t="s">
        <v>283</v>
      </c>
      <c r="K64" s="6" t="s">
        <v>84</v>
      </c>
      <c r="L64" s="6" t="s">
        <v>284</v>
      </c>
      <c r="M64" s="6"/>
      <c r="N64" s="6"/>
      <c r="O64" s="6"/>
      <c r="P64" s="6"/>
      <c r="Q64" s="6"/>
      <c r="R64" s="6"/>
      <c r="S64" s="6"/>
      <c r="T64" s="6"/>
      <c r="U64" s="6"/>
      <c r="V64" s="6"/>
      <c r="W64" s="6"/>
      <c r="X64" s="6"/>
      <c r="Y64" s="6"/>
      <c r="Z64" s="6" t="s">
        <v>285</v>
      </c>
      <c r="AA64" s="6" t="s">
        <v>84</v>
      </c>
      <c r="AB64" s="6" t="s">
        <v>170</v>
      </c>
      <c r="AC64" s="6"/>
      <c r="AD64" s="6"/>
      <c r="AE64" s="6"/>
      <c r="AF64" s="6" t="s">
        <v>273</v>
      </c>
      <c r="AG64" s="6" t="s">
        <v>171</v>
      </c>
      <c r="AH64" s="6" t="s">
        <v>131</v>
      </c>
      <c r="AI64" s="15">
        <v>2042121.9</v>
      </c>
      <c r="AJ64" s="15">
        <v>2042121.9</v>
      </c>
      <c r="AK64" s="15">
        <v>2495178</v>
      </c>
      <c r="AL64" s="15">
        <v>1460000</v>
      </c>
      <c r="AM64" s="15">
        <v>700000</v>
      </c>
      <c r="AN64" s="15">
        <v>700000</v>
      </c>
    </row>
    <row r="65" spans="1:40" ht="100.15" customHeight="1" x14ac:dyDescent="0.2">
      <c r="A65" s="5" t="s">
        <v>291</v>
      </c>
      <c r="B65" s="6" t="s">
        <v>292</v>
      </c>
      <c r="C65" s="6" t="s">
        <v>94</v>
      </c>
      <c r="D65" s="6" t="s">
        <v>293</v>
      </c>
      <c r="E65" s="6" t="s">
        <v>96</v>
      </c>
      <c r="F65" s="6"/>
      <c r="G65" s="6"/>
      <c r="H65" s="6"/>
      <c r="I65" s="6"/>
      <c r="J65" s="6"/>
      <c r="K65" s="6"/>
      <c r="L65" s="6"/>
      <c r="M65" s="6"/>
      <c r="N65" s="6"/>
      <c r="O65" s="6"/>
      <c r="P65" s="6"/>
      <c r="Q65" s="6"/>
      <c r="R65" s="6"/>
      <c r="S65" s="6"/>
      <c r="T65" s="6"/>
      <c r="U65" s="6"/>
      <c r="V65" s="6"/>
      <c r="W65" s="6"/>
      <c r="X65" s="6"/>
      <c r="Y65" s="6"/>
      <c r="Z65" s="6"/>
      <c r="AA65" s="6"/>
      <c r="AB65" s="6"/>
      <c r="AC65" s="6"/>
      <c r="AD65" s="6"/>
      <c r="AE65" s="6"/>
      <c r="AF65" s="6" t="s">
        <v>273</v>
      </c>
      <c r="AG65" s="6" t="s">
        <v>294</v>
      </c>
      <c r="AH65" s="6" t="s">
        <v>295</v>
      </c>
      <c r="AI65" s="15">
        <v>370000</v>
      </c>
      <c r="AJ65" s="15">
        <v>284455.42</v>
      </c>
      <c r="AK65" s="15">
        <v>29000</v>
      </c>
      <c r="AL65" s="15">
        <v>182000</v>
      </c>
      <c r="AM65" s="15">
        <v>150000</v>
      </c>
      <c r="AN65" s="15">
        <v>150000</v>
      </c>
    </row>
    <row r="66" spans="1:40" ht="200.45" customHeight="1" x14ac:dyDescent="0.2">
      <c r="A66" s="13" t="s">
        <v>296</v>
      </c>
      <c r="B66" s="11" t="s">
        <v>297</v>
      </c>
      <c r="C66" s="11" t="s">
        <v>43</v>
      </c>
      <c r="D66" s="11" t="s">
        <v>43</v>
      </c>
      <c r="E66" s="11" t="s">
        <v>43</v>
      </c>
      <c r="F66" s="11" t="s">
        <v>43</v>
      </c>
      <c r="G66" s="11" t="s">
        <v>43</v>
      </c>
      <c r="H66" s="11" t="s">
        <v>43</v>
      </c>
      <c r="I66" s="11" t="s">
        <v>43</v>
      </c>
      <c r="J66" s="11" t="s">
        <v>43</v>
      </c>
      <c r="K66" s="11" t="s">
        <v>43</v>
      </c>
      <c r="L66" s="11" t="s">
        <v>43</v>
      </c>
      <c r="M66" s="11" t="s">
        <v>43</v>
      </c>
      <c r="N66" s="11" t="s">
        <v>43</v>
      </c>
      <c r="O66" s="11" t="s">
        <v>43</v>
      </c>
      <c r="P66" s="11" t="s">
        <v>43</v>
      </c>
      <c r="Q66" s="11" t="s">
        <v>43</v>
      </c>
      <c r="R66" s="11" t="s">
        <v>43</v>
      </c>
      <c r="S66" s="11" t="s">
        <v>43</v>
      </c>
      <c r="T66" s="11" t="s">
        <v>43</v>
      </c>
      <c r="U66" s="11" t="s">
        <v>43</v>
      </c>
      <c r="V66" s="11" t="s">
        <v>43</v>
      </c>
      <c r="W66" s="11" t="s">
        <v>43</v>
      </c>
      <c r="X66" s="11" t="s">
        <v>43</v>
      </c>
      <c r="Y66" s="11" t="s">
        <v>43</v>
      </c>
      <c r="Z66" s="11" t="s">
        <v>43</v>
      </c>
      <c r="AA66" s="11" t="s">
        <v>43</v>
      </c>
      <c r="AB66" s="11" t="s">
        <v>43</v>
      </c>
      <c r="AC66" s="11" t="s">
        <v>43</v>
      </c>
      <c r="AD66" s="11" t="s">
        <v>43</v>
      </c>
      <c r="AE66" s="11" t="s">
        <v>43</v>
      </c>
      <c r="AF66" s="11" t="s">
        <v>43</v>
      </c>
      <c r="AG66" s="11" t="s">
        <v>43</v>
      </c>
      <c r="AH66" s="11" t="s">
        <v>43</v>
      </c>
      <c r="AI66" s="15">
        <f>AI68</f>
        <v>784282666</v>
      </c>
      <c r="AJ66" s="15">
        <f t="shared" ref="AJ66:AN66" si="9">AJ68</f>
        <v>780821248.14999998</v>
      </c>
      <c r="AK66" s="15">
        <f t="shared" si="9"/>
        <v>781044874</v>
      </c>
      <c r="AL66" s="15">
        <f t="shared" si="9"/>
        <v>787051900</v>
      </c>
      <c r="AM66" s="15">
        <f t="shared" si="9"/>
        <v>790387500</v>
      </c>
      <c r="AN66" s="15">
        <f t="shared" si="9"/>
        <v>791641600</v>
      </c>
    </row>
    <row r="67" spans="1:40" ht="12.75" customHeight="1" x14ac:dyDescent="0.2">
      <c r="A67" s="5" t="s">
        <v>44</v>
      </c>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27"/>
      <c r="AJ67" s="27"/>
      <c r="AK67" s="27"/>
      <c r="AL67" s="27"/>
      <c r="AM67" s="27"/>
      <c r="AN67" s="27"/>
    </row>
    <row r="68" spans="1:40" ht="55.7" customHeight="1" x14ac:dyDescent="0.2">
      <c r="A68" s="10" t="s">
        <v>298</v>
      </c>
      <c r="B68" s="11" t="s">
        <v>299</v>
      </c>
      <c r="C68" s="11" t="s">
        <v>43</v>
      </c>
      <c r="D68" s="11" t="s">
        <v>43</v>
      </c>
      <c r="E68" s="11" t="s">
        <v>43</v>
      </c>
      <c r="F68" s="11" t="s">
        <v>43</v>
      </c>
      <c r="G68" s="11" t="s">
        <v>43</v>
      </c>
      <c r="H68" s="11" t="s">
        <v>43</v>
      </c>
      <c r="I68" s="11" t="s">
        <v>43</v>
      </c>
      <c r="J68" s="11" t="s">
        <v>43</v>
      </c>
      <c r="K68" s="11" t="s">
        <v>43</v>
      </c>
      <c r="L68" s="11" t="s">
        <v>43</v>
      </c>
      <c r="M68" s="11" t="s">
        <v>43</v>
      </c>
      <c r="N68" s="11" t="s">
        <v>43</v>
      </c>
      <c r="O68" s="11" t="s">
        <v>43</v>
      </c>
      <c r="P68" s="11" t="s">
        <v>43</v>
      </c>
      <c r="Q68" s="11" t="s">
        <v>43</v>
      </c>
      <c r="R68" s="11" t="s">
        <v>43</v>
      </c>
      <c r="S68" s="11" t="s">
        <v>43</v>
      </c>
      <c r="T68" s="11" t="s">
        <v>43</v>
      </c>
      <c r="U68" s="11" t="s">
        <v>43</v>
      </c>
      <c r="V68" s="11" t="s">
        <v>43</v>
      </c>
      <c r="W68" s="11" t="s">
        <v>43</v>
      </c>
      <c r="X68" s="11" t="s">
        <v>43</v>
      </c>
      <c r="Y68" s="11" t="s">
        <v>43</v>
      </c>
      <c r="Z68" s="11" t="s">
        <v>43</v>
      </c>
      <c r="AA68" s="11" t="s">
        <v>43</v>
      </c>
      <c r="AB68" s="11" t="s">
        <v>43</v>
      </c>
      <c r="AC68" s="11" t="s">
        <v>43</v>
      </c>
      <c r="AD68" s="11" t="s">
        <v>43</v>
      </c>
      <c r="AE68" s="11" t="s">
        <v>43</v>
      </c>
      <c r="AF68" s="11" t="s">
        <v>43</v>
      </c>
      <c r="AG68" s="11" t="s">
        <v>43</v>
      </c>
      <c r="AH68" s="11" t="s">
        <v>43</v>
      </c>
      <c r="AI68" s="15">
        <f>SUM(AI70:AI80)</f>
        <v>784282666</v>
      </c>
      <c r="AJ68" s="15">
        <f>SUM(AJ70:AJ80)</f>
        <v>780821248.14999998</v>
      </c>
      <c r="AK68" s="15">
        <f>SUM(AK70:AK80)</f>
        <v>781044874</v>
      </c>
      <c r="AL68" s="15">
        <f t="shared" ref="AL68:AN68" si="10">SUM(AL70:AL80)</f>
        <v>787051900</v>
      </c>
      <c r="AM68" s="15">
        <f t="shared" si="10"/>
        <v>790387500</v>
      </c>
      <c r="AN68" s="15">
        <f t="shared" si="10"/>
        <v>791641600</v>
      </c>
    </row>
    <row r="69" spans="1:40" ht="12.75" customHeight="1" x14ac:dyDescent="0.2">
      <c r="A69" s="5" t="s">
        <v>44</v>
      </c>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27"/>
      <c r="AJ69" s="27"/>
      <c r="AK69" s="27"/>
      <c r="AL69" s="27"/>
      <c r="AM69" s="27"/>
      <c r="AN69" s="27"/>
    </row>
    <row r="70" spans="1:40" ht="367.5" customHeight="1" x14ac:dyDescent="0.2">
      <c r="A70" s="5" t="s">
        <v>300</v>
      </c>
      <c r="B70" s="6" t="s">
        <v>301</v>
      </c>
      <c r="C70" s="6" t="s">
        <v>302</v>
      </c>
      <c r="D70" s="6" t="s">
        <v>303</v>
      </c>
      <c r="E70" s="6" t="s">
        <v>304</v>
      </c>
      <c r="F70" s="6"/>
      <c r="G70" s="6"/>
      <c r="H70" s="6"/>
      <c r="I70" s="6"/>
      <c r="J70" s="6"/>
      <c r="K70" s="6"/>
      <c r="L70" s="6"/>
      <c r="M70" s="6"/>
      <c r="N70" s="6"/>
      <c r="O70" s="6"/>
      <c r="P70" s="6"/>
      <c r="Q70" s="6"/>
      <c r="R70" s="6"/>
      <c r="S70" s="6"/>
      <c r="T70" s="6"/>
      <c r="U70" s="6"/>
      <c r="V70" s="6"/>
      <c r="W70" s="8" t="s">
        <v>305</v>
      </c>
      <c r="X70" s="6" t="s">
        <v>87</v>
      </c>
      <c r="Y70" s="6" t="s">
        <v>306</v>
      </c>
      <c r="Z70" s="6"/>
      <c r="AA70" s="6"/>
      <c r="AB70" s="6"/>
      <c r="AC70" s="6"/>
      <c r="AD70" s="6"/>
      <c r="AE70" s="6"/>
      <c r="AF70" s="6" t="s">
        <v>307</v>
      </c>
      <c r="AG70" s="6" t="s">
        <v>55</v>
      </c>
      <c r="AH70" s="6" t="s">
        <v>308</v>
      </c>
      <c r="AI70" s="15">
        <v>3000</v>
      </c>
      <c r="AJ70" s="15">
        <v>3000</v>
      </c>
      <c r="AK70" s="15">
        <v>3000</v>
      </c>
      <c r="AL70" s="15">
        <v>3000</v>
      </c>
      <c r="AM70" s="15">
        <v>3000</v>
      </c>
      <c r="AN70" s="15">
        <v>3000</v>
      </c>
    </row>
    <row r="71" spans="1:40" ht="200.45" customHeight="1" x14ac:dyDescent="0.2">
      <c r="A71" s="5" t="s">
        <v>309</v>
      </c>
      <c r="B71" s="6" t="s">
        <v>310</v>
      </c>
      <c r="C71" s="8" t="s">
        <v>311</v>
      </c>
      <c r="D71" s="6" t="s">
        <v>303</v>
      </c>
      <c r="E71" s="6" t="s">
        <v>312</v>
      </c>
      <c r="F71" s="6"/>
      <c r="G71" s="6"/>
      <c r="H71" s="6"/>
      <c r="I71" s="6"/>
      <c r="J71" s="6"/>
      <c r="K71" s="6"/>
      <c r="L71" s="6"/>
      <c r="M71" s="6"/>
      <c r="N71" s="6"/>
      <c r="O71" s="6"/>
      <c r="P71" s="6"/>
      <c r="Q71" s="6"/>
      <c r="R71" s="6"/>
      <c r="S71" s="6"/>
      <c r="T71" s="6"/>
      <c r="U71" s="6"/>
      <c r="V71" s="6"/>
      <c r="W71" s="8" t="s">
        <v>313</v>
      </c>
      <c r="X71" s="6" t="s">
        <v>63</v>
      </c>
      <c r="Y71" s="6" t="s">
        <v>314</v>
      </c>
      <c r="Z71" s="6"/>
      <c r="AA71" s="6"/>
      <c r="AB71" s="6"/>
      <c r="AC71" s="6"/>
      <c r="AD71" s="6"/>
      <c r="AE71" s="6"/>
      <c r="AF71" s="6" t="s">
        <v>307</v>
      </c>
      <c r="AG71" s="6" t="s">
        <v>55</v>
      </c>
      <c r="AH71" s="6" t="s">
        <v>90</v>
      </c>
      <c r="AI71" s="15">
        <v>336900</v>
      </c>
      <c r="AJ71" s="15">
        <v>336900</v>
      </c>
      <c r="AK71" s="15">
        <v>0</v>
      </c>
      <c r="AL71" s="15">
        <v>586900</v>
      </c>
      <c r="AM71" s="15">
        <v>39500</v>
      </c>
      <c r="AN71" s="15">
        <v>63500</v>
      </c>
    </row>
    <row r="72" spans="1:40" ht="409.6" customHeight="1" x14ac:dyDescent="0.2">
      <c r="A72" s="9" t="s">
        <v>315</v>
      </c>
      <c r="B72" s="6" t="s">
        <v>316</v>
      </c>
      <c r="C72" s="8" t="s">
        <v>317</v>
      </c>
      <c r="D72" s="6" t="s">
        <v>318</v>
      </c>
      <c r="E72" s="6" t="s">
        <v>319</v>
      </c>
      <c r="F72" s="6"/>
      <c r="G72" s="6"/>
      <c r="H72" s="6"/>
      <c r="I72" s="6"/>
      <c r="J72" s="6"/>
      <c r="K72" s="6"/>
      <c r="L72" s="6"/>
      <c r="M72" s="6"/>
      <c r="N72" s="6"/>
      <c r="O72" s="6"/>
      <c r="P72" s="6"/>
      <c r="Q72" s="6"/>
      <c r="R72" s="6"/>
      <c r="S72" s="6"/>
      <c r="T72" s="6"/>
      <c r="U72" s="6"/>
      <c r="V72" s="6"/>
      <c r="W72" s="8" t="s">
        <v>320</v>
      </c>
      <c r="X72" s="6" t="s">
        <v>321</v>
      </c>
      <c r="Y72" s="6" t="s">
        <v>322</v>
      </c>
      <c r="Z72" s="8" t="s">
        <v>323</v>
      </c>
      <c r="AA72" s="6" t="s">
        <v>87</v>
      </c>
      <c r="AB72" s="6" t="s">
        <v>324</v>
      </c>
      <c r="AC72" s="6"/>
      <c r="AD72" s="6"/>
      <c r="AE72" s="6"/>
      <c r="AF72" s="6" t="s">
        <v>123</v>
      </c>
      <c r="AG72" s="6" t="s">
        <v>325</v>
      </c>
      <c r="AH72" s="6" t="s">
        <v>326</v>
      </c>
      <c r="AI72" s="15">
        <v>746269000</v>
      </c>
      <c r="AJ72" s="15">
        <v>746147654.13999999</v>
      </c>
      <c r="AK72" s="15">
        <v>749717800</v>
      </c>
      <c r="AL72" s="15">
        <v>757357000</v>
      </c>
      <c r="AM72" s="15">
        <v>758157800</v>
      </c>
      <c r="AN72" s="15">
        <v>758157800</v>
      </c>
    </row>
    <row r="73" spans="1:40" ht="409.6" customHeight="1" x14ac:dyDescent="0.2">
      <c r="A73" s="5" t="s">
        <v>327</v>
      </c>
      <c r="B73" s="6" t="s">
        <v>328</v>
      </c>
      <c r="C73" s="8" t="s">
        <v>329</v>
      </c>
      <c r="D73" s="6" t="s">
        <v>330</v>
      </c>
      <c r="E73" s="6" t="s">
        <v>331</v>
      </c>
      <c r="F73" s="6"/>
      <c r="G73" s="6"/>
      <c r="H73" s="6"/>
      <c r="I73" s="6"/>
      <c r="J73" s="8" t="s">
        <v>332</v>
      </c>
      <c r="K73" s="6" t="s">
        <v>63</v>
      </c>
      <c r="L73" s="6" t="s">
        <v>333</v>
      </c>
      <c r="M73" s="6"/>
      <c r="N73" s="6"/>
      <c r="O73" s="6"/>
      <c r="P73" s="6"/>
      <c r="Q73" s="6"/>
      <c r="R73" s="6"/>
      <c r="S73" s="6"/>
      <c r="T73" s="6"/>
      <c r="U73" s="6"/>
      <c r="V73" s="6"/>
      <c r="W73" s="8" t="s">
        <v>334</v>
      </c>
      <c r="X73" s="6" t="s">
        <v>87</v>
      </c>
      <c r="Y73" s="6" t="s">
        <v>306</v>
      </c>
      <c r="Z73" s="6"/>
      <c r="AA73" s="6"/>
      <c r="AB73" s="6"/>
      <c r="AC73" s="6"/>
      <c r="AD73" s="6"/>
      <c r="AE73" s="6"/>
      <c r="AF73" s="6" t="s">
        <v>56</v>
      </c>
      <c r="AG73" s="6" t="s">
        <v>335</v>
      </c>
      <c r="AH73" s="6" t="s">
        <v>336</v>
      </c>
      <c r="AI73" s="15">
        <v>30803400</v>
      </c>
      <c r="AJ73" s="15">
        <v>29861408.239999998</v>
      </c>
      <c r="AK73" s="15">
        <v>24019300</v>
      </c>
      <c r="AL73" s="15">
        <v>20784700</v>
      </c>
      <c r="AM73" s="15">
        <v>21377300</v>
      </c>
      <c r="AN73" s="15">
        <v>21607400</v>
      </c>
    </row>
    <row r="74" spans="1:40" ht="409.6" customHeight="1" x14ac:dyDescent="0.2">
      <c r="A74" s="9" t="s">
        <v>337</v>
      </c>
      <c r="B74" s="6" t="s">
        <v>338</v>
      </c>
      <c r="C74" s="8" t="s">
        <v>339</v>
      </c>
      <c r="D74" s="6" t="s">
        <v>340</v>
      </c>
      <c r="E74" s="6" t="s">
        <v>341</v>
      </c>
      <c r="F74" s="6"/>
      <c r="G74" s="6"/>
      <c r="H74" s="6"/>
      <c r="I74" s="6"/>
      <c r="J74" s="6"/>
      <c r="K74" s="6"/>
      <c r="L74" s="6"/>
      <c r="M74" s="6"/>
      <c r="N74" s="6"/>
      <c r="O74" s="6"/>
      <c r="P74" s="6"/>
      <c r="Q74" s="6"/>
      <c r="R74" s="6"/>
      <c r="S74" s="6"/>
      <c r="T74" s="6"/>
      <c r="U74" s="6"/>
      <c r="V74" s="6"/>
      <c r="W74" s="8" t="s">
        <v>334</v>
      </c>
      <c r="X74" s="6" t="s">
        <v>87</v>
      </c>
      <c r="Y74" s="6" t="s">
        <v>306</v>
      </c>
      <c r="Z74" s="6"/>
      <c r="AA74" s="6"/>
      <c r="AB74" s="6"/>
      <c r="AC74" s="6"/>
      <c r="AD74" s="6"/>
      <c r="AE74" s="6"/>
      <c r="AF74" s="6" t="s">
        <v>342</v>
      </c>
      <c r="AG74" s="6" t="s">
        <v>171</v>
      </c>
      <c r="AH74" s="6" t="s">
        <v>131</v>
      </c>
      <c r="AI74" s="15">
        <v>2199204</v>
      </c>
      <c r="AJ74" s="15">
        <v>2189088</v>
      </c>
      <c r="AK74" s="15">
        <v>2234412</v>
      </c>
      <c r="AL74" s="15">
        <v>2234400</v>
      </c>
      <c r="AM74" s="15">
        <v>3724000</v>
      </c>
      <c r="AN74" s="15">
        <v>3724000</v>
      </c>
    </row>
    <row r="75" spans="1:40" ht="409.6" customHeight="1" x14ac:dyDescent="0.2">
      <c r="A75" s="9" t="s">
        <v>343</v>
      </c>
      <c r="B75" s="6" t="s">
        <v>344</v>
      </c>
      <c r="C75" s="6" t="s">
        <v>94</v>
      </c>
      <c r="D75" s="6" t="s">
        <v>345</v>
      </c>
      <c r="E75" s="6" t="s">
        <v>96</v>
      </c>
      <c r="F75" s="6"/>
      <c r="G75" s="6"/>
      <c r="H75" s="6"/>
      <c r="I75" s="6"/>
      <c r="J75" s="6"/>
      <c r="K75" s="6"/>
      <c r="L75" s="6"/>
      <c r="M75" s="6"/>
      <c r="N75" s="6"/>
      <c r="O75" s="6"/>
      <c r="P75" s="6"/>
      <c r="Q75" s="6"/>
      <c r="R75" s="6"/>
      <c r="S75" s="6"/>
      <c r="T75" s="6"/>
      <c r="U75" s="6"/>
      <c r="V75" s="6"/>
      <c r="W75" s="8" t="s">
        <v>346</v>
      </c>
      <c r="X75" s="6" t="s">
        <v>347</v>
      </c>
      <c r="Y75" s="6" t="s">
        <v>348</v>
      </c>
      <c r="Z75" s="6"/>
      <c r="AA75" s="6"/>
      <c r="AB75" s="6"/>
      <c r="AC75" s="6"/>
      <c r="AD75" s="6"/>
      <c r="AE75" s="6"/>
      <c r="AF75" s="6" t="s">
        <v>56</v>
      </c>
      <c r="AG75" s="6" t="s">
        <v>349</v>
      </c>
      <c r="AH75" s="6" t="s">
        <v>350</v>
      </c>
      <c r="AI75" s="15">
        <v>46000</v>
      </c>
      <c r="AJ75" s="15">
        <v>46000</v>
      </c>
      <c r="AK75" s="15">
        <v>54800</v>
      </c>
      <c r="AL75" s="15">
        <v>54800</v>
      </c>
      <c r="AM75" s="15">
        <v>54800</v>
      </c>
      <c r="AN75" s="15">
        <v>54800</v>
      </c>
    </row>
    <row r="76" spans="1:40" ht="322.89999999999998" customHeight="1" x14ac:dyDescent="0.2">
      <c r="A76" s="9" t="s">
        <v>351</v>
      </c>
      <c r="B76" s="6" t="s">
        <v>352</v>
      </c>
      <c r="C76" s="6" t="s">
        <v>353</v>
      </c>
      <c r="D76" s="6" t="s">
        <v>303</v>
      </c>
      <c r="E76" s="6" t="s">
        <v>354</v>
      </c>
      <c r="F76" s="6"/>
      <c r="G76" s="6"/>
      <c r="H76" s="6"/>
      <c r="I76" s="6"/>
      <c r="J76" s="6"/>
      <c r="K76" s="6"/>
      <c r="L76" s="6"/>
      <c r="M76" s="6"/>
      <c r="N76" s="6"/>
      <c r="O76" s="6"/>
      <c r="P76" s="6"/>
      <c r="Q76" s="6"/>
      <c r="R76" s="6"/>
      <c r="S76" s="6"/>
      <c r="T76" s="6"/>
      <c r="U76" s="6"/>
      <c r="V76" s="6"/>
      <c r="W76" s="8" t="s">
        <v>334</v>
      </c>
      <c r="X76" s="6" t="s">
        <v>87</v>
      </c>
      <c r="Y76" s="6" t="s">
        <v>306</v>
      </c>
      <c r="Z76" s="8" t="s">
        <v>355</v>
      </c>
      <c r="AA76" s="6" t="s">
        <v>84</v>
      </c>
      <c r="AB76" s="6" t="s">
        <v>170</v>
      </c>
      <c r="AC76" s="6"/>
      <c r="AD76" s="6"/>
      <c r="AE76" s="6"/>
      <c r="AF76" s="6" t="s">
        <v>56</v>
      </c>
      <c r="AG76" s="6" t="s">
        <v>356</v>
      </c>
      <c r="AH76" s="6" t="s">
        <v>357</v>
      </c>
      <c r="AI76" s="15">
        <v>644168</v>
      </c>
      <c r="AJ76" s="15">
        <v>0</v>
      </c>
      <c r="AK76" s="15">
        <v>701860</v>
      </c>
      <c r="AL76" s="15">
        <v>701900</v>
      </c>
      <c r="AM76" s="15">
        <v>701900</v>
      </c>
      <c r="AN76" s="15">
        <v>701900</v>
      </c>
    </row>
    <row r="77" spans="1:40" ht="200.45" customHeight="1" x14ac:dyDescent="0.2">
      <c r="A77" s="9" t="s">
        <v>358</v>
      </c>
      <c r="B77" s="6" t="s">
        <v>359</v>
      </c>
      <c r="C77" s="6" t="s">
        <v>94</v>
      </c>
      <c r="D77" s="6" t="s">
        <v>345</v>
      </c>
      <c r="E77" s="6" t="s">
        <v>96</v>
      </c>
      <c r="F77" s="6"/>
      <c r="G77" s="6"/>
      <c r="H77" s="6"/>
      <c r="I77" s="6"/>
      <c r="J77" s="6" t="s">
        <v>360</v>
      </c>
      <c r="K77" s="6" t="s">
        <v>84</v>
      </c>
      <c r="L77" s="6" t="s">
        <v>361</v>
      </c>
      <c r="M77" s="6"/>
      <c r="N77" s="6"/>
      <c r="O77" s="6"/>
      <c r="P77" s="6"/>
      <c r="Q77" s="6"/>
      <c r="R77" s="6"/>
      <c r="S77" s="6"/>
      <c r="T77" s="6"/>
      <c r="U77" s="6"/>
      <c r="V77" s="6"/>
      <c r="W77" s="8" t="s">
        <v>313</v>
      </c>
      <c r="X77" s="6" t="s">
        <v>63</v>
      </c>
      <c r="Y77" s="6" t="s">
        <v>314</v>
      </c>
      <c r="Z77" s="6" t="s">
        <v>362</v>
      </c>
      <c r="AA77" s="6" t="s">
        <v>84</v>
      </c>
      <c r="AB77" s="6" t="s">
        <v>170</v>
      </c>
      <c r="AC77" s="6"/>
      <c r="AD77" s="6"/>
      <c r="AE77" s="6"/>
      <c r="AF77" s="6" t="s">
        <v>187</v>
      </c>
      <c r="AG77" s="6" t="s">
        <v>55</v>
      </c>
      <c r="AH77" s="6" t="s">
        <v>90</v>
      </c>
      <c r="AI77" s="15">
        <v>572316</v>
      </c>
      <c r="AJ77" s="15">
        <v>572316</v>
      </c>
      <c r="AK77" s="15">
        <v>671626</v>
      </c>
      <c r="AL77" s="15">
        <v>755600</v>
      </c>
      <c r="AM77" s="15">
        <v>755600</v>
      </c>
      <c r="AN77" s="15">
        <v>755600</v>
      </c>
    </row>
    <row r="78" spans="1:40" ht="256.14999999999998" customHeight="1" x14ac:dyDescent="0.2">
      <c r="A78" s="5" t="s">
        <v>363</v>
      </c>
      <c r="B78" s="6" t="s">
        <v>364</v>
      </c>
      <c r="C78" s="6" t="s">
        <v>365</v>
      </c>
      <c r="D78" s="6" t="s">
        <v>303</v>
      </c>
      <c r="E78" s="6" t="s">
        <v>366</v>
      </c>
      <c r="F78" s="6"/>
      <c r="G78" s="6"/>
      <c r="H78" s="6"/>
      <c r="I78" s="6"/>
      <c r="J78" s="8" t="s">
        <v>367</v>
      </c>
      <c r="K78" s="6" t="s">
        <v>84</v>
      </c>
      <c r="L78" s="6" t="s">
        <v>368</v>
      </c>
      <c r="M78" s="6"/>
      <c r="N78" s="6"/>
      <c r="O78" s="6"/>
      <c r="P78" s="6"/>
      <c r="Q78" s="6"/>
      <c r="R78" s="6"/>
      <c r="S78" s="6"/>
      <c r="T78" s="6"/>
      <c r="U78" s="6"/>
      <c r="V78" s="6"/>
      <c r="W78" s="8" t="s">
        <v>369</v>
      </c>
      <c r="X78" s="6" t="s">
        <v>370</v>
      </c>
      <c r="Y78" s="6" t="s">
        <v>371</v>
      </c>
      <c r="Z78" s="6"/>
      <c r="AA78" s="6"/>
      <c r="AB78" s="6"/>
      <c r="AC78" s="6"/>
      <c r="AD78" s="6"/>
      <c r="AE78" s="6"/>
      <c r="AF78" s="6" t="s">
        <v>372</v>
      </c>
      <c r="AG78" s="6" t="s">
        <v>55</v>
      </c>
      <c r="AH78" s="6" t="s">
        <v>56</v>
      </c>
      <c r="AI78" s="15">
        <v>371600</v>
      </c>
      <c r="AJ78" s="15">
        <v>190300.12</v>
      </c>
      <c r="AK78" s="15">
        <v>0</v>
      </c>
      <c r="AL78" s="15">
        <v>0</v>
      </c>
      <c r="AM78" s="15">
        <v>0</v>
      </c>
      <c r="AN78" s="15">
        <v>0</v>
      </c>
    </row>
    <row r="79" spans="1:40" ht="409.6" customHeight="1" x14ac:dyDescent="0.2">
      <c r="A79" s="5" t="s">
        <v>373</v>
      </c>
      <c r="B79" s="6" t="s">
        <v>374</v>
      </c>
      <c r="C79" s="6" t="s">
        <v>94</v>
      </c>
      <c r="D79" s="6" t="s">
        <v>345</v>
      </c>
      <c r="E79" s="6" t="s">
        <v>96</v>
      </c>
      <c r="F79" s="6"/>
      <c r="G79" s="6"/>
      <c r="H79" s="6"/>
      <c r="I79" s="6"/>
      <c r="J79" s="6" t="s">
        <v>375</v>
      </c>
      <c r="K79" s="6" t="s">
        <v>84</v>
      </c>
      <c r="L79" s="6" t="s">
        <v>376</v>
      </c>
      <c r="M79" s="6"/>
      <c r="N79" s="6"/>
      <c r="O79" s="6"/>
      <c r="P79" s="6"/>
      <c r="Q79" s="6"/>
      <c r="R79" s="6"/>
      <c r="S79" s="6"/>
      <c r="T79" s="6"/>
      <c r="U79" s="6"/>
      <c r="V79" s="6"/>
      <c r="W79" s="8" t="s">
        <v>377</v>
      </c>
      <c r="X79" s="6" t="s">
        <v>378</v>
      </c>
      <c r="Y79" s="6" t="s">
        <v>379</v>
      </c>
      <c r="Z79" s="6"/>
      <c r="AA79" s="6"/>
      <c r="AB79" s="6"/>
      <c r="AC79" s="6"/>
      <c r="AD79" s="6"/>
      <c r="AE79" s="6"/>
      <c r="AF79" s="6" t="s">
        <v>372</v>
      </c>
      <c r="AG79" s="6" t="s">
        <v>55</v>
      </c>
      <c r="AH79" s="6" t="s">
        <v>308</v>
      </c>
      <c r="AI79" s="15">
        <v>3000</v>
      </c>
      <c r="AJ79" s="15">
        <v>3000</v>
      </c>
      <c r="AK79" s="15">
        <v>3000</v>
      </c>
      <c r="AL79" s="15">
        <v>3000</v>
      </c>
      <c r="AM79" s="15">
        <v>3000</v>
      </c>
      <c r="AN79" s="15">
        <v>3000</v>
      </c>
    </row>
    <row r="80" spans="1:40" ht="322.89999999999998" customHeight="1" x14ac:dyDescent="0.2">
      <c r="A80" s="5" t="s">
        <v>380</v>
      </c>
      <c r="B80" s="6" t="s">
        <v>381</v>
      </c>
      <c r="C80" s="6" t="s">
        <v>94</v>
      </c>
      <c r="D80" s="6" t="s">
        <v>345</v>
      </c>
      <c r="E80" s="6" t="s">
        <v>96</v>
      </c>
      <c r="F80" s="6"/>
      <c r="G80" s="6"/>
      <c r="H80" s="6"/>
      <c r="I80" s="6"/>
      <c r="J80" s="6" t="s">
        <v>382</v>
      </c>
      <c r="K80" s="6" t="s">
        <v>383</v>
      </c>
      <c r="L80" s="6" t="s">
        <v>384</v>
      </c>
      <c r="M80" s="6"/>
      <c r="N80" s="6"/>
      <c r="O80" s="6"/>
      <c r="P80" s="6"/>
      <c r="Q80" s="6"/>
      <c r="R80" s="6"/>
      <c r="S80" s="6"/>
      <c r="T80" s="6"/>
      <c r="U80" s="6"/>
      <c r="V80" s="6"/>
      <c r="W80" s="8" t="s">
        <v>334</v>
      </c>
      <c r="X80" s="6" t="s">
        <v>87</v>
      </c>
      <c r="Y80" s="6" t="s">
        <v>306</v>
      </c>
      <c r="Z80" s="6" t="s">
        <v>362</v>
      </c>
      <c r="AA80" s="6" t="s">
        <v>84</v>
      </c>
      <c r="AB80" s="6" t="s">
        <v>170</v>
      </c>
      <c r="AC80" s="6"/>
      <c r="AD80" s="6"/>
      <c r="AE80" s="6"/>
      <c r="AF80" s="6" t="s">
        <v>372</v>
      </c>
      <c r="AG80" s="6" t="s">
        <v>385</v>
      </c>
      <c r="AH80" s="6" t="s">
        <v>386</v>
      </c>
      <c r="AI80" s="15">
        <v>3034078</v>
      </c>
      <c r="AJ80" s="15">
        <v>1471581.65</v>
      </c>
      <c r="AK80" s="15">
        <v>3639076</v>
      </c>
      <c r="AL80" s="15">
        <v>4570600</v>
      </c>
      <c r="AM80" s="15">
        <v>5570600</v>
      </c>
      <c r="AN80" s="15">
        <v>6570600</v>
      </c>
    </row>
    <row r="81" spans="1:40" ht="144.75" customHeight="1" x14ac:dyDescent="0.2">
      <c r="A81" s="13" t="s">
        <v>387</v>
      </c>
      <c r="B81" s="11" t="s">
        <v>388</v>
      </c>
      <c r="C81" s="11" t="s">
        <v>43</v>
      </c>
      <c r="D81" s="11" t="s">
        <v>43</v>
      </c>
      <c r="E81" s="11" t="s">
        <v>43</v>
      </c>
      <c r="F81" s="11" t="s">
        <v>43</v>
      </c>
      <c r="G81" s="11" t="s">
        <v>43</v>
      </c>
      <c r="H81" s="11" t="s">
        <v>43</v>
      </c>
      <c r="I81" s="11" t="s">
        <v>43</v>
      </c>
      <c r="J81" s="11" t="s">
        <v>43</v>
      </c>
      <c r="K81" s="11" t="s">
        <v>43</v>
      </c>
      <c r="L81" s="11" t="s">
        <v>43</v>
      </c>
      <c r="M81" s="11" t="s">
        <v>43</v>
      </c>
      <c r="N81" s="11" t="s">
        <v>43</v>
      </c>
      <c r="O81" s="11" t="s">
        <v>43</v>
      </c>
      <c r="P81" s="11" t="s">
        <v>43</v>
      </c>
      <c r="Q81" s="11" t="s">
        <v>43</v>
      </c>
      <c r="R81" s="11" t="s">
        <v>43</v>
      </c>
      <c r="S81" s="11" t="s">
        <v>43</v>
      </c>
      <c r="T81" s="11" t="s">
        <v>43</v>
      </c>
      <c r="U81" s="11" t="s">
        <v>43</v>
      </c>
      <c r="V81" s="11" t="s">
        <v>43</v>
      </c>
      <c r="W81" s="11" t="s">
        <v>43</v>
      </c>
      <c r="X81" s="11" t="s">
        <v>43</v>
      </c>
      <c r="Y81" s="11" t="s">
        <v>43</v>
      </c>
      <c r="Z81" s="11" t="s">
        <v>43</v>
      </c>
      <c r="AA81" s="11" t="s">
        <v>43</v>
      </c>
      <c r="AB81" s="11" t="s">
        <v>43</v>
      </c>
      <c r="AC81" s="11" t="s">
        <v>43</v>
      </c>
      <c r="AD81" s="11" t="s">
        <v>43</v>
      </c>
      <c r="AE81" s="11" t="s">
        <v>43</v>
      </c>
      <c r="AF81" s="11" t="s">
        <v>43</v>
      </c>
      <c r="AG81" s="11" t="s">
        <v>43</v>
      </c>
      <c r="AH81" s="11" t="s">
        <v>43</v>
      </c>
      <c r="AI81" s="15">
        <f t="shared" ref="AI81:AN81" si="11">AI84+AI83+AI90</f>
        <v>55238913.109999999</v>
      </c>
      <c r="AJ81" s="15">
        <f t="shared" si="11"/>
        <v>32464163.449999999</v>
      </c>
      <c r="AK81" s="15">
        <f t="shared" si="11"/>
        <v>28907030</v>
      </c>
      <c r="AL81" s="15">
        <f t="shared" si="11"/>
        <v>28607400</v>
      </c>
      <c r="AM81" s="15">
        <f t="shared" si="11"/>
        <v>23885400</v>
      </c>
      <c r="AN81" s="15">
        <f t="shared" si="11"/>
        <v>23622100</v>
      </c>
    </row>
    <row r="82" spans="1:40" ht="12.75" customHeight="1" x14ac:dyDescent="0.2">
      <c r="A82" s="5" t="s">
        <v>44</v>
      </c>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15"/>
      <c r="AJ82" s="27"/>
      <c r="AK82" s="27"/>
      <c r="AL82" s="27"/>
      <c r="AM82" s="27"/>
      <c r="AN82" s="27"/>
    </row>
    <row r="83" spans="1:40" ht="300.75" customHeight="1" x14ac:dyDescent="0.2">
      <c r="A83" s="5" t="s">
        <v>389</v>
      </c>
      <c r="B83" s="6" t="s">
        <v>390</v>
      </c>
      <c r="C83" s="6" t="s">
        <v>94</v>
      </c>
      <c r="D83" s="6" t="s">
        <v>391</v>
      </c>
      <c r="E83" s="6" t="s">
        <v>96</v>
      </c>
      <c r="F83" s="6"/>
      <c r="G83" s="6"/>
      <c r="H83" s="6"/>
      <c r="I83" s="6"/>
      <c r="J83" s="6"/>
      <c r="K83" s="6"/>
      <c r="L83" s="6"/>
      <c r="M83" s="6"/>
      <c r="N83" s="6"/>
      <c r="O83" s="6"/>
      <c r="P83" s="6"/>
      <c r="Q83" s="6"/>
      <c r="R83" s="6"/>
      <c r="S83" s="6"/>
      <c r="T83" s="6"/>
      <c r="U83" s="6"/>
      <c r="V83" s="6"/>
      <c r="W83" s="8" t="s">
        <v>392</v>
      </c>
      <c r="X83" s="6" t="s">
        <v>393</v>
      </c>
      <c r="Y83" s="6" t="s">
        <v>394</v>
      </c>
      <c r="Z83" s="6"/>
      <c r="AA83" s="6"/>
      <c r="AB83" s="6"/>
      <c r="AC83" s="6"/>
      <c r="AD83" s="6"/>
      <c r="AE83" s="6"/>
      <c r="AF83" s="6"/>
      <c r="AG83" s="6" t="s">
        <v>187</v>
      </c>
      <c r="AH83" s="6" t="s">
        <v>55</v>
      </c>
      <c r="AI83" s="15">
        <v>4200000</v>
      </c>
      <c r="AJ83" s="15">
        <v>4200000</v>
      </c>
      <c r="AK83" s="15">
        <v>3400100</v>
      </c>
      <c r="AL83" s="15">
        <v>3500000</v>
      </c>
      <c r="AM83" s="15">
        <v>3400000</v>
      </c>
      <c r="AN83" s="15">
        <v>3200000</v>
      </c>
    </row>
    <row r="84" spans="1:40" ht="211.7" customHeight="1" x14ac:dyDescent="0.2">
      <c r="A84" s="13" t="s">
        <v>395</v>
      </c>
      <c r="B84" s="11" t="s">
        <v>396</v>
      </c>
      <c r="C84" s="11" t="s">
        <v>43</v>
      </c>
      <c r="D84" s="11" t="s">
        <v>43</v>
      </c>
      <c r="E84" s="11" t="s">
        <v>43</v>
      </c>
      <c r="F84" s="11" t="s">
        <v>43</v>
      </c>
      <c r="G84" s="11" t="s">
        <v>43</v>
      </c>
      <c r="H84" s="11" t="s">
        <v>43</v>
      </c>
      <c r="I84" s="11" t="s">
        <v>43</v>
      </c>
      <c r="J84" s="11" t="s">
        <v>43</v>
      </c>
      <c r="K84" s="11" t="s">
        <v>43</v>
      </c>
      <c r="L84" s="11" t="s">
        <v>43</v>
      </c>
      <c r="M84" s="11" t="s">
        <v>43</v>
      </c>
      <c r="N84" s="11" t="s">
        <v>43</v>
      </c>
      <c r="O84" s="11" t="s">
        <v>43</v>
      </c>
      <c r="P84" s="11" t="s">
        <v>43</v>
      </c>
      <c r="Q84" s="11" t="s">
        <v>43</v>
      </c>
      <c r="R84" s="11" t="s">
        <v>43</v>
      </c>
      <c r="S84" s="11" t="s">
        <v>43</v>
      </c>
      <c r="T84" s="11" t="s">
        <v>43</v>
      </c>
      <c r="U84" s="11" t="s">
        <v>43</v>
      </c>
      <c r="V84" s="11" t="s">
        <v>43</v>
      </c>
      <c r="W84" s="11" t="s">
        <v>43</v>
      </c>
      <c r="X84" s="11" t="s">
        <v>43</v>
      </c>
      <c r="Y84" s="11" t="s">
        <v>43</v>
      </c>
      <c r="Z84" s="11" t="s">
        <v>43</v>
      </c>
      <c r="AA84" s="11" t="s">
        <v>43</v>
      </c>
      <c r="AB84" s="11" t="s">
        <v>43</v>
      </c>
      <c r="AC84" s="11" t="s">
        <v>43</v>
      </c>
      <c r="AD84" s="11" t="s">
        <v>43</v>
      </c>
      <c r="AE84" s="11" t="s">
        <v>43</v>
      </c>
      <c r="AF84" s="11" t="s">
        <v>43</v>
      </c>
      <c r="AG84" s="11" t="s">
        <v>43</v>
      </c>
      <c r="AH84" s="11" t="s">
        <v>43</v>
      </c>
      <c r="AI84" s="15">
        <f>AI86+AI87+AI88+AI89</f>
        <v>3089920</v>
      </c>
      <c r="AJ84" s="15">
        <f>AJ86+AJ87+AJ88+AJ89</f>
        <v>3089920</v>
      </c>
      <c r="AK84" s="15">
        <f t="shared" ref="AK84:AN84" si="12">AK86+AK87+AK88+AK89</f>
        <v>3101000</v>
      </c>
      <c r="AL84" s="15">
        <f t="shared" si="12"/>
        <v>3155600</v>
      </c>
      <c r="AM84" s="15">
        <f t="shared" si="12"/>
        <v>3147800</v>
      </c>
      <c r="AN84" s="15">
        <f t="shared" si="12"/>
        <v>3165400</v>
      </c>
    </row>
    <row r="85" spans="1:40" ht="12.75" customHeight="1" x14ac:dyDescent="0.2">
      <c r="A85" s="5" t="s">
        <v>44</v>
      </c>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27"/>
      <c r="AJ85" s="27"/>
      <c r="AK85" s="27"/>
      <c r="AL85" s="27"/>
      <c r="AM85" s="27"/>
      <c r="AN85" s="27"/>
    </row>
    <row r="86" spans="1:40" ht="409.6" customHeight="1" x14ac:dyDescent="0.2">
      <c r="A86" s="5" t="s">
        <v>397</v>
      </c>
      <c r="B86" s="6" t="s">
        <v>398</v>
      </c>
      <c r="C86" s="6" t="s">
        <v>399</v>
      </c>
      <c r="D86" s="6" t="s">
        <v>400</v>
      </c>
      <c r="E86" s="6" t="s">
        <v>401</v>
      </c>
      <c r="F86" s="6"/>
      <c r="G86" s="6"/>
      <c r="H86" s="6"/>
      <c r="I86" s="6"/>
      <c r="J86" s="6" t="s">
        <v>375</v>
      </c>
      <c r="K86" s="6" t="s">
        <v>84</v>
      </c>
      <c r="L86" s="6" t="s">
        <v>376</v>
      </c>
      <c r="M86" s="6"/>
      <c r="N86" s="6"/>
      <c r="O86" s="6"/>
      <c r="P86" s="6"/>
      <c r="Q86" s="6"/>
      <c r="R86" s="6"/>
      <c r="S86" s="6"/>
      <c r="T86" s="6"/>
      <c r="U86" s="6"/>
      <c r="V86" s="6"/>
      <c r="W86" s="8" t="s">
        <v>377</v>
      </c>
      <c r="X86" s="6" t="s">
        <v>402</v>
      </c>
      <c r="Y86" s="6" t="s">
        <v>379</v>
      </c>
      <c r="Z86" s="6"/>
      <c r="AA86" s="6"/>
      <c r="AB86" s="6"/>
      <c r="AC86" s="6"/>
      <c r="AD86" s="6"/>
      <c r="AE86" s="6"/>
      <c r="AF86" s="6"/>
      <c r="AG86" s="6" t="s">
        <v>98</v>
      </c>
      <c r="AH86" s="6" t="s">
        <v>131</v>
      </c>
      <c r="AI86" s="15">
        <v>1154420</v>
      </c>
      <c r="AJ86" s="15">
        <v>1154420</v>
      </c>
      <c r="AK86" s="15">
        <v>1167900</v>
      </c>
      <c r="AL86" s="15">
        <v>1248200</v>
      </c>
      <c r="AM86" s="15">
        <v>1262000</v>
      </c>
      <c r="AN86" s="15">
        <v>1309300</v>
      </c>
    </row>
    <row r="87" spans="1:40" ht="367.5" customHeight="1" x14ac:dyDescent="0.2">
      <c r="A87" s="5" t="s">
        <v>403</v>
      </c>
      <c r="B87" s="6" t="s">
        <v>404</v>
      </c>
      <c r="C87" s="6" t="s">
        <v>94</v>
      </c>
      <c r="D87" s="6" t="s">
        <v>345</v>
      </c>
      <c r="E87" s="6" t="s">
        <v>96</v>
      </c>
      <c r="F87" s="6"/>
      <c r="G87" s="6"/>
      <c r="H87" s="6"/>
      <c r="I87" s="6"/>
      <c r="J87" s="8" t="s">
        <v>405</v>
      </c>
      <c r="K87" s="6" t="s">
        <v>84</v>
      </c>
      <c r="L87" s="6" t="s">
        <v>406</v>
      </c>
      <c r="M87" s="6"/>
      <c r="N87" s="6"/>
      <c r="O87" s="6"/>
      <c r="P87" s="6"/>
      <c r="Q87" s="6"/>
      <c r="R87" s="6"/>
      <c r="S87" s="6"/>
      <c r="T87" s="6"/>
      <c r="U87" s="6"/>
      <c r="V87" s="6"/>
      <c r="W87" s="8" t="s">
        <v>305</v>
      </c>
      <c r="X87" s="6" t="s">
        <v>87</v>
      </c>
      <c r="Y87" s="6" t="s">
        <v>306</v>
      </c>
      <c r="Z87" s="6"/>
      <c r="AA87" s="6"/>
      <c r="AB87" s="6"/>
      <c r="AC87" s="6"/>
      <c r="AD87" s="6"/>
      <c r="AE87" s="6"/>
      <c r="AF87" s="6"/>
      <c r="AG87" s="6" t="s">
        <v>55</v>
      </c>
      <c r="AH87" s="6" t="s">
        <v>56</v>
      </c>
      <c r="AI87" s="15">
        <v>136900</v>
      </c>
      <c r="AJ87" s="15">
        <v>136900</v>
      </c>
      <c r="AK87" s="15">
        <v>133200</v>
      </c>
      <c r="AL87" s="15">
        <v>128900</v>
      </c>
      <c r="AM87" s="15">
        <v>128900</v>
      </c>
      <c r="AN87" s="15">
        <v>128900</v>
      </c>
    </row>
    <row r="88" spans="1:40" s="19" customFormat="1" ht="200.45" customHeight="1" x14ac:dyDescent="0.2">
      <c r="A88" s="16" t="s">
        <v>407</v>
      </c>
      <c r="B88" s="17" t="s">
        <v>408</v>
      </c>
      <c r="C88" s="17" t="s">
        <v>94</v>
      </c>
      <c r="D88" s="17" t="s">
        <v>345</v>
      </c>
      <c r="E88" s="17" t="s">
        <v>96</v>
      </c>
      <c r="F88" s="17"/>
      <c r="G88" s="17"/>
      <c r="H88" s="17"/>
      <c r="I88" s="17"/>
      <c r="J88" s="17"/>
      <c r="K88" s="17"/>
      <c r="L88" s="17"/>
      <c r="M88" s="17"/>
      <c r="N88" s="17"/>
      <c r="O88" s="17"/>
      <c r="P88" s="17"/>
      <c r="Q88" s="17"/>
      <c r="R88" s="17"/>
      <c r="S88" s="17"/>
      <c r="T88" s="17"/>
      <c r="U88" s="17"/>
      <c r="V88" s="17"/>
      <c r="W88" s="18" t="s">
        <v>409</v>
      </c>
      <c r="X88" s="17" t="s">
        <v>410</v>
      </c>
      <c r="Y88" s="17" t="s">
        <v>411</v>
      </c>
      <c r="Z88" s="17"/>
      <c r="AA88" s="17"/>
      <c r="AB88" s="17"/>
      <c r="AC88" s="17"/>
      <c r="AD88" s="17"/>
      <c r="AE88" s="17"/>
      <c r="AF88" s="17"/>
      <c r="AG88" s="17" t="s">
        <v>55</v>
      </c>
      <c r="AH88" s="17" t="s">
        <v>56</v>
      </c>
      <c r="AI88" s="15">
        <v>148600</v>
      </c>
      <c r="AJ88" s="15">
        <v>148600</v>
      </c>
      <c r="AK88" s="15">
        <v>178200</v>
      </c>
      <c r="AL88" s="15">
        <v>178200</v>
      </c>
      <c r="AM88" s="15">
        <v>178200</v>
      </c>
      <c r="AN88" s="15">
        <v>178200</v>
      </c>
    </row>
    <row r="89" spans="1:40" ht="300.75" customHeight="1" x14ac:dyDescent="0.2">
      <c r="A89" s="5" t="s">
        <v>412</v>
      </c>
      <c r="B89" s="6" t="s">
        <v>413</v>
      </c>
      <c r="C89" s="6" t="s">
        <v>94</v>
      </c>
      <c r="D89" s="6" t="s">
        <v>345</v>
      </c>
      <c r="E89" s="6" t="s">
        <v>96</v>
      </c>
      <c r="F89" s="6"/>
      <c r="G89" s="6"/>
      <c r="H89" s="6"/>
      <c r="I89" s="6"/>
      <c r="J89" s="6"/>
      <c r="K89" s="6"/>
      <c r="L89" s="6"/>
      <c r="M89" s="6"/>
      <c r="N89" s="6"/>
      <c r="O89" s="6"/>
      <c r="P89" s="6"/>
      <c r="Q89" s="6"/>
      <c r="R89" s="6"/>
      <c r="S89" s="6"/>
      <c r="T89" s="6"/>
      <c r="U89" s="6"/>
      <c r="V89" s="6"/>
      <c r="W89" s="8" t="s">
        <v>392</v>
      </c>
      <c r="X89" s="6" t="s">
        <v>414</v>
      </c>
      <c r="Y89" s="6" t="s">
        <v>394</v>
      </c>
      <c r="Z89" s="6"/>
      <c r="AA89" s="6"/>
      <c r="AB89" s="6"/>
      <c r="AC89" s="6"/>
      <c r="AD89" s="6"/>
      <c r="AE89" s="6"/>
      <c r="AF89" s="6"/>
      <c r="AG89" s="6" t="s">
        <v>187</v>
      </c>
      <c r="AH89" s="6" t="s">
        <v>55</v>
      </c>
      <c r="AI89" s="15">
        <v>1650000</v>
      </c>
      <c r="AJ89" s="15">
        <v>1650000</v>
      </c>
      <c r="AK89" s="15">
        <v>1621700</v>
      </c>
      <c r="AL89" s="15">
        <v>1600300</v>
      </c>
      <c r="AM89" s="15">
        <v>1578700</v>
      </c>
      <c r="AN89" s="15">
        <v>1549000</v>
      </c>
    </row>
    <row r="90" spans="1:40" ht="33.4" customHeight="1" x14ac:dyDescent="0.2">
      <c r="A90" s="10" t="s">
        <v>415</v>
      </c>
      <c r="B90" s="11" t="s">
        <v>416</v>
      </c>
      <c r="C90" s="11" t="s">
        <v>43</v>
      </c>
      <c r="D90" s="11" t="s">
        <v>43</v>
      </c>
      <c r="E90" s="11" t="s">
        <v>43</v>
      </c>
      <c r="F90" s="11" t="s">
        <v>43</v>
      </c>
      <c r="G90" s="11" t="s">
        <v>43</v>
      </c>
      <c r="H90" s="11" t="s">
        <v>43</v>
      </c>
      <c r="I90" s="11" t="s">
        <v>43</v>
      </c>
      <c r="J90" s="11" t="s">
        <v>43</v>
      </c>
      <c r="K90" s="11" t="s">
        <v>43</v>
      </c>
      <c r="L90" s="11" t="s">
        <v>43</v>
      </c>
      <c r="M90" s="11" t="s">
        <v>43</v>
      </c>
      <c r="N90" s="11" t="s">
        <v>43</v>
      </c>
      <c r="O90" s="11" t="s">
        <v>43</v>
      </c>
      <c r="P90" s="11" t="s">
        <v>43</v>
      </c>
      <c r="Q90" s="11" t="s">
        <v>43</v>
      </c>
      <c r="R90" s="11" t="s">
        <v>43</v>
      </c>
      <c r="S90" s="11" t="s">
        <v>43</v>
      </c>
      <c r="T90" s="11" t="s">
        <v>43</v>
      </c>
      <c r="U90" s="11" t="s">
        <v>43</v>
      </c>
      <c r="V90" s="11" t="s">
        <v>43</v>
      </c>
      <c r="W90" s="11" t="s">
        <v>43</v>
      </c>
      <c r="X90" s="11" t="s">
        <v>43</v>
      </c>
      <c r="Y90" s="11" t="s">
        <v>43</v>
      </c>
      <c r="Z90" s="11" t="s">
        <v>43</v>
      </c>
      <c r="AA90" s="11" t="s">
        <v>43</v>
      </c>
      <c r="AB90" s="11" t="s">
        <v>43</v>
      </c>
      <c r="AC90" s="11" t="s">
        <v>43</v>
      </c>
      <c r="AD90" s="11" t="s">
        <v>43</v>
      </c>
      <c r="AE90" s="11" t="s">
        <v>43</v>
      </c>
      <c r="AF90" s="11" t="s">
        <v>43</v>
      </c>
      <c r="AG90" s="11" t="s">
        <v>43</v>
      </c>
      <c r="AH90" s="11" t="s">
        <v>43</v>
      </c>
      <c r="AI90" s="15">
        <f>AI92+AI96</f>
        <v>47948993.109999999</v>
      </c>
      <c r="AJ90" s="15">
        <f>AJ92+AJ96</f>
        <v>25174243.449999999</v>
      </c>
      <c r="AK90" s="15">
        <f t="shared" ref="AK90:AN90" si="13">AK92+AK96</f>
        <v>22405930</v>
      </c>
      <c r="AL90" s="15">
        <f t="shared" si="13"/>
        <v>21951800</v>
      </c>
      <c r="AM90" s="15">
        <f t="shared" si="13"/>
        <v>17337600</v>
      </c>
      <c r="AN90" s="15">
        <f t="shared" si="13"/>
        <v>17256700</v>
      </c>
    </row>
    <row r="91" spans="1:40" ht="12.75" customHeight="1" x14ac:dyDescent="0.2">
      <c r="A91" s="5" t="s">
        <v>44</v>
      </c>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27"/>
      <c r="AJ91" s="27"/>
      <c r="AK91" s="27"/>
      <c r="AL91" s="27"/>
      <c r="AM91" s="27"/>
      <c r="AN91" s="27"/>
    </row>
    <row r="92" spans="1:40" ht="122.45" customHeight="1" x14ac:dyDescent="0.2">
      <c r="A92" s="13" t="s">
        <v>417</v>
      </c>
      <c r="B92" s="11" t="s">
        <v>418</v>
      </c>
      <c r="C92" s="11" t="s">
        <v>43</v>
      </c>
      <c r="D92" s="11" t="s">
        <v>43</v>
      </c>
      <c r="E92" s="11" t="s">
        <v>43</v>
      </c>
      <c r="F92" s="11" t="s">
        <v>43</v>
      </c>
      <c r="G92" s="11" t="s">
        <v>43</v>
      </c>
      <c r="H92" s="11" t="s">
        <v>43</v>
      </c>
      <c r="I92" s="11" t="s">
        <v>43</v>
      </c>
      <c r="J92" s="11" t="s">
        <v>43</v>
      </c>
      <c r="K92" s="11" t="s">
        <v>43</v>
      </c>
      <c r="L92" s="11" t="s">
        <v>43</v>
      </c>
      <c r="M92" s="11" t="s">
        <v>43</v>
      </c>
      <c r="N92" s="11" t="s">
        <v>43</v>
      </c>
      <c r="O92" s="11" t="s">
        <v>43</v>
      </c>
      <c r="P92" s="11" t="s">
        <v>43</v>
      </c>
      <c r="Q92" s="11" t="s">
        <v>43</v>
      </c>
      <c r="R92" s="11" t="s">
        <v>43</v>
      </c>
      <c r="S92" s="11" t="s">
        <v>43</v>
      </c>
      <c r="T92" s="11" t="s">
        <v>43</v>
      </c>
      <c r="U92" s="11" t="s">
        <v>43</v>
      </c>
      <c r="V92" s="11" t="s">
        <v>43</v>
      </c>
      <c r="W92" s="11" t="s">
        <v>43</v>
      </c>
      <c r="X92" s="11" t="s">
        <v>43</v>
      </c>
      <c r="Y92" s="11" t="s">
        <v>43</v>
      </c>
      <c r="Z92" s="11" t="s">
        <v>43</v>
      </c>
      <c r="AA92" s="11" t="s">
        <v>43</v>
      </c>
      <c r="AB92" s="11" t="s">
        <v>43</v>
      </c>
      <c r="AC92" s="11" t="s">
        <v>43</v>
      </c>
      <c r="AD92" s="11" t="s">
        <v>43</v>
      </c>
      <c r="AE92" s="11" t="s">
        <v>43</v>
      </c>
      <c r="AF92" s="11" t="s">
        <v>43</v>
      </c>
      <c r="AG92" s="11" t="s">
        <v>43</v>
      </c>
      <c r="AH92" s="11" t="s">
        <v>43</v>
      </c>
      <c r="AI92" s="15">
        <f>AI94+AI95</f>
        <v>26396493.109999999</v>
      </c>
      <c r="AJ92" s="15">
        <f t="shared" ref="AJ92:AN92" si="14">AJ94+AJ95</f>
        <v>3621743.45</v>
      </c>
      <c r="AK92" s="15">
        <f t="shared" si="14"/>
        <v>2198530</v>
      </c>
      <c r="AL92" s="15">
        <f t="shared" si="14"/>
        <v>2034600</v>
      </c>
      <c r="AM92" s="15">
        <f t="shared" si="14"/>
        <v>0</v>
      </c>
      <c r="AN92" s="15">
        <f t="shared" si="14"/>
        <v>0</v>
      </c>
    </row>
    <row r="93" spans="1:40" ht="12.75" customHeight="1" x14ac:dyDescent="0.2">
      <c r="A93" s="5" t="s">
        <v>44</v>
      </c>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27"/>
      <c r="AJ93" s="27"/>
      <c r="AK93" s="27"/>
      <c r="AL93" s="27"/>
      <c r="AM93" s="27"/>
      <c r="AN93" s="27"/>
    </row>
    <row r="94" spans="1:40" ht="311.85000000000002" customHeight="1" x14ac:dyDescent="0.2">
      <c r="A94" s="5" t="s">
        <v>419</v>
      </c>
      <c r="B94" s="6" t="s">
        <v>420</v>
      </c>
      <c r="C94" s="6" t="s">
        <v>94</v>
      </c>
      <c r="D94" s="6" t="s">
        <v>421</v>
      </c>
      <c r="E94" s="6" t="s">
        <v>96</v>
      </c>
      <c r="F94" s="6"/>
      <c r="G94" s="6"/>
      <c r="H94" s="6"/>
      <c r="I94" s="6"/>
      <c r="J94" s="6"/>
      <c r="K94" s="6"/>
      <c r="L94" s="6"/>
      <c r="M94" s="6"/>
      <c r="N94" s="6"/>
      <c r="O94" s="6"/>
      <c r="P94" s="6"/>
      <c r="Q94" s="6"/>
      <c r="R94" s="6"/>
      <c r="S94" s="6"/>
      <c r="T94" s="6"/>
      <c r="U94" s="6"/>
      <c r="V94" s="6"/>
      <c r="W94" s="6"/>
      <c r="X94" s="6"/>
      <c r="Y94" s="6"/>
      <c r="Z94" s="8" t="s">
        <v>422</v>
      </c>
      <c r="AA94" s="6" t="s">
        <v>63</v>
      </c>
      <c r="AB94" s="6" t="s">
        <v>423</v>
      </c>
      <c r="AC94" s="6"/>
      <c r="AD94" s="6"/>
      <c r="AE94" s="6"/>
      <c r="AF94" s="6"/>
      <c r="AG94" s="6" t="s">
        <v>90</v>
      </c>
      <c r="AH94" s="6" t="s">
        <v>205</v>
      </c>
      <c r="AI94" s="15">
        <v>26396493.109999999</v>
      </c>
      <c r="AJ94" s="15">
        <v>3621743.45</v>
      </c>
      <c r="AK94" s="15">
        <v>1928530</v>
      </c>
      <c r="AL94" s="15">
        <v>1770600</v>
      </c>
      <c r="AM94" s="15">
        <v>0</v>
      </c>
      <c r="AN94" s="15">
        <v>0</v>
      </c>
    </row>
    <row r="95" spans="1:40" ht="211.7" customHeight="1" x14ac:dyDescent="0.2">
      <c r="A95" s="5" t="s">
        <v>424</v>
      </c>
      <c r="B95" s="6" t="s">
        <v>425</v>
      </c>
      <c r="C95" s="6" t="s">
        <v>94</v>
      </c>
      <c r="D95" s="6" t="s">
        <v>84</v>
      </c>
      <c r="E95" s="6" t="s">
        <v>96</v>
      </c>
      <c r="F95" s="6"/>
      <c r="G95" s="6"/>
      <c r="H95" s="6"/>
      <c r="I95" s="6"/>
      <c r="J95" s="6"/>
      <c r="K95" s="6"/>
      <c r="L95" s="6"/>
      <c r="M95" s="6"/>
      <c r="N95" s="6"/>
      <c r="O95" s="6"/>
      <c r="P95" s="6"/>
      <c r="Q95" s="6"/>
      <c r="R95" s="6"/>
      <c r="S95" s="6"/>
      <c r="T95" s="6"/>
      <c r="U95" s="6"/>
      <c r="V95" s="6"/>
      <c r="W95" s="6"/>
      <c r="X95" s="6"/>
      <c r="Y95" s="6"/>
      <c r="Z95" s="8" t="s">
        <v>426</v>
      </c>
      <c r="AA95" s="6" t="s">
        <v>84</v>
      </c>
      <c r="AB95" s="6" t="s">
        <v>427</v>
      </c>
      <c r="AC95" s="6"/>
      <c r="AD95" s="6"/>
      <c r="AE95" s="6"/>
      <c r="AF95" s="6"/>
      <c r="AG95" s="6" t="s">
        <v>130</v>
      </c>
      <c r="AH95" s="6" t="s">
        <v>131</v>
      </c>
      <c r="AI95" s="15">
        <v>0</v>
      </c>
      <c r="AJ95" s="15">
        <v>0</v>
      </c>
      <c r="AK95" s="15">
        <v>270000</v>
      </c>
      <c r="AL95" s="15">
        <v>264000</v>
      </c>
      <c r="AM95" s="15">
        <v>0</v>
      </c>
      <c r="AN95" s="15">
        <v>0</v>
      </c>
    </row>
    <row r="96" spans="1:40" ht="44.65" customHeight="1" x14ac:dyDescent="0.2">
      <c r="A96" s="10" t="s">
        <v>428</v>
      </c>
      <c r="B96" s="11" t="s">
        <v>429</v>
      </c>
      <c r="C96" s="11" t="s">
        <v>43</v>
      </c>
      <c r="D96" s="11" t="s">
        <v>43</v>
      </c>
      <c r="E96" s="11" t="s">
        <v>43</v>
      </c>
      <c r="F96" s="11" t="s">
        <v>43</v>
      </c>
      <c r="G96" s="11" t="s">
        <v>43</v>
      </c>
      <c r="H96" s="11" t="s">
        <v>43</v>
      </c>
      <c r="I96" s="11" t="s">
        <v>43</v>
      </c>
      <c r="J96" s="11" t="s">
        <v>43</v>
      </c>
      <c r="K96" s="11" t="s">
        <v>43</v>
      </c>
      <c r="L96" s="11" t="s">
        <v>43</v>
      </c>
      <c r="M96" s="11" t="s">
        <v>43</v>
      </c>
      <c r="N96" s="11" t="s">
        <v>43</v>
      </c>
      <c r="O96" s="11" t="s">
        <v>43</v>
      </c>
      <c r="P96" s="11" t="s">
        <v>43</v>
      </c>
      <c r="Q96" s="11" t="s">
        <v>43</v>
      </c>
      <c r="R96" s="11" t="s">
        <v>43</v>
      </c>
      <c r="S96" s="11" t="s">
        <v>43</v>
      </c>
      <c r="T96" s="11" t="s">
        <v>43</v>
      </c>
      <c r="U96" s="11" t="s">
        <v>43</v>
      </c>
      <c r="V96" s="11" t="s">
        <v>43</v>
      </c>
      <c r="W96" s="11" t="s">
        <v>43</v>
      </c>
      <c r="X96" s="11" t="s">
        <v>43</v>
      </c>
      <c r="Y96" s="11" t="s">
        <v>43</v>
      </c>
      <c r="Z96" s="11" t="s">
        <v>43</v>
      </c>
      <c r="AA96" s="11" t="s">
        <v>43</v>
      </c>
      <c r="AB96" s="11" t="s">
        <v>43</v>
      </c>
      <c r="AC96" s="11" t="s">
        <v>43</v>
      </c>
      <c r="AD96" s="11" t="s">
        <v>43</v>
      </c>
      <c r="AE96" s="11" t="s">
        <v>43</v>
      </c>
      <c r="AF96" s="11" t="s">
        <v>43</v>
      </c>
      <c r="AG96" s="11" t="s">
        <v>43</v>
      </c>
      <c r="AH96" s="11" t="s">
        <v>43</v>
      </c>
      <c r="AI96" s="15">
        <f>AI98+AI99</f>
        <v>21552500</v>
      </c>
      <c r="AJ96" s="15">
        <f t="shared" ref="AJ96:AN96" si="15">AJ98+AJ99</f>
        <v>21552500</v>
      </c>
      <c r="AK96" s="15">
        <f t="shared" si="15"/>
        <v>20207400</v>
      </c>
      <c r="AL96" s="15">
        <f t="shared" si="15"/>
        <v>19917200</v>
      </c>
      <c r="AM96" s="15">
        <f t="shared" si="15"/>
        <v>17337600</v>
      </c>
      <c r="AN96" s="15">
        <f t="shared" si="15"/>
        <v>17256700</v>
      </c>
    </row>
    <row r="97" spans="1:40" ht="12.75" customHeight="1" x14ac:dyDescent="0.2">
      <c r="A97" s="5" t="s">
        <v>44</v>
      </c>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27"/>
      <c r="AJ97" s="27"/>
      <c r="AK97" s="27"/>
      <c r="AL97" s="27"/>
      <c r="AM97" s="27"/>
      <c r="AN97" s="27"/>
    </row>
    <row r="98" spans="1:40" ht="122.45" customHeight="1" x14ac:dyDescent="0.2">
      <c r="A98" s="5" t="s">
        <v>430</v>
      </c>
      <c r="B98" s="6" t="s">
        <v>431</v>
      </c>
      <c r="C98" s="6" t="s">
        <v>94</v>
      </c>
      <c r="D98" s="6" t="s">
        <v>421</v>
      </c>
      <c r="E98" s="6" t="s">
        <v>96</v>
      </c>
      <c r="F98" s="6"/>
      <c r="G98" s="6"/>
      <c r="H98" s="6"/>
      <c r="I98" s="6"/>
      <c r="J98" s="6"/>
      <c r="K98" s="6"/>
      <c r="L98" s="6"/>
      <c r="M98" s="6"/>
      <c r="N98" s="6"/>
      <c r="O98" s="6"/>
      <c r="P98" s="6"/>
      <c r="Q98" s="6"/>
      <c r="R98" s="6"/>
      <c r="S98" s="6"/>
      <c r="T98" s="6"/>
      <c r="U98" s="6"/>
      <c r="V98" s="6"/>
      <c r="W98" s="6"/>
      <c r="X98" s="6"/>
      <c r="Y98" s="6"/>
      <c r="Z98" s="6" t="s">
        <v>230</v>
      </c>
      <c r="AA98" s="6" t="s">
        <v>84</v>
      </c>
      <c r="AB98" s="6" t="s">
        <v>231</v>
      </c>
      <c r="AC98" s="6"/>
      <c r="AD98" s="6"/>
      <c r="AE98" s="6"/>
      <c r="AF98" s="6"/>
      <c r="AG98" s="6" t="s">
        <v>91</v>
      </c>
      <c r="AH98" s="6" t="s">
        <v>90</v>
      </c>
      <c r="AI98" s="15">
        <v>36500</v>
      </c>
      <c r="AJ98" s="15">
        <v>36500</v>
      </c>
      <c r="AK98" s="15">
        <v>0</v>
      </c>
      <c r="AL98" s="15">
        <v>0</v>
      </c>
      <c r="AM98" s="15">
        <v>0</v>
      </c>
      <c r="AN98" s="15">
        <v>0</v>
      </c>
    </row>
    <row r="99" spans="1:40" ht="100.15" customHeight="1" x14ac:dyDescent="0.2">
      <c r="A99" s="5" t="s">
        <v>432</v>
      </c>
      <c r="B99" s="6" t="s">
        <v>433</v>
      </c>
      <c r="C99" s="6" t="s">
        <v>94</v>
      </c>
      <c r="D99" s="6" t="s">
        <v>290</v>
      </c>
      <c r="E99" s="6" t="s">
        <v>96</v>
      </c>
      <c r="F99" s="6"/>
      <c r="G99" s="6"/>
      <c r="H99" s="6"/>
      <c r="I99" s="6"/>
      <c r="J99" s="6"/>
      <c r="K99" s="6"/>
      <c r="L99" s="6"/>
      <c r="M99" s="6"/>
      <c r="N99" s="6"/>
      <c r="O99" s="6"/>
      <c r="P99" s="6"/>
      <c r="Q99" s="6"/>
      <c r="R99" s="6"/>
      <c r="S99" s="6"/>
      <c r="T99" s="6"/>
      <c r="U99" s="6"/>
      <c r="V99" s="6"/>
      <c r="W99" s="6" t="s">
        <v>434</v>
      </c>
      <c r="X99" s="6" t="s">
        <v>84</v>
      </c>
      <c r="Y99" s="6" t="s">
        <v>435</v>
      </c>
      <c r="Z99" s="6"/>
      <c r="AA99" s="6"/>
      <c r="AB99" s="6"/>
      <c r="AC99" s="6"/>
      <c r="AD99" s="6"/>
      <c r="AE99" s="6"/>
      <c r="AF99" s="6"/>
      <c r="AG99" s="6" t="s">
        <v>187</v>
      </c>
      <c r="AH99" s="6" t="s">
        <v>98</v>
      </c>
      <c r="AI99" s="15">
        <v>21516000</v>
      </c>
      <c r="AJ99" s="15">
        <v>21516000</v>
      </c>
      <c r="AK99" s="15">
        <v>20207400</v>
      </c>
      <c r="AL99" s="15">
        <v>19917200</v>
      </c>
      <c r="AM99" s="15">
        <v>17337600</v>
      </c>
      <c r="AN99" s="15">
        <v>17256700</v>
      </c>
    </row>
    <row r="100" spans="1:40" ht="33.4" customHeight="1" x14ac:dyDescent="0.2">
      <c r="A100" s="10" t="s">
        <v>436</v>
      </c>
      <c r="B100" s="11" t="s">
        <v>437</v>
      </c>
      <c r="C100" s="11" t="s">
        <v>43</v>
      </c>
      <c r="D100" s="11" t="s">
        <v>43</v>
      </c>
      <c r="E100" s="11" t="s">
        <v>43</v>
      </c>
      <c r="F100" s="11" t="s">
        <v>43</v>
      </c>
      <c r="G100" s="11" t="s">
        <v>43</v>
      </c>
      <c r="H100" s="11" t="s">
        <v>43</v>
      </c>
      <c r="I100" s="11" t="s">
        <v>43</v>
      </c>
      <c r="J100" s="11" t="s">
        <v>43</v>
      </c>
      <c r="K100" s="11" t="s">
        <v>43</v>
      </c>
      <c r="L100" s="11" t="s">
        <v>43</v>
      </c>
      <c r="M100" s="11" t="s">
        <v>43</v>
      </c>
      <c r="N100" s="11" t="s">
        <v>43</v>
      </c>
      <c r="O100" s="11" t="s">
        <v>43</v>
      </c>
      <c r="P100" s="11" t="s">
        <v>43</v>
      </c>
      <c r="Q100" s="11" t="s">
        <v>43</v>
      </c>
      <c r="R100" s="11" t="s">
        <v>43</v>
      </c>
      <c r="S100" s="11" t="s">
        <v>43</v>
      </c>
      <c r="T100" s="11" t="s">
        <v>43</v>
      </c>
      <c r="U100" s="11" t="s">
        <v>43</v>
      </c>
      <c r="V100" s="11" t="s">
        <v>43</v>
      </c>
      <c r="W100" s="11" t="s">
        <v>43</v>
      </c>
      <c r="X100" s="11" t="s">
        <v>43</v>
      </c>
      <c r="Y100" s="11" t="s">
        <v>43</v>
      </c>
      <c r="Z100" s="11" t="s">
        <v>43</v>
      </c>
      <c r="AA100" s="11" t="s">
        <v>43</v>
      </c>
      <c r="AB100" s="11" t="s">
        <v>43</v>
      </c>
      <c r="AC100" s="11" t="s">
        <v>43</v>
      </c>
      <c r="AD100" s="11" t="s">
        <v>43</v>
      </c>
      <c r="AE100" s="11" t="s">
        <v>43</v>
      </c>
      <c r="AF100" s="11" t="s">
        <v>43</v>
      </c>
      <c r="AG100" s="11" t="s">
        <v>43</v>
      </c>
      <c r="AH100" s="11" t="s">
        <v>43</v>
      </c>
      <c r="AI100" s="15">
        <f>AI16</f>
        <v>2552369591.1500001</v>
      </c>
      <c r="AJ100" s="15">
        <f t="shared" ref="AJ100:AN100" si="16">AJ16</f>
        <v>2094655580.9800003</v>
      </c>
      <c r="AK100" s="15">
        <f t="shared" si="16"/>
        <v>2043638191.8599999</v>
      </c>
      <c r="AL100" s="15">
        <f t="shared" si="16"/>
        <v>1613495500</v>
      </c>
      <c r="AM100" s="15">
        <f t="shared" si="16"/>
        <v>1540509700</v>
      </c>
      <c r="AN100" s="15">
        <f t="shared" si="16"/>
        <v>1482899700</v>
      </c>
    </row>
    <row r="101" spans="1:40" ht="12.75" customHeight="1" x14ac:dyDescent="0.2">
      <c r="A101" s="1"/>
      <c r="AI101" s="15">
        <v>2552369591.1500001</v>
      </c>
      <c r="AJ101" s="15">
        <v>2094655580.98</v>
      </c>
      <c r="AL101" s="15">
        <v>1613495500</v>
      </c>
      <c r="AM101" s="15">
        <f>1583102300-42592600</f>
        <v>1540509700</v>
      </c>
      <c r="AN101" s="15">
        <f>1542373600-59473900</f>
        <v>1482899700</v>
      </c>
    </row>
    <row r="102" spans="1:40" ht="12.75" customHeight="1" x14ac:dyDescent="0.2">
      <c r="A102" s="1" t="s">
        <v>35</v>
      </c>
      <c r="AL102" s="15">
        <f>AL101-AL100</f>
        <v>0</v>
      </c>
      <c r="AM102" s="15">
        <f t="shared" ref="AM102:AN102" si="17">AM101-AM100</f>
        <v>0</v>
      </c>
      <c r="AN102" s="15">
        <f t="shared" si="17"/>
        <v>0</v>
      </c>
    </row>
    <row r="103" spans="1:40" ht="13.15" customHeight="1" x14ac:dyDescent="0.2">
      <c r="AL103" s="15">
        <v>19790700</v>
      </c>
    </row>
  </sheetData>
  <autoFilter ref="A15:AN102">
    <filterColumn colId="32" showButton="0"/>
  </autoFilter>
  <mergeCells count="62">
    <mergeCell ref="AK1:AN1"/>
    <mergeCell ref="AK2:AN2"/>
    <mergeCell ref="C11:V11"/>
    <mergeCell ref="A4:AN4"/>
    <mergeCell ref="D7:I7"/>
    <mergeCell ref="A10:A14"/>
    <mergeCell ref="B10:B14"/>
    <mergeCell ref="C10:AE10"/>
    <mergeCell ref="AF10:AF14"/>
    <mergeCell ref="AG10:AH12"/>
    <mergeCell ref="C12:E12"/>
    <mergeCell ref="F12:I12"/>
    <mergeCell ref="Q12:S12"/>
    <mergeCell ref="T12:V12"/>
    <mergeCell ref="AI10:AN10"/>
    <mergeCell ref="AI11:AJ11"/>
    <mergeCell ref="AM11:AN11"/>
    <mergeCell ref="AI12:AJ12"/>
    <mergeCell ref="W11:AB11"/>
    <mergeCell ref="J12:L12"/>
    <mergeCell ref="M12:P12"/>
    <mergeCell ref="C13:C14"/>
    <mergeCell ref="D13:D14"/>
    <mergeCell ref="E13:E14"/>
    <mergeCell ref="F13:F14"/>
    <mergeCell ref="G13:G14"/>
    <mergeCell ref="H13:H14"/>
    <mergeCell ref="I13:I14"/>
    <mergeCell ref="J13:J14"/>
    <mergeCell ref="Y13:Y14"/>
    <mergeCell ref="K13:K14"/>
    <mergeCell ref="L13:L14"/>
    <mergeCell ref="M13:M14"/>
    <mergeCell ref="N13:N14"/>
    <mergeCell ref="O13:O14"/>
    <mergeCell ref="P13:P14"/>
    <mergeCell ref="Q13:Q14"/>
    <mergeCell ref="R13:R14"/>
    <mergeCell ref="S13:S14"/>
    <mergeCell ref="T13:T14"/>
    <mergeCell ref="U13:U14"/>
    <mergeCell ref="V13:V14"/>
    <mergeCell ref="AG15:AH15"/>
    <mergeCell ref="Z12:AB12"/>
    <mergeCell ref="Z13:Z14"/>
    <mergeCell ref="AA13:AA14"/>
    <mergeCell ref="AB13:AB14"/>
    <mergeCell ref="AD13:AD14"/>
    <mergeCell ref="AE13:AE14"/>
    <mergeCell ref="AG13:AG14"/>
    <mergeCell ref="AH13:AH14"/>
    <mergeCell ref="AC11:AE12"/>
    <mergeCell ref="AC13:AC14"/>
    <mergeCell ref="W12:Y12"/>
    <mergeCell ref="AN13:AN14"/>
    <mergeCell ref="AM13:AM14"/>
    <mergeCell ref="AL13:AL14"/>
    <mergeCell ref="W13:W14"/>
    <mergeCell ref="X13:X14"/>
    <mergeCell ref="AK13:AK14"/>
    <mergeCell ref="AJ13:AJ14"/>
    <mergeCell ref="AI13:AI14"/>
  </mergeCells>
  <pageMargins left="0.39370078740157483" right="0" top="0" bottom="0" header="0" footer="0"/>
  <pageSetup paperSize="9" scale="52" orientation="landscape" r:id="rId1"/>
  <headerFooter alignWithMargins="0"/>
  <colBreaks count="1" manualBreakCount="1">
    <brk id="20" max="10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СВОД РЕЕСТРОВ РАСХОДНЫХ ОБЯЗАТ</vt:lpstr>
      <vt:lpstr>'СВОД РЕЕСТРОВ РАСХОДНЫХ ОБЯЗАТ'!Заголовки_для_печати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dc:description>POI HSSF rep:2.43.1.241</dc:description>
  <cp:lastModifiedBy>1</cp:lastModifiedBy>
  <cp:lastPrinted>2017-11-15T11:20:17Z</cp:lastPrinted>
  <dcterms:created xsi:type="dcterms:W3CDTF">2017-11-13T07:50:46Z</dcterms:created>
  <dcterms:modified xsi:type="dcterms:W3CDTF">2017-11-15T11:20:21Z</dcterms:modified>
</cp:coreProperties>
</file>