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5" yWindow="225" windowWidth="14820" windowHeight="11400" activeTab="1"/>
  </bookViews>
  <sheets>
    <sheet name="Приложение 3" sheetId="2" r:id="rId1"/>
    <sheet name="Приложение 2" sheetId="1" r:id="rId2"/>
  </sheets>
  <externalReferences>
    <externalReference r:id="rId3"/>
  </externalReferences>
  <definedNames>
    <definedName name="_xlnm._FilterDatabase" localSheetId="1" hidden="1">'Приложение 2'!$A$6:$F$175</definedName>
    <definedName name="Z_03D0DDB9_3E2B_445E_B26D_09285D63C497_.wvu.FilterData" localSheetId="1" hidden="1">'Приложение 2'!$A$6:$F$127</definedName>
    <definedName name="Z_0C05F25E_D6C8_460E_B21F_18CDF652E72B_.wvu.FilterData" localSheetId="1" hidden="1">'Приложение 2'!$A$6:$F$171</definedName>
    <definedName name="Z_109DA76D_AE87_4DEF_BB8D_2E65AA4823CD_.wvu.FilterData" localSheetId="1" hidden="1">'Приложение 2'!$A$6:$F$175</definedName>
    <definedName name="Z_184D3176_FFF6_4E91_A7DC_D63418B7D0F5_.wvu.FilterData" localSheetId="1" hidden="1">'Приложение 2'!$A$6:$F$127</definedName>
    <definedName name="Z_2547B61A_57D8_45C6_87E4_2B595BD241A2_.wvu.FilterData" localSheetId="1" hidden="1">'Приложение 2'!$A$6:$F$127</definedName>
    <definedName name="Z_2547B61A_57D8_45C6_87E4_2B595BD241A2_.wvu.PrintArea" localSheetId="1" hidden="1">'Приложение 2'!$A$2:$G$127</definedName>
    <definedName name="Z_2547B61A_57D8_45C6_87E4_2B595BD241A2_.wvu.PrintTitles" localSheetId="1" hidden="1">'Приложение 2'!$7:$8</definedName>
    <definedName name="Z_25AEB4E0_1B87_403B_8FF5_F60B0BE675C2_.wvu.FilterData" localSheetId="1" hidden="1">'Приложение 2'!$A$6:$F$175</definedName>
    <definedName name="Z_265E4B74_F87F_4C11_8F36_BD3184BC15DF_.wvu.FilterData" localSheetId="1" hidden="1">'Приложение 2'!$A$6:$F$175</definedName>
    <definedName name="Z_265E4B74_F87F_4C11_8F36_BD3184BC15DF_.wvu.PrintArea" localSheetId="1" hidden="1">'Приложение 2'!$A$1:$G$171</definedName>
    <definedName name="Z_265E4B74_F87F_4C11_8F36_BD3184BC15DF_.wvu.Rows" localSheetId="1" hidden="1">'Приложение 2'!$6:$6</definedName>
    <definedName name="Z_2CC5DC23_D108_4C62_8D9C_2D339D918FB9_.wvu.FilterData" localSheetId="1" hidden="1">'Приложение 2'!$A$6:$F$127</definedName>
    <definedName name="Z_2E862F6B_6B0A_40BB_944E_0C7992DC3BBB_.wvu.FilterData" localSheetId="1" hidden="1">'Приложение 2'!$A$6:$F$127</definedName>
    <definedName name="Z_4CB2AD8A_1395_4EEB_B6E5_ACA1429CF0DB_.wvu.Cols" localSheetId="1" hidden="1">'Приложение 2'!#REF!</definedName>
    <definedName name="Z_4CB2AD8A_1395_4EEB_B6E5_ACA1429CF0DB_.wvu.FilterData" localSheetId="1" hidden="1">'Приложение 2'!$A$6:$F$127</definedName>
    <definedName name="Z_4CB2AD8A_1395_4EEB_B6E5_ACA1429CF0DB_.wvu.PrintArea" localSheetId="1" hidden="1">'Приложение 2'!$A$4:$F$127</definedName>
    <definedName name="Z_4CB2AD8A_1395_4EEB_B6E5_ACA1429CF0DB_.wvu.PrintTitles" localSheetId="1" hidden="1">'Приложение 2'!$7:$8</definedName>
    <definedName name="Z_5271CAE7_4D6C_40AB_9A03_5EFB6EFB80FA_.wvu.Cols" localSheetId="1" hidden="1">'Приложение 2'!#REF!</definedName>
    <definedName name="Z_5271CAE7_4D6C_40AB_9A03_5EFB6EFB80FA_.wvu.FilterData" localSheetId="1" hidden="1">'Приложение 2'!$A$6:$F$127</definedName>
    <definedName name="Z_5271CAE7_4D6C_40AB_9A03_5EFB6EFB80FA_.wvu.PrintArea" localSheetId="1" hidden="1">'Приложение 2'!$A$1:$G$127</definedName>
    <definedName name="Z_599A55F8_3816_4A95_B2A0_7EE8B30830DF_.wvu.FilterData" localSheetId="1" hidden="1">'Приложение 2'!$A$6:$F$127</definedName>
    <definedName name="Z_599A55F8_3816_4A95_B2A0_7EE8B30830DF_.wvu.PrintArea" localSheetId="1" hidden="1">'Приложение 2'!$A$2:$G$127</definedName>
    <definedName name="Z_62BA1D30_83D4_405C_B38E_4A6036DCDF7D_.wvu.Cols" localSheetId="1" hidden="1">'Приложение 2'!#REF!</definedName>
    <definedName name="Z_62BA1D30_83D4_405C_B38E_4A6036DCDF7D_.wvu.FilterData" localSheetId="1" hidden="1">'Приложение 2'!$A$6:$F$127</definedName>
    <definedName name="Z_62BA1D30_83D4_405C_B38E_4A6036DCDF7D_.wvu.PrintArea" localSheetId="1" hidden="1">'Приложение 2'!$A$1:$G$127</definedName>
    <definedName name="Z_79F59BD1_17D2_45CE_ABAE_358CD088226E_.wvu.FilterData" localSheetId="1" hidden="1">'Приложение 2'!$A$6:$F$171</definedName>
    <definedName name="Z_7C0ABF66_8B0F_48ED_A269_F91E2B0FF96C_.wvu.FilterData" localSheetId="1" hidden="1">'Приложение 2'!$A$6:$F$127</definedName>
    <definedName name="Z_949DCF8A_4B6C_48DC_A0AF_1508759F4E2C_.wvu.FilterData" localSheetId="1" hidden="1">'Приложение 2'!$A$6:$F$127</definedName>
    <definedName name="Z_952B7C87_3C9A_49F5_8779_4E3649548979_.wvu.FilterData" localSheetId="1" hidden="1">'Приложение 2'!$A$6:$F$175</definedName>
    <definedName name="Z_9AE4E90B_95AD_4E92_80AE_724EF4B3642C_.wvu.FilterData" localSheetId="1" hidden="1">'Приложение 2'!$A$6:$F$175</definedName>
    <definedName name="Z_9AE4E90B_95AD_4E92_80AE_724EF4B3642C_.wvu.PrintTitles" localSheetId="1" hidden="1">'Приложение 2'!$7:$8</definedName>
    <definedName name="Z_9E5A3FA7_970E_48B8_B541_E62C999D241F_.wvu.FilterData" localSheetId="1" hidden="1">'Приложение 2'!$A$6:$F$171</definedName>
    <definedName name="Z_A24E161A_D544_48C2_9D1F_4A462EC54334_.wvu.FilterData" localSheetId="1" hidden="1">'Приложение 2'!$A$6:$F$171</definedName>
    <definedName name="Z_A79CDC70_8466_49CB_8C49_C52C08F5C2C3_.wvu.FilterData" localSheetId="1" hidden="1">'Приложение 2'!$A$6:$F$127</definedName>
    <definedName name="Z_A79CDC70_8466_49CB_8C49_C52C08F5C2C3_.wvu.PrintArea" localSheetId="1" hidden="1">'Приложение 2'!$A$2:$G$127</definedName>
    <definedName name="Z_A79CDC70_8466_49CB_8C49_C52C08F5C2C3_.wvu.PrintTitles" localSheetId="1" hidden="1">'Приложение 2'!$7:$8</definedName>
    <definedName name="Z_A8948269_4E7B_45E3_BE22_6E85E00146D1_.wvu.FilterData" localSheetId="1" hidden="1">'Приложение 2'!$A$6:$F$175</definedName>
    <definedName name="Z_B2AEA316_3CC7_4A5F_84DC_5C75A986883C_.wvu.FilterData" localSheetId="1" hidden="1">'Приложение 2'!$A$6:$F$171</definedName>
    <definedName name="Z_B3397BCA_1277_4868_806F_2E68EFD73FCF_.wvu.Cols" localSheetId="1" hidden="1">'Приложение 2'!#REF!</definedName>
    <definedName name="Z_B3397BCA_1277_4868_806F_2E68EFD73FCF_.wvu.FilterData" localSheetId="1" hidden="1">'Приложение 2'!$A$6:$F$127</definedName>
    <definedName name="Z_B3397BCA_1277_4868_806F_2E68EFD73FCF_.wvu.PrintArea" localSheetId="1" hidden="1">'Приложение 2'!$A$4:$F$127</definedName>
    <definedName name="Z_B3397BCA_1277_4868_806F_2E68EFD73FCF_.wvu.PrintTitles" localSheetId="1" hidden="1">'Приложение 2'!$7:$8</definedName>
    <definedName name="Z_B3ADB1FC_7237_4F79_A98A_9A3A728E8FB8_.wvu.FilterData" localSheetId="1" hidden="1">'Приложение 2'!$A$6:$F$127</definedName>
    <definedName name="Z_C0DCEFD6_4378_4196_8A52_BBAE8937CBA3_.wvu.Cols" localSheetId="1" hidden="1">'Приложение 2'!$G:$G</definedName>
    <definedName name="Z_C0DCEFD6_4378_4196_8A52_BBAE8937CBA3_.wvu.FilterData" localSheetId="1" hidden="1">'Приложение 2'!$A$6:$F$175</definedName>
    <definedName name="Z_C0DCEFD6_4378_4196_8A52_BBAE8937CBA3_.wvu.PrintArea" localSheetId="1" hidden="1">'Приложение 2'!$A$1:$G$175</definedName>
    <definedName name="Z_CBBD36BD_B8D3_405D_A6D4_79D054A9E80B_.wvu.FilterData" localSheetId="1" hidden="1">'Приложение 2'!$A$6:$F$171</definedName>
    <definedName name="Z_DF978123_59AC_4B1F_A096_5B9769439D1C_.wvu.FilterData" localSheetId="1" hidden="1">'Приложение 2'!$A$6:$F$175</definedName>
    <definedName name="Z_E73FB2C8_8889_4BC1_B42C_BB4285892FAC_.wvu.Cols" localSheetId="1" hidden="1">'Приложение 2'!#REF!</definedName>
    <definedName name="Z_E73FB2C8_8889_4BC1_B42C_BB4285892FAC_.wvu.FilterData" localSheetId="1" hidden="1">'Приложение 2'!$A$6:$F$127</definedName>
    <definedName name="Z_E73FB2C8_8889_4BC1_B42C_BB4285892FAC_.wvu.PrintArea" localSheetId="1" hidden="1">'Приложение 2'!$A$4:$F$127</definedName>
    <definedName name="Z_E73FB2C8_8889_4BC1_B42C_BB4285892FAC_.wvu.PrintTitles" localSheetId="1" hidden="1">'Приложение 2'!$7:$8</definedName>
    <definedName name="Z_E7A61A23_F5BB_4765_9BEB_425D1A63ECC6_.wvu.FilterData" localSheetId="1" hidden="1">'Приложение 2'!$A$6:$F$171</definedName>
    <definedName name="Z_E942A1EB_DA9A_49D4_890A_1E490C17C671_.wvu.FilterData" localSheetId="1" hidden="1">'Приложение 2'!$A$6:$F$171</definedName>
    <definedName name="_xlnm.Print_Titles" localSheetId="1">'Приложение 2'!$7:$8</definedName>
    <definedName name="_xlnm.Print_Area" localSheetId="1">'Приложение 2'!$A$1:$H$188</definedName>
    <definedName name="_xlnm.Print_Area" localSheetId="0">'Приложение 3'!$A$1:$E$35</definedName>
  </definedNames>
  <calcPr calcId="144525"/>
  <customWorkbookViews>
    <customWorkbookView name="Администратор - Личное представление" guid="{C0DCEFD6-4378-4196-8A52-BBAE8937CBA3}" mergeInterval="0" personalView="1" maximized="1" xWindow="1" yWindow="1" windowWidth="1916" windowHeight="855" activeSheetId="2" showComments="commIndAndComment"/>
    <customWorkbookView name="й1 - Личное представление" guid="{265E4B74-F87F-4C11-8F36-BD3184BC15DF}" mergeInterval="0" personalView="1" maximized="1" xWindow="1" yWindow="1" windowWidth="973" windowHeight="539" activeSheetId="1"/>
    <customWorkbookView name="user - Личное представление" guid="{9AE4E90B-95AD-4E92-80AE-724EF4B3642C}" mergeInterval="0" personalView="1" maximized="1" xWindow="1" yWindow="1" windowWidth="1916" windowHeight="811" activeSheetId="1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</customWorkbookViews>
</workbook>
</file>

<file path=xl/calcChain.xml><?xml version="1.0" encoding="utf-8"?>
<calcChain xmlns="http://schemas.openxmlformats.org/spreadsheetml/2006/main">
  <c r="H187" i="1" l="1"/>
  <c r="G187" i="1"/>
  <c r="G186" i="1" s="1"/>
  <c r="H181" i="1"/>
  <c r="G181" i="1"/>
  <c r="G180" i="1" s="1"/>
  <c r="G179" i="1" s="1"/>
  <c r="H177" i="1"/>
  <c r="G177" i="1"/>
  <c r="G176" i="1" s="1"/>
  <c r="G175" i="1" s="1"/>
  <c r="H173" i="1"/>
  <c r="G173" i="1"/>
  <c r="G172" i="1" s="1"/>
  <c r="G171" i="1" s="1"/>
  <c r="H169" i="1"/>
  <c r="G169" i="1"/>
  <c r="G168" i="1" s="1"/>
  <c r="G167" i="1" s="1"/>
  <c r="H165" i="1"/>
  <c r="G165" i="1"/>
  <c r="G164" i="1" s="1"/>
  <c r="G163" i="1" s="1"/>
  <c r="H161" i="1"/>
  <c r="G161" i="1"/>
  <c r="H160" i="1"/>
  <c r="G160" i="1"/>
  <c r="G159" i="1" s="1"/>
  <c r="H153" i="1"/>
  <c r="G153" i="1"/>
  <c r="G152" i="1" s="1"/>
  <c r="G151" i="1" s="1"/>
  <c r="H149" i="1"/>
  <c r="G149" i="1"/>
  <c r="G148" i="1" s="1"/>
  <c r="G147" i="1" s="1"/>
  <c r="H144" i="1"/>
  <c r="G144" i="1"/>
  <c r="G143" i="1" s="1"/>
  <c r="G142" i="1" s="1"/>
  <c r="H140" i="1"/>
  <c r="G140" i="1"/>
  <c r="G139" i="1" s="1"/>
  <c r="G138" i="1" s="1"/>
  <c r="H134" i="1"/>
  <c r="G134" i="1"/>
  <c r="G133" i="1" s="1"/>
  <c r="G132" i="1" s="1"/>
  <c r="G131" i="1" s="1"/>
  <c r="G130" i="1" s="1"/>
  <c r="D33" i="2" s="1"/>
  <c r="H127" i="1"/>
  <c r="G127" i="1"/>
  <c r="G126" i="1" s="1"/>
  <c r="H125" i="1"/>
  <c r="G125" i="1"/>
  <c r="H123" i="1"/>
  <c r="G123" i="1"/>
  <c r="G122" i="1" s="1"/>
  <c r="H121" i="1"/>
  <c r="G121" i="1"/>
  <c r="H119" i="1"/>
  <c r="G119" i="1"/>
  <c r="G118" i="1" s="1"/>
  <c r="H117" i="1"/>
  <c r="G117" i="1"/>
  <c r="H114" i="1"/>
  <c r="G114" i="1"/>
  <c r="G113" i="1" s="1"/>
  <c r="G112" i="1" s="1"/>
  <c r="G106" i="1" s="1"/>
  <c r="G109" i="1"/>
  <c r="G108" i="1" s="1"/>
  <c r="G107" i="1" s="1"/>
  <c r="H104" i="1"/>
  <c r="G104" i="1"/>
  <c r="G103" i="1" s="1"/>
  <c r="G102" i="1" s="1"/>
  <c r="G101" i="1" s="1"/>
  <c r="G100" i="1" s="1"/>
  <c r="H98" i="1"/>
  <c r="G98" i="1"/>
  <c r="G97" i="1" s="1"/>
  <c r="G96" i="1" s="1"/>
  <c r="G95" i="1" s="1"/>
  <c r="G94" i="1" s="1"/>
  <c r="H91" i="1"/>
  <c r="G91" i="1"/>
  <c r="H88" i="1"/>
  <c r="G88" i="1"/>
  <c r="G87" i="1" s="1"/>
  <c r="H81" i="1"/>
  <c r="G81" i="1"/>
  <c r="G80" i="1" s="1"/>
  <c r="G79" i="1" s="1"/>
  <c r="G78" i="1" s="1"/>
  <c r="H76" i="1"/>
  <c r="G76" i="1"/>
  <c r="G75" i="1" s="1"/>
  <c r="G74" i="1" s="1"/>
  <c r="G73" i="1" s="1"/>
  <c r="G72" i="1" s="1"/>
  <c r="H69" i="1"/>
  <c r="G69" i="1"/>
  <c r="G68" i="1" s="1"/>
  <c r="H67" i="1"/>
  <c r="G67" i="1"/>
  <c r="G66" i="1" s="1"/>
  <c r="H64" i="1"/>
  <c r="G64" i="1"/>
  <c r="G63" i="1" s="1"/>
  <c r="G62" i="1" s="1"/>
  <c r="H60" i="1"/>
  <c r="G60" i="1"/>
  <c r="G59" i="1" s="1"/>
  <c r="G58" i="1" s="1"/>
  <c r="H56" i="1"/>
  <c r="G56" i="1"/>
  <c r="G55" i="1" s="1"/>
  <c r="G54" i="1" s="1"/>
  <c r="H52" i="1"/>
  <c r="G52" i="1"/>
  <c r="G51" i="1" s="1"/>
  <c r="G50" i="1" s="1"/>
  <c r="H44" i="1"/>
  <c r="G44" i="1"/>
  <c r="G43" i="1" s="1"/>
  <c r="G42" i="1" s="1"/>
  <c r="G41" i="1" s="1"/>
  <c r="G40" i="1" s="1"/>
  <c r="G39" i="1" s="1"/>
  <c r="H37" i="1"/>
  <c r="G37" i="1"/>
  <c r="H35" i="1"/>
  <c r="G35" i="1"/>
  <c r="H31" i="1"/>
  <c r="G31" i="1"/>
  <c r="G30" i="1" s="1"/>
  <c r="H28" i="1"/>
  <c r="G28" i="1"/>
  <c r="G27" i="1" s="1"/>
  <c r="H22" i="1"/>
  <c r="G22" i="1"/>
  <c r="G21" i="1" s="1"/>
  <c r="H16" i="1"/>
  <c r="G16" i="1"/>
  <c r="G15" i="1" s="1"/>
  <c r="G14" i="1" s="1"/>
  <c r="G13" i="1" s="1"/>
  <c r="G12" i="1" s="1"/>
  <c r="D13" i="2" s="1"/>
  <c r="H15" i="1" l="1"/>
  <c r="H21" i="1"/>
  <c r="H30" i="1"/>
  <c r="H43" i="1"/>
  <c r="H51" i="1"/>
  <c r="H55" i="1"/>
  <c r="H59" i="1"/>
  <c r="H63" i="1"/>
  <c r="H66" i="1"/>
  <c r="H68" i="1"/>
  <c r="H75" i="1"/>
  <c r="H87" i="1"/>
  <c r="H97" i="1"/>
  <c r="H103" i="1"/>
  <c r="D18" i="2"/>
  <c r="H113" i="1"/>
  <c r="H122" i="1"/>
  <c r="H126" i="1"/>
  <c r="H133" i="1"/>
  <c r="H139" i="1"/>
  <c r="H148" i="1"/>
  <c r="H152" i="1"/>
  <c r="H159" i="1"/>
  <c r="H164" i="1"/>
  <c r="H168" i="1"/>
  <c r="H172" i="1"/>
  <c r="H176" i="1"/>
  <c r="H180" i="1"/>
  <c r="H186" i="1"/>
  <c r="H80" i="1"/>
  <c r="H27" i="1"/>
  <c r="H143" i="1"/>
  <c r="H118" i="1"/>
  <c r="G158" i="1"/>
  <c r="G157" i="1" s="1"/>
  <c r="D29" i="2" s="1"/>
  <c r="G34" i="1"/>
  <c r="G33" i="1" s="1"/>
  <c r="H185" i="1"/>
  <c r="G86" i="1"/>
  <c r="G85" i="1" s="1"/>
  <c r="G84" i="1" s="1"/>
  <c r="H86" i="1"/>
  <c r="H26" i="1"/>
  <c r="H20" i="1"/>
  <c r="H19" i="1"/>
  <c r="G146" i="1"/>
  <c r="G71" i="1"/>
  <c r="D22" i="2" s="1"/>
  <c r="H34" i="1"/>
  <c r="G185" i="1"/>
  <c r="G184" i="1" s="1"/>
  <c r="G183" i="1" s="1"/>
  <c r="D30" i="2" s="1"/>
  <c r="G93" i="1"/>
  <c r="D26" i="2" s="1"/>
  <c r="G19" i="1"/>
  <c r="G18" i="1" s="1"/>
  <c r="D14" i="2" s="1"/>
  <c r="G20" i="1"/>
  <c r="G26" i="1"/>
  <c r="G49" i="1"/>
  <c r="G48" i="1" s="1"/>
  <c r="G47" i="1" s="1"/>
  <c r="D21" i="2" s="1"/>
  <c r="G137" i="1"/>
  <c r="H109" i="1"/>
  <c r="H33" i="1" l="1"/>
  <c r="G83" i="1"/>
  <c r="D25" i="2"/>
  <c r="H179" i="1"/>
  <c r="H175" i="1"/>
  <c r="H171" i="1"/>
  <c r="H167" i="1"/>
  <c r="H163" i="1"/>
  <c r="H112" i="1"/>
  <c r="H108" i="1"/>
  <c r="D20" i="2"/>
  <c r="H18" i="1"/>
  <c r="H85" i="1"/>
  <c r="H184" i="1"/>
  <c r="H158" i="1"/>
  <c r="H151" i="1"/>
  <c r="H147" i="1"/>
  <c r="H138" i="1"/>
  <c r="H132" i="1"/>
  <c r="H102" i="1"/>
  <c r="H96" i="1"/>
  <c r="H74" i="1"/>
  <c r="H62" i="1"/>
  <c r="H58" i="1"/>
  <c r="H54" i="1"/>
  <c r="H50" i="1"/>
  <c r="H42" i="1"/>
  <c r="H14" i="1"/>
  <c r="H79" i="1"/>
  <c r="H142" i="1"/>
  <c r="G25" i="1"/>
  <c r="G24" i="1" s="1"/>
  <c r="H25" i="1"/>
  <c r="G136" i="1"/>
  <c r="G46" i="1"/>
  <c r="G156" i="1"/>
  <c r="G155" i="1" s="1"/>
  <c r="G129" i="1" l="1"/>
  <c r="D34" i="2"/>
  <c r="H107" i="1"/>
  <c r="H13" i="1"/>
  <c r="H41" i="1"/>
  <c r="H49" i="1"/>
  <c r="H73" i="1"/>
  <c r="H95" i="1"/>
  <c r="H101" i="1"/>
  <c r="H131" i="1"/>
  <c r="H146" i="1"/>
  <c r="H157" i="1"/>
  <c r="H183" i="1"/>
  <c r="H84" i="1"/>
  <c r="E14" i="2"/>
  <c r="H78" i="1"/>
  <c r="H24" i="1"/>
  <c r="G11" i="1"/>
  <c r="D15" i="2"/>
  <c r="D12" i="2" s="1"/>
  <c r="H137" i="1"/>
  <c r="G10" i="1"/>
  <c r="G9" i="1" s="1"/>
  <c r="E25" i="2" l="1"/>
  <c r="E30" i="2"/>
  <c r="H130" i="1"/>
  <c r="H100" i="1"/>
  <c r="H94" i="1"/>
  <c r="H72" i="1"/>
  <c r="H40" i="1"/>
  <c r="H12" i="1"/>
  <c r="H106" i="1"/>
  <c r="E29" i="2"/>
  <c r="H156" i="1"/>
  <c r="H48" i="1"/>
  <c r="H71" i="1"/>
  <c r="H11" i="1"/>
  <c r="E15" i="2"/>
  <c r="H136" i="1"/>
  <c r="D28" i="2"/>
  <c r="D32" i="2"/>
  <c r="H47" i="1" l="1"/>
  <c r="H93" i="1"/>
  <c r="H155" i="1"/>
  <c r="E13" i="2"/>
  <c r="H39" i="1"/>
  <c r="E18" i="2"/>
  <c r="E33" i="2"/>
  <c r="E22" i="2"/>
  <c r="H46" i="1"/>
  <c r="E12" i="2"/>
  <c r="H129" i="1"/>
  <c r="E34" i="2"/>
  <c r="E28" i="2"/>
  <c r="D24" i="2"/>
  <c r="H83" i="1" l="1"/>
  <c r="E26" i="2"/>
  <c r="E21" i="2"/>
  <c r="E20" i="2"/>
  <c r="E32" i="2"/>
  <c r="E17" i="2"/>
  <c r="A25" i="2"/>
  <c r="H10" i="1" l="1"/>
  <c r="E24" i="2"/>
  <c r="D17" i="2"/>
  <c r="H9" i="1" l="1"/>
  <c r="D10" i="2"/>
  <c r="E10" i="2"/>
</calcChain>
</file>

<file path=xl/sharedStrings.xml><?xml version="1.0" encoding="utf-8"?>
<sst xmlns="http://schemas.openxmlformats.org/spreadsheetml/2006/main" count="884" uniqueCount="185">
  <si>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</si>
  <si>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</si>
  <si>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</si>
  <si>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</si>
  <si>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</si>
  <si>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</si>
  <si>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</si>
  <si>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</si>
  <si>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</si>
  <si>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</si>
  <si>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</si>
  <si>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</si>
  <si>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</si>
  <si>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</si>
  <si>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</si>
  <si>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</si>
  <si>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</si>
  <si>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</si>
  <si>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</si>
  <si>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</si>
  <si>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</si>
  <si>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</si>
  <si>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</si>
  <si>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</si>
  <si>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</si>
  <si>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</si>
  <si>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</si>
  <si>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</si>
  <si>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</si>
  <si>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</si>
  <si>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</si>
  <si>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</si>
  <si>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</si>
  <si>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</si>
  <si>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</si>
  <si>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</si>
  <si>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</si>
  <si>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</si>
  <si>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Субсидии бюджетным учреждениям на иные цели</t>
  </si>
  <si>
    <t>611</t>
  </si>
  <si>
    <t>612</t>
  </si>
  <si>
    <t>323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</si>
  <si>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</si>
  <si>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</si>
  <si>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</si>
  <si>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</si>
  <si>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</si>
  <si>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</si>
  <si>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</si>
  <si>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</si>
  <si>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</si>
  <si>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</si>
  <si>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</si>
  <si>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</si>
  <si>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</si>
  <si>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</si>
  <si>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</si>
  <si>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</si>
  <si>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</si>
  <si>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</si>
  <si>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</si>
  <si>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</si>
  <si>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</si>
  <si>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</si>
  <si>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</si>
  <si>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</si>
  <si>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</si>
  <si>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</si>
  <si>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</si>
  <si>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</si>
  <si>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</si>
  <si>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</si>
  <si>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</si>
  <si>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</si>
  <si>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</si>
  <si>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</si>
  <si>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</si>
  <si>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</si>
  <si>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</si>
  <si>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Рз</t>
  </si>
  <si>
    <t>Пр</t>
  </si>
  <si>
    <t>Утверждено</t>
  </si>
  <si>
    <t>Кассовое исполнение</t>
  </si>
  <si>
    <t>ВСЕГО: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</si>
  <si>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</si>
  <si>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</si>
  <si>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</si>
  <si>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</si>
  <si>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тыс. рублей</t>
  </si>
  <si>
    <t>853</t>
  </si>
  <si>
    <t>Уплата иных платежей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</si>
  <si>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</si>
  <si>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</si>
  <si>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</si>
  <si>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 xml:space="preserve">Реконструкция, капитальный ремонт и ремонт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</si>
  <si>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</si>
  <si>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</si>
  <si>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>Муниципальная программа "Безопасность жизнедеятельности населения МО МР "Печора"</t>
  </si>
  <si>
    <t>Подпрограмма "Повышение безопасности дорожного движения"</t>
  </si>
  <si>
    <t xml:space="preserve">Обеспечение содержания, ремонта и капитального ремонта  улично-дорожной сети  в границах  поселений </t>
  </si>
  <si>
    <t>242</t>
  </si>
  <si>
    <t>Предоставление социальной помощи льготной категории граждан, участникам Великой Отечественной войны</t>
  </si>
  <si>
    <t>Предоставление социальной помощи женщинам, состоящим на учете по беременности и родам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</si>
  <si>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</si>
  <si>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</si>
  <si>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Муниципальная программа "Развитие культуры и туризма на территории МО МР "Печора"</t>
  </si>
  <si>
    <t xml:space="preserve">Оказание муниципальных услуг (выполнение работ) музеями и библиотеками. </t>
  </si>
  <si>
    <t>Укрепление материально-технической базы муниципальных учреждений</t>
  </si>
  <si>
    <t>Оказание муниципальных услуг (выполнение работ) учреждениями культурно-досугового типа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</si>
  <si>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</si>
  <si>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Кинематография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</si>
  <si>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</si>
  <si>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</si>
  <si>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</si>
  <si>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</si>
  <si>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Приложение 2</t>
  </si>
  <si>
    <t xml:space="preserve">Приложение 3                              </t>
  </si>
  <si>
    <t>99 0 00 00000</t>
  </si>
  <si>
    <t>99 0 00 02030</t>
  </si>
  <si>
    <t>Обеспечение проведения выборов и референдумов</t>
  </si>
  <si>
    <t>07</t>
  </si>
  <si>
    <t>Проведение выборов и референдумов</t>
  </si>
  <si>
    <t>99 0 00 02090</t>
  </si>
  <si>
    <t xml:space="preserve">Руководство и управление в сфере установленных функций органов местного самоуправления </t>
  </si>
  <si>
    <t>99 0 00 02040</t>
  </si>
  <si>
    <t>99 0 00 02110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</si>
  <si>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</si>
  <si>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</si>
  <si>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</si>
  <si>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</si>
  <si>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99 0 00 15310</t>
  </si>
  <si>
    <t>03 0 00 00000</t>
  </si>
  <si>
    <t>03 3 00 00000</t>
  </si>
  <si>
    <t>03 3 13 72220</t>
  </si>
  <si>
    <t>03 3 13 S2220</t>
  </si>
  <si>
    <t>03 3 14 00000</t>
  </si>
  <si>
    <t>03 3 14 72230</t>
  </si>
  <si>
    <t>99 0 00 24700</t>
  </si>
  <si>
    <t>Другие вопросы в области национальной экономики</t>
  </si>
  <si>
    <t>12</t>
  </si>
  <si>
    <t>Подпрограмма "Комплексное освоение и развитие территорий в целях жилищного 
строительства на территории МО МР "Печора"</t>
  </si>
  <si>
    <t>03 2 00 00000</t>
  </si>
  <si>
    <t>Кадастровый учет земельных участков для индивидуального жилищного строительства</t>
  </si>
  <si>
    <t>03 2 32 00000</t>
  </si>
  <si>
    <t>Муниципальная программа "Развитие физической культуры и спорта МО МР "Печора"</t>
  </si>
  <si>
    <t>06 0 00 00000</t>
  </si>
  <si>
    <t>Разработка проекта планировки и проекта межевания территории</t>
  </si>
  <si>
    <t>06 0 12 00000</t>
  </si>
  <si>
    <t>99 0 00 25400</t>
  </si>
  <si>
    <t>Подпрограмма "Улучшение состояния жилищно-коммунального комплекса на территории МО МР "Печора""</t>
  </si>
  <si>
    <t>03 1 00 00000</t>
  </si>
  <si>
    <t>Отлов и содержание безнадзорных животных</t>
  </si>
  <si>
    <t>03 1 18 00000</t>
  </si>
  <si>
    <t>08 0 00 00000</t>
  </si>
  <si>
    <t>08 5 00 00000</t>
  </si>
  <si>
    <t>Обеспечение обустройства и содержания технических средств организации дорожного движения улично-дорожной сети</t>
  </si>
  <si>
    <t>08 5 31 00000</t>
  </si>
  <si>
    <t>99 0 00 25500</t>
  </si>
  <si>
    <t xml:space="preserve">Закупка товаров, работ, услуг в сфере
информационно-коммуникационных технологий
</t>
  </si>
  <si>
    <t>99 0 00 25510</t>
  </si>
  <si>
    <t>99 0 00 25520</t>
  </si>
  <si>
    <t>99 0 00 25530</t>
  </si>
  <si>
    <t>99 0 00 25540</t>
  </si>
  <si>
    <t>99 0 00 63110</t>
  </si>
  <si>
    <t>Муниципальная программа "Адресная социальная помощь населению городского поселения "Печора" на 2016-2018 годы"</t>
  </si>
  <si>
    <t>01 0 00 00000</t>
  </si>
  <si>
    <t>01 0 01 00000</t>
  </si>
  <si>
    <t>01 0 02 00000</t>
  </si>
  <si>
    <t>99 0 00 63140</t>
  </si>
  <si>
    <t>99 0 00 63150</t>
  </si>
  <si>
    <t>05 0 00 00000</t>
  </si>
  <si>
    <t>05 0 11 00000</t>
  </si>
  <si>
    <t>05 0 12 00000</t>
  </si>
  <si>
    <t>Обновление материально-технической базы муниципальных учреждений сферы культуры</t>
  </si>
  <si>
    <t>05 0 13 72150</t>
  </si>
  <si>
    <t>Укрепление материально-технической базы муниципальных учреждений сферы культуры</t>
  </si>
  <si>
    <t>05 0 13 S2150</t>
  </si>
  <si>
    <t>05 0 21 00000</t>
  </si>
  <si>
    <t>05 0 24 00000</t>
  </si>
  <si>
    <t>Ассигнования (тыс.рублей)</t>
  </si>
  <si>
    <t>Расходы бюджета муниципального образования городского поселения "Печора" за 2016 год по ведомственной структуре бюджета муниципального образования городского поселения "Печора"</t>
  </si>
  <si>
    <t xml:space="preserve">РАСХОДЫ БЮДЖЕТА МУНИЦИПАЛЬНОГО ОБРАЗОВАНИЯ ГОРОДСКОГО ПОСЕЛЕНИЯ "ПЕЧОРА" НА  2016 ГОД ПО РАЗДЕЛАМ, ПОДРАЗДЕЛАМ  КЛАССИФИКАЦИИ РАСХОДОВ БЮДЖЕТОВ </t>
  </si>
  <si>
    <t>Культура, кинематография</t>
  </si>
  <si>
    <t xml:space="preserve"> к проекту решения Совета городского поселения "Печора" от ____ 2017 года № ____</t>
  </si>
  <si>
    <t xml:space="preserve">к проекту решения Совета городского поселения "Печора" от   2017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</si>
</sst>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0.0"/>
    <numFmt numFmtId="169" formatCode="#,##0.0_ ;\-#,##0.0\ "/>
    <numFmt numFmtId="170" formatCode="_-* #,##0.0_р_._-;\-\ #,##0.0_р_._-;_-* &quot;-&quot;_р_._-;_-@_-"/>
    <numFmt numFmtId="171" formatCode="?"/>
  </numFmts>
  <fonts count="2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Arial Cyr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9" fillId="0" borderId="0" xfId="0" applyFont="1" applyFill="1" applyAlignment="1">
      <alignment horizontal="left" vertical="top"/>
    </xf>
    <xf numFmtId="0" fontId="8" fillId="0" borderId="0" xfId="0" applyFont="1" applyAlignment="1">
      <alignment horizontal="right" wrapText="1"/>
    </xf>
    <xf numFmtId="0" fontId="11" fillId="0" borderId="0" xfId="0" applyFont="1" applyFill="1" applyAlignment="1">
      <alignment horizontal="center" vertical="top"/>
    </xf>
    <xf numFmtId="164" fontId="11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0" fillId="0" borderId="0" xfId="0" applyAlignment="1">
      <alignment horizontal="center"/>
    </xf>
    <xf numFmtId="164" fontId="11" fillId="0" borderId="1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/>
    </xf>
    <xf numFmtId="164" fontId="1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164" fontId="16" fillId="0" borderId="1" xfId="0" applyNumberFormat="1" applyFont="1" applyFill="1" applyBorder="1" applyAlignment="1">
      <alignment horizontal="center" vertical="top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wrapText="1"/>
    </xf>
    <xf numFmtId="0" fontId="12" fillId="2" borderId="3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164" fontId="16" fillId="0" borderId="1" xfId="0" applyNumberFormat="1" applyFont="1" applyFill="1" applyBorder="1" applyAlignment="1">
      <alignment horizontal="left" wrapText="1"/>
    </xf>
    <xf numFmtId="0" fontId="12" fillId="2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/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left" vertical="center" wrapText="1"/>
    </xf>
    <xf numFmtId="49" fontId="6" fillId="7" borderId="7" xfId="0" applyNumberFormat="1" applyFont="1" applyFill="1" applyBorder="1" applyAlignment="1">
      <alignment horizontal="left" vertical="center" wrapText="1"/>
    </xf>
    <xf numFmtId="169" fontId="12" fillId="0" borderId="1" xfId="0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170" fontId="11" fillId="0" borderId="1" xfId="0" applyNumberFormat="1" applyFont="1" applyFill="1" applyBorder="1" applyAlignment="1">
      <alignment horizontal="center" vertical="center"/>
    </xf>
    <xf numFmtId="170" fontId="14" fillId="0" borderId="1" xfId="0" applyNumberFormat="1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/>
    </xf>
    <xf numFmtId="170" fontId="16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7" fontId="15" fillId="0" borderId="7" xfId="0" applyNumberFormat="1" applyFont="1" applyBorder="1" applyAlignment="1">
      <alignment horizontal="right" vertical="center"/>
    </xf>
    <xf numFmtId="167" fontId="15" fillId="2" borderId="7" xfId="0" applyNumberFormat="1" applyFont="1" applyFill="1" applyBorder="1" applyAlignment="1">
      <alignment horizontal="right" vertical="center"/>
    </xf>
    <xf numFmtId="49" fontId="6" fillId="5" borderId="7" xfId="0" applyNumberFormat="1" applyFont="1" applyFill="1" applyBorder="1" applyAlignment="1">
      <alignment horizontal="center" vertical="center"/>
    </xf>
    <xf numFmtId="167" fontId="15" fillId="5" borderId="7" xfId="0" applyNumberFormat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top" wrapText="1"/>
    </xf>
    <xf numFmtId="49" fontId="6" fillId="2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7" fontId="13" fillId="0" borderId="7" xfId="0" applyNumberFormat="1" applyFont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vertical="center" wrapText="1"/>
    </xf>
    <xf numFmtId="0" fontId="7" fillId="0" borderId="7" xfId="0" applyFont="1" applyFill="1" applyBorder="1" applyAlignment="1">
      <alignment horizontal="justify" vertical="top" wrapText="1"/>
    </xf>
    <xf numFmtId="0" fontId="7" fillId="6" borderId="7" xfId="0" applyFont="1" applyFill="1" applyBorder="1" applyAlignment="1">
      <alignment horizontal="justify" vertical="top" wrapText="1"/>
    </xf>
    <xf numFmtId="49" fontId="7" fillId="6" borderId="7" xfId="0" applyNumberFormat="1" applyFont="1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>
      <alignment horizontal="center" vertical="center"/>
    </xf>
    <xf numFmtId="167" fontId="13" fillId="6" borderId="7" xfId="0" applyNumberFormat="1" applyFont="1" applyFill="1" applyBorder="1" applyAlignment="1">
      <alignment horizontal="right" vertical="center"/>
    </xf>
    <xf numFmtId="168" fontId="13" fillId="6" borderId="7" xfId="0" applyNumberFormat="1" applyFont="1" applyFill="1" applyBorder="1" applyAlignment="1">
      <alignment horizontal="right" vertical="center" wrapText="1"/>
    </xf>
    <xf numFmtId="49" fontId="18" fillId="0" borderId="7" xfId="0" applyNumberFormat="1" applyFont="1" applyFill="1" applyBorder="1" applyAlignment="1">
      <alignment horizontal="justify" vertical="top" wrapText="1"/>
    </xf>
    <xf numFmtId="49" fontId="7" fillId="0" borderId="7" xfId="0" applyNumberFormat="1" applyFont="1" applyFill="1" applyBorder="1" applyAlignment="1">
      <alignment horizontal="center" vertical="center"/>
    </xf>
    <xf numFmtId="167" fontId="13" fillId="0" borderId="7" xfId="0" applyNumberFormat="1" applyFont="1" applyFill="1" applyBorder="1" applyAlignment="1">
      <alignment horizontal="right" vertical="center"/>
    </xf>
    <xf numFmtId="49" fontId="7" fillId="0" borderId="7" xfId="0" applyNumberFormat="1" applyFont="1" applyFill="1" applyBorder="1" applyAlignment="1">
      <alignment horizontal="left" vertical="top" wrapText="1"/>
    </xf>
    <xf numFmtId="49" fontId="18" fillId="6" borderId="7" xfId="0" applyNumberFormat="1" applyFont="1" applyFill="1" applyBorder="1" applyAlignment="1">
      <alignment horizontal="justify" vertical="top" wrapText="1"/>
    </xf>
    <xf numFmtId="49" fontId="18" fillId="6" borderId="7" xfId="0" applyNumberFormat="1" applyFont="1" applyFill="1" applyBorder="1" applyAlignment="1">
      <alignment horizontal="center" vertical="center" wrapText="1"/>
    </xf>
    <xf numFmtId="168" fontId="13" fillId="6" borderId="7" xfId="0" applyNumberFormat="1" applyFont="1" applyFill="1" applyBorder="1" applyAlignment="1">
      <alignment horizontal="right" vertical="center"/>
    </xf>
    <xf numFmtId="49" fontId="18" fillId="0" borderId="7" xfId="0" applyNumberFormat="1" applyFont="1" applyBorder="1" applyAlignment="1">
      <alignment horizontal="center" vertical="center" wrapText="1"/>
    </xf>
    <xf numFmtId="167" fontId="13" fillId="2" borderId="7" xfId="0" applyNumberFormat="1" applyFont="1" applyFill="1" applyBorder="1" applyAlignment="1">
      <alignment horizontal="right" vertical="center"/>
    </xf>
    <xf numFmtId="44" fontId="7" fillId="0" borderId="0" xfId="0" applyNumberFormat="1" applyFont="1" applyAlignment="1">
      <alignment wrapText="1"/>
    </xf>
    <xf numFmtId="49" fontId="18" fillId="6" borderId="7" xfId="0" applyNumberFormat="1" applyFont="1" applyFill="1" applyBorder="1" applyAlignment="1">
      <alignment horizontal="justify" vertical="center" wrapText="1"/>
    </xf>
    <xf numFmtId="43" fontId="7" fillId="0" borderId="7" xfId="0" applyNumberFormat="1" applyFont="1" applyFill="1" applyBorder="1" applyAlignment="1">
      <alignment horizontal="left" vertical="center" wrapText="1"/>
    </xf>
    <xf numFmtId="171" fontId="7" fillId="6" borderId="7" xfId="0" applyNumberFormat="1" applyFont="1" applyFill="1" applyBorder="1" applyAlignment="1" applyProtection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center" vertical="center"/>
    </xf>
    <xf numFmtId="167" fontId="15" fillId="0" borderId="7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>
      <alignment horizontal="center" vertical="center"/>
    </xf>
    <xf numFmtId="49" fontId="19" fillId="3" borderId="7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18" fillId="3" borderId="7" xfId="0" applyNumberFormat="1" applyFont="1" applyFill="1" applyBorder="1" applyAlignment="1">
      <alignment horizontal="left" vertical="center" wrapText="1"/>
    </xf>
    <xf numFmtId="0" fontId="18" fillId="6" borderId="7" xfId="0" applyNumberFormat="1" applyFont="1" applyFill="1" applyBorder="1" applyAlignment="1">
      <alignment horizontal="justify" vertical="top" wrapText="1"/>
    </xf>
    <xf numFmtId="49" fontId="7" fillId="8" borderId="7" xfId="0" applyNumberFormat="1" applyFont="1" applyFill="1" applyBorder="1" applyAlignment="1">
      <alignment horizontal="center" vertical="center"/>
    </xf>
    <xf numFmtId="168" fontId="13" fillId="8" borderId="7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justify" vertical="top" wrapText="1"/>
    </xf>
    <xf numFmtId="167" fontId="13" fillId="3" borderId="7" xfId="0" applyNumberFormat="1" applyFont="1" applyFill="1" applyBorder="1" applyAlignment="1">
      <alignment horizontal="right" vertical="center"/>
    </xf>
    <xf numFmtId="0" fontId="7" fillId="0" borderId="7" xfId="0" applyNumberFormat="1" applyFont="1" applyFill="1" applyBorder="1" applyAlignment="1">
      <alignment horizontal="justify" vertical="top" wrapText="1"/>
    </xf>
    <xf numFmtId="0" fontId="7" fillId="6" borderId="7" xfId="0" applyNumberFormat="1" applyFont="1" applyFill="1" applyBorder="1" applyAlignment="1">
      <alignment horizontal="justify" vertical="top" wrapText="1"/>
    </xf>
    <xf numFmtId="0" fontId="7" fillId="3" borderId="7" xfId="0" applyNumberFormat="1" applyFont="1" applyFill="1" applyBorder="1" applyAlignment="1">
      <alignment horizontal="justify" vertical="top" wrapText="1"/>
    </xf>
    <xf numFmtId="0" fontId="7" fillId="6" borderId="7" xfId="0" applyFont="1" applyFill="1" applyBorder="1" applyAlignment="1">
      <alignment horizontal="left" vertical="center" wrapText="1"/>
    </xf>
    <xf numFmtId="167" fontId="13" fillId="8" borderId="7" xfId="0" applyNumberFormat="1" applyFont="1" applyFill="1" applyBorder="1" applyAlignment="1">
      <alignment horizontal="right" vertical="center"/>
    </xf>
    <xf numFmtId="0" fontId="7" fillId="3" borderId="7" xfId="0" applyNumberFormat="1" applyFont="1" applyFill="1" applyBorder="1" applyAlignment="1">
      <alignment horizontal="left" vertical="center" wrapText="1"/>
    </xf>
    <xf numFmtId="0" fontId="7" fillId="3" borderId="7" xfId="0" applyNumberFormat="1" applyFont="1" applyFill="1" applyBorder="1" applyAlignment="1" applyProtection="1">
      <alignment horizontal="left" vertical="top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left" vertical="top" wrapText="1"/>
    </xf>
    <xf numFmtId="49" fontId="18" fillId="6" borderId="7" xfId="0" applyNumberFormat="1" applyFont="1" applyFill="1" applyBorder="1" applyAlignment="1">
      <alignment horizontal="left" vertical="center" wrapText="1"/>
    </xf>
    <xf numFmtId="167" fontId="15" fillId="3" borderId="7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wrapText="1"/>
    </xf>
    <xf numFmtId="0" fontId="7" fillId="3" borderId="7" xfId="0" applyNumberFormat="1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0" borderId="7" xfId="0" applyFont="1" applyBorder="1" applyAlignment="1">
      <alignment vertical="center" wrapText="1"/>
    </xf>
    <xf numFmtId="49" fontId="6" fillId="7" borderId="7" xfId="0" applyNumberFormat="1" applyFont="1" applyFill="1" applyBorder="1" applyAlignment="1">
      <alignment horizontal="center" vertical="center" wrapText="1"/>
    </xf>
    <xf numFmtId="164" fontId="6" fillId="7" borderId="7" xfId="0" applyNumberFormat="1" applyFont="1" applyFill="1" applyBorder="1" applyAlignment="1">
      <alignment horizontal="center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justify" vertical="center" wrapText="1"/>
    </xf>
    <xf numFmtId="49" fontId="7" fillId="6" borderId="7" xfId="0" applyNumberFormat="1" applyFont="1" applyFill="1" applyBorder="1" applyAlignment="1">
      <alignment horizontal="left" vertical="center" wrapText="1"/>
    </xf>
    <xf numFmtId="164" fontId="7" fillId="6" borderId="7" xfId="0" applyNumberFormat="1" applyFont="1" applyFill="1" applyBorder="1" applyAlignment="1">
      <alignment horizontal="center" vertical="center" wrapText="1"/>
    </xf>
    <xf numFmtId="167" fontId="13" fillId="6" borderId="7" xfId="0" applyNumberFormat="1" applyFont="1" applyFill="1" applyBorder="1" applyAlignment="1">
      <alignment horizontal="right" vertical="center" wrapText="1"/>
    </xf>
    <xf numFmtId="49" fontId="7" fillId="3" borderId="7" xfId="0" applyNumberFormat="1" applyFont="1" applyFill="1" applyBorder="1" applyAlignment="1">
      <alignment horizontal="justify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13" fillId="6" borderId="7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top"/>
    </xf>
    <xf numFmtId="164" fontId="15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164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vertical="top" wrapText="1"/>
    </xf>
    <xf numFmtId="0" fontId="15" fillId="0" borderId="1" xfId="0" applyFont="1" applyFill="1" applyBorder="1" applyAlignment="1">
      <alignment horizontal="left" vertical="top"/>
    </xf>
    <xf numFmtId="164" fontId="15" fillId="0" borderId="1" xfId="0" applyNumberFormat="1" applyFont="1" applyFill="1" applyBorder="1" applyAlignment="1">
      <alignment vertical="top"/>
    </xf>
    <xf numFmtId="169" fontId="15" fillId="0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0" fillId="0" borderId="0" xfId="0" applyFont="1" applyFill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3;&#1102;&#1076;&#1078;&#1077;&#1090;%202011\&#1055;&#1077;&#1095;&#1086;&#1088;&#1072;\&#1091;&#1090;&#1086;&#1095;&#1085;&#1077;&#1085;&#1080;&#1077;%20&#1076;&#1077;&#1082;&#1072;&#1073;&#1088;&#1100;\&#1055;&#1088;&#1080;&#1083;&#1086;&#1078;&#1077;&#1085;&#1080;&#1077;%202-3%20&#1076;&#1083;&#1103;%20&#1087;&#1077;&#1095;&#1072;&#1090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кциональная Приложение 2"/>
      <sheetName val="Ведомственная Приложение 3"/>
    </sheetNames>
    <sheetDataSet>
      <sheetData sheetId="0" refreshError="1"/>
      <sheetData sheetId="1" refreshError="1">
        <row r="57">
          <cell r="A57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printerSettings" Target="../printerSettings/printerSettings14.bin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6.bin"/><Relationship Id="rId10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5.bin"/><Relationship Id="rId9" Type="http://schemas.openxmlformats.org/officeDocument/2006/relationships/printerSettings" Target="../printerSettings/printerSettings10.bin"/><Relationship Id="rId14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view="pageBreakPreview" zoomScale="91" zoomScaleNormal="100" zoomScaleSheetLayoutView="91" workbookViewId="0">
      <selection activeCell="L18" sqref="L18"/>
    </sheetView>
  </sheetViews>
  <sheetFormatPr defaultRowHeight="12.75" x14ac:dyDescent="0.2"/>
  <cols>
    <col min="1" max="1" width="65.5703125" customWidth="1"/>
    <col min="2" max="2" width="10.42578125" customWidth="1"/>
    <col min="3" max="3" width="10.140625" customWidth="1"/>
    <col min="4" max="4" width="16.85546875" hidden="1" customWidth="1"/>
    <col min="5" max="5" width="17.42578125" customWidth="1"/>
    <col min="6" max="6" width="10.28515625" bestFit="1" customWidth="1"/>
  </cols>
  <sheetData>
    <row r="2" spans="1:6" ht="12.75" customHeight="1" x14ac:dyDescent="0.2">
      <c r="B2" s="132" t="s">
        <v>116</v>
      </c>
      <c r="C2" s="132"/>
      <c r="D2" s="132"/>
      <c r="E2" s="132"/>
    </row>
    <row r="3" spans="1:6" ht="12.75" customHeight="1" x14ac:dyDescent="0.2">
      <c r="B3" s="134" t="s">
        <v>183</v>
      </c>
      <c r="C3" s="134"/>
      <c r="D3" s="134"/>
      <c r="E3" s="134"/>
    </row>
    <row r="4" spans="1:6" ht="27" customHeight="1" x14ac:dyDescent="0.2">
      <c r="A4" s="5"/>
      <c r="B4" s="134"/>
      <c r="C4" s="134"/>
      <c r="D4" s="134"/>
      <c r="E4" s="134"/>
    </row>
    <row r="5" spans="1:6" ht="21" customHeight="1" x14ac:dyDescent="0.2">
      <c r="A5" s="5"/>
      <c r="B5" s="6"/>
      <c r="C5" s="6"/>
      <c r="D5" s="6"/>
      <c r="E5" s="6"/>
    </row>
    <row r="6" spans="1:6" ht="39" customHeight="1" x14ac:dyDescent="0.2">
      <c r="A6" s="133" t="s">
        <v>181</v>
      </c>
      <c r="B6" s="133"/>
      <c r="C6" s="133"/>
      <c r="D6" s="133"/>
      <c r="E6" s="133"/>
    </row>
    <row r="7" spans="1:6" ht="15.75" x14ac:dyDescent="0.2">
      <c r="A7" s="7"/>
      <c r="B7" s="8"/>
      <c r="C7" s="9"/>
      <c r="E7" s="10" t="s">
        <v>88</v>
      </c>
    </row>
    <row r="8" spans="1:6" ht="31.5" x14ac:dyDescent="0.2">
      <c r="A8" s="120" t="s">
        <v>0</v>
      </c>
      <c r="B8" s="121" t="s">
        <v>79</v>
      </c>
      <c r="C8" s="120" t="s">
        <v>80</v>
      </c>
      <c r="D8" s="40" t="s">
        <v>81</v>
      </c>
      <c r="E8" s="40" t="s">
        <v>82</v>
      </c>
    </row>
    <row r="9" spans="1:6" ht="15.75" x14ac:dyDescent="0.25">
      <c r="A9" s="122"/>
      <c r="B9" s="123"/>
      <c r="C9" s="124"/>
      <c r="D9" s="125"/>
      <c r="E9" s="126"/>
    </row>
    <row r="10" spans="1:6" ht="15.75" x14ac:dyDescent="0.2">
      <c r="A10" s="127" t="s">
        <v>83</v>
      </c>
      <c r="B10" s="128"/>
      <c r="C10" s="128"/>
      <c r="D10" s="129">
        <f>D12+D17+D20+D24+D32+D28</f>
        <v>179962.39999999997</v>
      </c>
      <c r="E10" s="129">
        <f>E12+E17+E20+E24+E32+E28</f>
        <v>134016</v>
      </c>
      <c r="F10" s="130"/>
    </row>
    <row r="11" spans="1:6" ht="15.75" x14ac:dyDescent="0.2">
      <c r="A11" s="12"/>
      <c r="B11" s="11"/>
      <c r="C11" s="11"/>
      <c r="D11" s="35"/>
      <c r="E11" s="35"/>
      <c r="F11" s="130"/>
    </row>
    <row r="12" spans="1:6" ht="15.75" x14ac:dyDescent="0.25">
      <c r="A12" s="22" t="s">
        <v>8</v>
      </c>
      <c r="B12" s="13">
        <v>1</v>
      </c>
      <c r="C12" s="13"/>
      <c r="D12" s="34">
        <f>D13+D15+D14</f>
        <v>3724.8</v>
      </c>
      <c r="E12" s="34">
        <f>E13+E15+E14</f>
        <v>3440.5</v>
      </c>
      <c r="F12" s="130"/>
    </row>
    <row r="13" spans="1:6" ht="47.25" x14ac:dyDescent="0.2">
      <c r="A13" s="14" t="s">
        <v>15</v>
      </c>
      <c r="B13" s="15">
        <v>1</v>
      </c>
      <c r="C13" s="15">
        <v>3</v>
      </c>
      <c r="D13" s="36">
        <f>'Приложение 2'!G12</f>
        <v>570.20000000000005</v>
      </c>
      <c r="E13" s="36">
        <f>'Приложение 2'!H12</f>
        <v>345.9</v>
      </c>
      <c r="F13" s="130"/>
    </row>
    <row r="14" spans="1:6" ht="15.75" x14ac:dyDescent="0.2">
      <c r="A14" s="14" t="s">
        <v>119</v>
      </c>
      <c r="B14" s="15">
        <v>1</v>
      </c>
      <c r="C14" s="15">
        <v>7</v>
      </c>
      <c r="D14" s="36">
        <f>'Приложение 2'!G18</f>
        <v>1500</v>
      </c>
      <c r="E14" s="36">
        <f>'Приложение 2'!H18</f>
        <v>1500</v>
      </c>
      <c r="F14" s="130"/>
    </row>
    <row r="15" spans="1:6" ht="15.75" x14ac:dyDescent="0.2">
      <c r="A15" s="16" t="s">
        <v>29</v>
      </c>
      <c r="B15" s="15">
        <v>1</v>
      </c>
      <c r="C15" s="15">
        <v>13</v>
      </c>
      <c r="D15" s="36">
        <f>'Приложение 2'!G24</f>
        <v>1654.6</v>
      </c>
      <c r="E15" s="36">
        <f>'Приложение 2'!H24</f>
        <v>1594.6</v>
      </c>
      <c r="F15" s="130"/>
    </row>
    <row r="16" spans="1:6" ht="15.75" x14ac:dyDescent="0.2">
      <c r="A16" s="14"/>
      <c r="B16" s="15"/>
      <c r="C16" s="15"/>
      <c r="D16" s="36"/>
      <c r="E16" s="36"/>
      <c r="F16" s="130"/>
    </row>
    <row r="17" spans="1:6" ht="31.5" x14ac:dyDescent="0.25">
      <c r="A17" s="23" t="s">
        <v>84</v>
      </c>
      <c r="B17" s="17">
        <v>3</v>
      </c>
      <c r="C17" s="17"/>
      <c r="D17" s="37">
        <f>D18</f>
        <v>1585.4</v>
      </c>
      <c r="E17" s="37">
        <f>E18</f>
        <v>1535.6</v>
      </c>
      <c r="F17" s="130"/>
    </row>
    <row r="18" spans="1:6" ht="15.75" x14ac:dyDescent="0.2">
      <c r="A18" s="16" t="s">
        <v>27</v>
      </c>
      <c r="B18" s="15">
        <v>3</v>
      </c>
      <c r="C18" s="15">
        <v>10</v>
      </c>
      <c r="D18" s="36">
        <f>'Приложение 2'!G40</f>
        <v>1585.4</v>
      </c>
      <c r="E18" s="36">
        <f>'Приложение 2'!H40</f>
        <v>1535.6</v>
      </c>
      <c r="F18" s="130"/>
    </row>
    <row r="19" spans="1:6" ht="15.75" x14ac:dyDescent="0.2">
      <c r="A19" s="16"/>
      <c r="B19" s="15"/>
      <c r="C19" s="15"/>
      <c r="D19" s="36"/>
      <c r="E19" s="36"/>
      <c r="F19" s="130"/>
    </row>
    <row r="20" spans="1:6" ht="15.75" x14ac:dyDescent="0.25">
      <c r="A20" s="24" t="s">
        <v>85</v>
      </c>
      <c r="B20" s="17">
        <v>4</v>
      </c>
      <c r="C20" s="15"/>
      <c r="D20" s="37">
        <f>SUM(D21:D22)</f>
        <v>28460.2</v>
      </c>
      <c r="E20" s="37">
        <f>SUM(E21:E22)</f>
        <v>5389.9</v>
      </c>
      <c r="F20" s="130"/>
    </row>
    <row r="21" spans="1:6" ht="15.75" x14ac:dyDescent="0.2">
      <c r="A21" s="18" t="s">
        <v>33</v>
      </c>
      <c r="B21" s="15">
        <v>4</v>
      </c>
      <c r="C21" s="15">
        <v>9</v>
      </c>
      <c r="D21" s="36">
        <f>'Приложение 2'!G47</f>
        <v>27810.2</v>
      </c>
      <c r="E21" s="36">
        <f>'Приложение 2'!H47</f>
        <v>5092.8999999999996</v>
      </c>
      <c r="F21" s="130"/>
    </row>
    <row r="22" spans="1:6" ht="15.75" x14ac:dyDescent="0.2">
      <c r="A22" s="18" t="s">
        <v>138</v>
      </c>
      <c r="B22" s="15">
        <v>4</v>
      </c>
      <c r="C22" s="15">
        <v>12</v>
      </c>
      <c r="D22" s="36">
        <f>'Приложение 2'!G71</f>
        <v>650</v>
      </c>
      <c r="E22" s="36">
        <f>'Приложение 2'!H71</f>
        <v>297</v>
      </c>
      <c r="F22" s="130"/>
    </row>
    <row r="23" spans="1:6" ht="15.75" x14ac:dyDescent="0.2">
      <c r="A23" s="14"/>
      <c r="B23" s="15"/>
      <c r="C23" s="15"/>
      <c r="D23" s="36"/>
      <c r="E23" s="36"/>
      <c r="F23" s="130"/>
    </row>
    <row r="24" spans="1:6" ht="15.75" x14ac:dyDescent="0.25">
      <c r="A24" s="22" t="s">
        <v>86</v>
      </c>
      <c r="B24" s="13">
        <v>5</v>
      </c>
      <c r="C24" s="13"/>
      <c r="D24" s="38">
        <f>D25+D26</f>
        <v>102281.9</v>
      </c>
      <c r="E24" s="38">
        <f>E25+E26</f>
        <v>79993.100000000006</v>
      </c>
      <c r="F24" s="130"/>
    </row>
    <row r="25" spans="1:6" ht="15.75" x14ac:dyDescent="0.25">
      <c r="A25" s="25" t="str">
        <f>'[1]Ведомственная Приложение 3'!A57</f>
        <v>Коммунальное хозяйство</v>
      </c>
      <c r="B25" s="19">
        <v>5</v>
      </c>
      <c r="C25" s="19">
        <v>2</v>
      </c>
      <c r="D25" s="39">
        <f>'Приложение 2'!G84</f>
        <v>11043.4</v>
      </c>
      <c r="E25" s="39">
        <f>'Приложение 2'!H84</f>
        <v>9615</v>
      </c>
      <c r="F25" s="130"/>
    </row>
    <row r="26" spans="1:6" ht="15.75" x14ac:dyDescent="0.2">
      <c r="A26" s="20" t="s">
        <v>16</v>
      </c>
      <c r="B26" s="15">
        <v>5</v>
      </c>
      <c r="C26" s="15">
        <v>3</v>
      </c>
      <c r="D26" s="36">
        <f>'Приложение 2'!G93</f>
        <v>91238.5</v>
      </c>
      <c r="E26" s="36">
        <f>'Приложение 2'!H93</f>
        <v>70378.100000000006</v>
      </c>
      <c r="F26" s="130"/>
    </row>
    <row r="27" spans="1:6" ht="15.75" x14ac:dyDescent="0.2">
      <c r="A27" s="14"/>
      <c r="B27" s="15"/>
      <c r="C27" s="15"/>
      <c r="D27" s="36"/>
      <c r="E27" s="36"/>
      <c r="F27" s="130"/>
    </row>
    <row r="28" spans="1:6" ht="15.75" x14ac:dyDescent="0.25">
      <c r="A28" s="22" t="s">
        <v>182</v>
      </c>
      <c r="B28" s="17">
        <v>8</v>
      </c>
      <c r="C28" s="17"/>
      <c r="D28" s="37">
        <f>SUM(D29:D31)</f>
        <v>42757.799999999996</v>
      </c>
      <c r="E28" s="37">
        <f>SUM(E29:E31)</f>
        <v>42757.799999999996</v>
      </c>
      <c r="F28" s="130"/>
    </row>
    <row r="29" spans="1:6" ht="15.75" x14ac:dyDescent="0.2">
      <c r="A29" s="14" t="s">
        <v>22</v>
      </c>
      <c r="B29" s="15">
        <v>8</v>
      </c>
      <c r="C29" s="15">
        <v>1</v>
      </c>
      <c r="D29" s="36">
        <f>'Приложение 2'!G157</f>
        <v>32442.699999999997</v>
      </c>
      <c r="E29" s="36">
        <f>'Приложение 2'!H157</f>
        <v>32442.699999999997</v>
      </c>
      <c r="F29" s="130"/>
    </row>
    <row r="30" spans="1:6" ht="15.75" x14ac:dyDescent="0.2">
      <c r="A30" s="14" t="s">
        <v>110</v>
      </c>
      <c r="B30" s="15">
        <v>8</v>
      </c>
      <c r="C30" s="15">
        <v>2</v>
      </c>
      <c r="D30" s="36">
        <f>'Приложение 2'!G183</f>
        <v>10315.1</v>
      </c>
      <c r="E30" s="36">
        <f>'Приложение 2'!H183</f>
        <v>10315.1</v>
      </c>
      <c r="F30" s="130"/>
    </row>
    <row r="31" spans="1:6" ht="15.75" x14ac:dyDescent="0.2">
      <c r="A31" s="14"/>
      <c r="B31" s="15"/>
      <c r="C31" s="15"/>
      <c r="D31" s="36"/>
      <c r="E31" s="36"/>
      <c r="F31" s="130"/>
    </row>
    <row r="32" spans="1:6" ht="15.75" x14ac:dyDescent="0.25">
      <c r="A32" s="26" t="s">
        <v>87</v>
      </c>
      <c r="B32" s="17">
        <v>10</v>
      </c>
      <c r="C32" s="17"/>
      <c r="D32" s="37">
        <f>D33+D34</f>
        <v>1152.3</v>
      </c>
      <c r="E32" s="37">
        <f>E33+E34</f>
        <v>899.1</v>
      </c>
      <c r="F32" s="130"/>
    </row>
    <row r="33" spans="1:6" ht="15.75" x14ac:dyDescent="0.2">
      <c r="A33" s="21" t="s">
        <v>28</v>
      </c>
      <c r="B33" s="15">
        <v>10</v>
      </c>
      <c r="C33" s="15">
        <v>1</v>
      </c>
      <c r="D33" s="36">
        <f>'Приложение 2'!G130</f>
        <v>496.1</v>
      </c>
      <c r="E33" s="36">
        <f>'Приложение 2'!H130</f>
        <v>477.9</v>
      </c>
      <c r="F33" s="130"/>
    </row>
    <row r="34" spans="1:6" ht="15.75" x14ac:dyDescent="0.25">
      <c r="A34" s="27" t="s">
        <v>32</v>
      </c>
      <c r="B34" s="15">
        <v>10</v>
      </c>
      <c r="C34" s="15">
        <v>3</v>
      </c>
      <c r="D34" s="36">
        <f>'Приложение 2'!G136</f>
        <v>656.19999999999993</v>
      </c>
      <c r="E34" s="36">
        <f>'Приложение 2'!H136</f>
        <v>421.20000000000005</v>
      </c>
      <c r="F34" s="130"/>
    </row>
    <row r="35" spans="1:6" ht="15.75" x14ac:dyDescent="0.25">
      <c r="A35" s="27"/>
      <c r="B35" s="15"/>
      <c r="C35" s="15"/>
      <c r="D35" s="36"/>
      <c r="E35" s="36"/>
      <c r="F35" s="130"/>
    </row>
    <row r="36" spans="1:6" ht="15" x14ac:dyDescent="0.2">
      <c r="A36" s="29"/>
      <c r="B36" s="29"/>
      <c r="C36" s="29"/>
      <c r="D36" s="29"/>
      <c r="E36" s="29"/>
    </row>
  </sheetData>
  <mergeCells count="3">
    <mergeCell ref="B2:E2"/>
    <mergeCell ref="A6:E6"/>
    <mergeCell ref="B3:E4"/>
  </mergeCells>
  <pageMargins left="0.9055118110236221" right="0.51181102362204722" top="0.55118110236220474" bottom="0.55118110236220474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88"/>
  <sheetViews>
    <sheetView showGridLines="0" tabSelected="1" showRuler="0" view="pageBreakPreview" zoomScaleNormal="100" zoomScaleSheetLayoutView="87" workbookViewId="0">
      <pane ySplit="6" topLeftCell="A7" activePane="bottomLeft" state="frozenSplit"/>
      <selection pane="bottomLeft" activeCell="I1" sqref="I1:I1048576"/>
    </sheetView>
  </sheetViews>
  <sheetFormatPr defaultRowHeight="12.75" x14ac:dyDescent="0.2"/>
  <cols>
    <col min="1" max="1" width="52.5703125" customWidth="1"/>
    <col min="2" max="2" width="6.7109375" customWidth="1"/>
    <col min="3" max="3" width="6.140625" customWidth="1"/>
    <col min="4" max="4" width="7.5703125" customWidth="1"/>
    <col min="5" max="5" width="13.7109375" customWidth="1"/>
    <col min="6" max="6" width="5.7109375" customWidth="1"/>
    <col min="7" max="7" width="14.5703125" hidden="1" customWidth="1"/>
    <col min="8" max="8" width="13" customWidth="1"/>
    <col min="9" max="9" width="9.5703125" bestFit="1" customWidth="1"/>
  </cols>
  <sheetData>
    <row r="1" spans="1:9" ht="11.25" customHeight="1" x14ac:dyDescent="0.2">
      <c r="A1" s="2"/>
      <c r="B1" s="2"/>
      <c r="C1" s="2"/>
      <c r="D1" s="135" t="s">
        <v>115</v>
      </c>
      <c r="E1" s="135"/>
      <c r="F1" s="135"/>
      <c r="G1" s="135"/>
      <c r="H1" s="135"/>
    </row>
    <row r="2" spans="1:9" ht="36.75" customHeight="1" x14ac:dyDescent="0.2">
      <c r="A2" s="3"/>
      <c r="B2" s="3"/>
      <c r="C2" s="137" t="s">
        <v>184</v>
      </c>
      <c r="D2" s="137"/>
      <c r="E2" s="137"/>
      <c r="F2" s="137"/>
      <c r="G2" s="137"/>
      <c r="H2" s="137"/>
    </row>
    <row r="3" spans="1:9" ht="19.5" customHeight="1" x14ac:dyDescent="0.2">
      <c r="A3" s="3"/>
      <c r="B3" s="3"/>
      <c r="C3" s="3"/>
      <c r="D3" s="4"/>
      <c r="E3" s="4"/>
      <c r="F3" s="4"/>
      <c r="G3" s="4"/>
      <c r="H3" s="4"/>
    </row>
    <row r="4" spans="1:9" ht="58.5" customHeight="1" x14ac:dyDescent="0.2">
      <c r="A4" s="138" t="s">
        <v>180</v>
      </c>
      <c r="B4" s="138"/>
      <c r="C4" s="138"/>
      <c r="D4" s="138"/>
      <c r="E4" s="138"/>
      <c r="F4" s="138"/>
      <c r="G4" s="138"/>
      <c r="H4" s="138"/>
    </row>
    <row r="5" spans="1:9" ht="2.25" customHeight="1" x14ac:dyDescent="0.2">
      <c r="A5" s="28"/>
      <c r="B5" s="28"/>
      <c r="C5" s="28"/>
      <c r="D5" s="28"/>
      <c r="E5" s="28"/>
      <c r="F5" s="28"/>
      <c r="G5" s="28"/>
      <c r="H5" s="28"/>
    </row>
    <row r="6" spans="1:9" x14ac:dyDescent="0.2">
      <c r="A6" s="2"/>
      <c r="B6" s="2"/>
      <c r="C6" s="2"/>
      <c r="D6" s="2"/>
      <c r="E6" s="2"/>
      <c r="F6" s="2"/>
      <c r="G6" s="2"/>
      <c r="H6" s="2" t="s">
        <v>88</v>
      </c>
    </row>
    <row r="7" spans="1:9" ht="25.5" customHeight="1" x14ac:dyDescent="0.2">
      <c r="A7" s="136" t="s">
        <v>0</v>
      </c>
      <c r="B7" s="136" t="s">
        <v>1</v>
      </c>
      <c r="C7" s="139" t="s">
        <v>2</v>
      </c>
      <c r="D7" s="139"/>
      <c r="E7" s="136" t="s">
        <v>5</v>
      </c>
      <c r="F7" s="136" t="s">
        <v>6</v>
      </c>
      <c r="G7" s="136" t="s">
        <v>179</v>
      </c>
      <c r="H7" s="136" t="s">
        <v>82</v>
      </c>
    </row>
    <row r="8" spans="1:9" ht="14.25" x14ac:dyDescent="0.2">
      <c r="A8" s="136"/>
      <c r="B8" s="136"/>
      <c r="C8" s="131" t="s">
        <v>3</v>
      </c>
      <c r="D8" s="131" t="s">
        <v>4</v>
      </c>
      <c r="E8" s="136"/>
      <c r="F8" s="136"/>
      <c r="G8" s="136"/>
      <c r="H8" s="136"/>
    </row>
    <row r="9" spans="1:9" ht="22.5" customHeight="1" x14ac:dyDescent="0.2">
      <c r="A9" s="30" t="s">
        <v>14</v>
      </c>
      <c r="B9" s="31"/>
      <c r="C9" s="31"/>
      <c r="D9" s="31"/>
      <c r="E9" s="31"/>
      <c r="F9" s="31"/>
      <c r="G9" s="41">
        <f>G10+G155</f>
        <v>179962.39999999997</v>
      </c>
      <c r="H9" s="41">
        <f>H10+H155</f>
        <v>134016</v>
      </c>
      <c r="I9" s="130"/>
    </row>
    <row r="10" spans="1:9" s="1" customFormat="1" ht="29.25" customHeight="1" x14ac:dyDescent="0.2">
      <c r="A10" s="32" t="s">
        <v>42</v>
      </c>
      <c r="B10" s="43">
        <v>920</v>
      </c>
      <c r="C10" s="43" t="s">
        <v>7</v>
      </c>
      <c r="D10" s="43" t="s">
        <v>7</v>
      </c>
      <c r="E10" s="43" t="s">
        <v>7</v>
      </c>
      <c r="F10" s="43" t="s">
        <v>7</v>
      </c>
      <c r="G10" s="44">
        <f>G11+G39+G46+G83+G129</f>
        <v>137204.59999999998</v>
      </c>
      <c r="H10" s="44">
        <f>H11+H39+H46+H83+H129</f>
        <v>91258.200000000012</v>
      </c>
      <c r="I10" s="130"/>
    </row>
    <row r="11" spans="1:9" ht="18" customHeight="1" x14ac:dyDescent="0.2">
      <c r="A11" s="45" t="s">
        <v>8</v>
      </c>
      <c r="B11" s="46">
        <v>920</v>
      </c>
      <c r="C11" s="46" t="s">
        <v>9</v>
      </c>
      <c r="D11" s="46" t="s">
        <v>26</v>
      </c>
      <c r="E11" s="46" t="s">
        <v>7</v>
      </c>
      <c r="F11" s="46" t="s">
        <v>7</v>
      </c>
      <c r="G11" s="42">
        <f t="shared" ref="G11:H11" si="0">G12+G24+G18</f>
        <v>3724.8</v>
      </c>
      <c r="H11" s="42">
        <f t="shared" si="0"/>
        <v>3440.5</v>
      </c>
      <c r="I11" s="130"/>
    </row>
    <row r="12" spans="1:9" ht="45" x14ac:dyDescent="0.2">
      <c r="A12" s="47" t="s">
        <v>15</v>
      </c>
      <c r="B12" s="48" t="s">
        <v>23</v>
      </c>
      <c r="C12" s="49">
        <v>1</v>
      </c>
      <c r="D12" s="49">
        <v>3</v>
      </c>
      <c r="E12" s="50"/>
      <c r="F12" s="51" t="s">
        <v>7</v>
      </c>
      <c r="G12" s="52">
        <f t="shared" ref="G12:H16" si="1">G13</f>
        <v>570.20000000000005</v>
      </c>
      <c r="H12" s="52">
        <f t="shared" si="1"/>
        <v>345.9</v>
      </c>
      <c r="I12" s="130"/>
    </row>
    <row r="13" spans="1:9" ht="15.75" x14ac:dyDescent="0.2">
      <c r="A13" s="53" t="s">
        <v>43</v>
      </c>
      <c r="B13" s="48" t="s">
        <v>23</v>
      </c>
      <c r="C13" s="49">
        <v>1</v>
      </c>
      <c r="D13" s="49">
        <v>3</v>
      </c>
      <c r="E13" s="54" t="s">
        <v>117</v>
      </c>
      <c r="F13" s="48" t="s">
        <v>7</v>
      </c>
      <c r="G13" s="52">
        <f t="shared" si="1"/>
        <v>570.20000000000005</v>
      </c>
      <c r="H13" s="52">
        <f t="shared" si="1"/>
        <v>345.9</v>
      </c>
      <c r="I13" s="130"/>
    </row>
    <row r="14" spans="1:9" ht="45" x14ac:dyDescent="0.2">
      <c r="A14" s="55" t="s">
        <v>44</v>
      </c>
      <c r="B14" s="48" t="s">
        <v>23</v>
      </c>
      <c r="C14" s="49">
        <v>1</v>
      </c>
      <c r="D14" s="49">
        <v>3</v>
      </c>
      <c r="E14" s="54" t="s">
        <v>118</v>
      </c>
      <c r="F14" s="48"/>
      <c r="G14" s="52">
        <f t="shared" si="1"/>
        <v>570.20000000000005</v>
      </c>
      <c r="H14" s="52">
        <f t="shared" si="1"/>
        <v>345.9</v>
      </c>
      <c r="I14" s="130"/>
    </row>
    <row r="15" spans="1:9" ht="30" x14ac:dyDescent="0.2">
      <c r="A15" s="56" t="s">
        <v>71</v>
      </c>
      <c r="B15" s="48" t="s">
        <v>23</v>
      </c>
      <c r="C15" s="49">
        <v>1</v>
      </c>
      <c r="D15" s="49">
        <v>3</v>
      </c>
      <c r="E15" s="54" t="s">
        <v>118</v>
      </c>
      <c r="F15" s="48" t="s">
        <v>45</v>
      </c>
      <c r="G15" s="52">
        <f t="shared" si="1"/>
        <v>570.20000000000005</v>
      </c>
      <c r="H15" s="52">
        <f t="shared" si="1"/>
        <v>345.9</v>
      </c>
      <c r="I15" s="130"/>
    </row>
    <row r="16" spans="1:9" ht="30" x14ac:dyDescent="0.2">
      <c r="A16" s="56" t="s">
        <v>72</v>
      </c>
      <c r="B16" s="48" t="s">
        <v>23</v>
      </c>
      <c r="C16" s="49">
        <v>1</v>
      </c>
      <c r="D16" s="49">
        <v>3</v>
      </c>
      <c r="E16" s="54" t="s">
        <v>118</v>
      </c>
      <c r="F16" s="48" t="s">
        <v>46</v>
      </c>
      <c r="G16" s="52">
        <f t="shared" si="1"/>
        <v>570.20000000000005</v>
      </c>
      <c r="H16" s="52">
        <f t="shared" si="1"/>
        <v>345.9</v>
      </c>
      <c r="I16" s="130"/>
    </row>
    <row r="17" spans="1:9" ht="30" x14ac:dyDescent="0.2">
      <c r="A17" s="57" t="s">
        <v>70</v>
      </c>
      <c r="B17" s="58" t="s">
        <v>23</v>
      </c>
      <c r="C17" s="59" t="s">
        <v>9</v>
      </c>
      <c r="D17" s="59" t="s">
        <v>10</v>
      </c>
      <c r="E17" s="59" t="s">
        <v>118</v>
      </c>
      <c r="F17" s="58" t="s">
        <v>34</v>
      </c>
      <c r="G17" s="60">
        <v>570.20000000000005</v>
      </c>
      <c r="H17" s="61">
        <v>345.9</v>
      </c>
      <c r="I17" s="130"/>
    </row>
    <row r="18" spans="1:9" ht="15.75" x14ac:dyDescent="0.2">
      <c r="A18" s="62" t="s">
        <v>119</v>
      </c>
      <c r="B18" s="54" t="s">
        <v>23</v>
      </c>
      <c r="C18" s="63" t="s">
        <v>9</v>
      </c>
      <c r="D18" s="63" t="s">
        <v>120</v>
      </c>
      <c r="E18" s="54"/>
      <c r="F18" s="54"/>
      <c r="G18" s="64">
        <f>G19</f>
        <v>1500</v>
      </c>
      <c r="H18" s="64">
        <f>H19</f>
        <v>1500</v>
      </c>
      <c r="I18" s="130"/>
    </row>
    <row r="19" spans="1:9" ht="15.75" x14ac:dyDescent="0.2">
      <c r="A19" s="62" t="s">
        <v>43</v>
      </c>
      <c r="B19" s="54" t="s">
        <v>23</v>
      </c>
      <c r="C19" s="63" t="s">
        <v>9</v>
      </c>
      <c r="D19" s="63" t="s">
        <v>120</v>
      </c>
      <c r="E19" s="54" t="s">
        <v>117</v>
      </c>
      <c r="F19" s="54"/>
      <c r="G19" s="64">
        <f>G21</f>
        <v>1500</v>
      </c>
      <c r="H19" s="64">
        <f>H21</f>
        <v>1500</v>
      </c>
      <c r="I19" s="130"/>
    </row>
    <row r="20" spans="1:9" ht="15.75" x14ac:dyDescent="0.2">
      <c r="A20" s="62" t="s">
        <v>121</v>
      </c>
      <c r="B20" s="54" t="s">
        <v>23</v>
      </c>
      <c r="C20" s="63" t="s">
        <v>9</v>
      </c>
      <c r="D20" s="63" t="s">
        <v>120</v>
      </c>
      <c r="E20" s="54" t="s">
        <v>122</v>
      </c>
      <c r="F20" s="54"/>
      <c r="G20" s="64">
        <f t="shared" ref="G20:H22" si="2">G21</f>
        <v>1500</v>
      </c>
      <c r="H20" s="64">
        <f t="shared" si="2"/>
        <v>1500</v>
      </c>
      <c r="I20" s="130"/>
    </row>
    <row r="21" spans="1:9" ht="30" x14ac:dyDescent="0.2">
      <c r="A21" s="65" t="s">
        <v>71</v>
      </c>
      <c r="B21" s="54" t="s">
        <v>23</v>
      </c>
      <c r="C21" s="50" t="s">
        <v>9</v>
      </c>
      <c r="D21" s="50" t="s">
        <v>120</v>
      </c>
      <c r="E21" s="54" t="s">
        <v>122</v>
      </c>
      <c r="F21" s="54" t="s">
        <v>45</v>
      </c>
      <c r="G21" s="64">
        <f t="shared" si="2"/>
        <v>1500</v>
      </c>
      <c r="H21" s="64">
        <f t="shared" si="2"/>
        <v>1500</v>
      </c>
      <c r="I21" s="130"/>
    </row>
    <row r="22" spans="1:9" ht="30" x14ac:dyDescent="0.2">
      <c r="A22" s="65" t="s">
        <v>72</v>
      </c>
      <c r="B22" s="54" t="s">
        <v>23</v>
      </c>
      <c r="C22" s="50" t="s">
        <v>9</v>
      </c>
      <c r="D22" s="50" t="s">
        <v>120</v>
      </c>
      <c r="E22" s="54" t="s">
        <v>122</v>
      </c>
      <c r="F22" s="54" t="s">
        <v>46</v>
      </c>
      <c r="G22" s="64">
        <f t="shared" si="2"/>
        <v>1500</v>
      </c>
      <c r="H22" s="64">
        <f t="shared" si="2"/>
        <v>1500</v>
      </c>
      <c r="I22" s="130"/>
    </row>
    <row r="23" spans="1:9" ht="30" x14ac:dyDescent="0.2">
      <c r="A23" s="66" t="s">
        <v>70</v>
      </c>
      <c r="B23" s="67" t="s">
        <v>23</v>
      </c>
      <c r="C23" s="59" t="s">
        <v>9</v>
      </c>
      <c r="D23" s="59" t="s">
        <v>120</v>
      </c>
      <c r="E23" s="58" t="s">
        <v>122</v>
      </c>
      <c r="F23" s="58" t="s">
        <v>34</v>
      </c>
      <c r="G23" s="60">
        <v>1500</v>
      </c>
      <c r="H23" s="60">
        <v>1500</v>
      </c>
      <c r="I23" s="130"/>
    </row>
    <row r="24" spans="1:9" ht="15.75" x14ac:dyDescent="0.2">
      <c r="A24" s="47" t="s">
        <v>29</v>
      </c>
      <c r="B24" s="63" t="s">
        <v>23</v>
      </c>
      <c r="C24" s="63" t="s">
        <v>9</v>
      </c>
      <c r="D24" s="63" t="s">
        <v>31</v>
      </c>
      <c r="E24" s="63"/>
      <c r="F24" s="63"/>
      <c r="G24" s="64">
        <f>G25</f>
        <v>1654.6</v>
      </c>
      <c r="H24" s="64">
        <f>H25</f>
        <v>1594.6</v>
      </c>
      <c r="I24" s="130"/>
    </row>
    <row r="25" spans="1:9" ht="15.75" x14ac:dyDescent="0.2">
      <c r="A25" s="53" t="s">
        <v>43</v>
      </c>
      <c r="B25" s="63" t="s">
        <v>23</v>
      </c>
      <c r="C25" s="69" t="s">
        <v>9</v>
      </c>
      <c r="D25" s="69" t="s">
        <v>31</v>
      </c>
      <c r="E25" s="54" t="s">
        <v>117</v>
      </c>
      <c r="F25" s="54"/>
      <c r="G25" s="70">
        <f t="shared" ref="G25:H25" si="3">G26+G33</f>
        <v>1654.6</v>
      </c>
      <c r="H25" s="70">
        <f t="shared" si="3"/>
        <v>1594.6</v>
      </c>
      <c r="I25" s="130"/>
    </row>
    <row r="26" spans="1:9" ht="30" x14ac:dyDescent="0.25">
      <c r="A26" s="71" t="s">
        <v>123</v>
      </c>
      <c r="B26" s="63" t="s">
        <v>23</v>
      </c>
      <c r="C26" s="50" t="s">
        <v>9</v>
      </c>
      <c r="D26" s="50" t="s">
        <v>31</v>
      </c>
      <c r="E26" s="54" t="s">
        <v>124</v>
      </c>
      <c r="F26" s="54" t="s">
        <v>7</v>
      </c>
      <c r="G26" s="70">
        <f>G30+G27</f>
        <v>1600</v>
      </c>
      <c r="H26" s="70">
        <f>H30+H27</f>
        <v>1540</v>
      </c>
      <c r="I26" s="130"/>
    </row>
    <row r="27" spans="1:9" ht="30" hidden="1" x14ac:dyDescent="0.2">
      <c r="A27" s="65" t="s">
        <v>71</v>
      </c>
      <c r="B27" s="54" t="s">
        <v>23</v>
      </c>
      <c r="C27" s="50" t="s">
        <v>9</v>
      </c>
      <c r="D27" s="50" t="s">
        <v>31</v>
      </c>
      <c r="E27" s="54" t="s">
        <v>124</v>
      </c>
      <c r="F27" s="54" t="s">
        <v>45</v>
      </c>
      <c r="G27" s="64">
        <f t="shared" ref="G27:H28" si="4">G28</f>
        <v>60</v>
      </c>
      <c r="H27" s="64">
        <f t="shared" si="4"/>
        <v>0</v>
      </c>
      <c r="I27" s="130"/>
    </row>
    <row r="28" spans="1:9" ht="30" hidden="1" x14ac:dyDescent="0.2">
      <c r="A28" s="65" t="s">
        <v>72</v>
      </c>
      <c r="B28" s="54" t="s">
        <v>23</v>
      </c>
      <c r="C28" s="50" t="s">
        <v>9</v>
      </c>
      <c r="D28" s="50" t="s">
        <v>31</v>
      </c>
      <c r="E28" s="54" t="s">
        <v>124</v>
      </c>
      <c r="F28" s="54" t="s">
        <v>46</v>
      </c>
      <c r="G28" s="64">
        <f t="shared" si="4"/>
        <v>60</v>
      </c>
      <c r="H28" s="64">
        <f t="shared" si="4"/>
        <v>0</v>
      </c>
      <c r="I28" s="130"/>
    </row>
    <row r="29" spans="1:9" ht="31.5" hidden="1" customHeight="1" x14ac:dyDescent="0.2">
      <c r="A29" s="66" t="s">
        <v>70</v>
      </c>
      <c r="B29" s="67" t="s">
        <v>23</v>
      </c>
      <c r="C29" s="59" t="s">
        <v>9</v>
      </c>
      <c r="D29" s="59" t="s">
        <v>31</v>
      </c>
      <c r="E29" s="59" t="s">
        <v>124</v>
      </c>
      <c r="F29" s="58" t="s">
        <v>34</v>
      </c>
      <c r="G29" s="60">
        <v>60</v>
      </c>
      <c r="H29" s="68">
        <v>0</v>
      </c>
      <c r="I29" s="130"/>
    </row>
    <row r="30" spans="1:9" ht="15.75" x14ac:dyDescent="0.2">
      <c r="A30" s="56" t="s">
        <v>47</v>
      </c>
      <c r="B30" s="48" t="s">
        <v>23</v>
      </c>
      <c r="C30" s="50" t="s">
        <v>9</v>
      </c>
      <c r="D30" s="50" t="s">
        <v>31</v>
      </c>
      <c r="E30" s="54" t="s">
        <v>124</v>
      </c>
      <c r="F30" s="54" t="s">
        <v>48</v>
      </c>
      <c r="G30" s="64">
        <f t="shared" ref="G30:H30" si="5">G31</f>
        <v>1540</v>
      </c>
      <c r="H30" s="64">
        <f t="shared" si="5"/>
        <v>1540</v>
      </c>
      <c r="I30" s="130"/>
    </row>
    <row r="31" spans="1:9" ht="15.75" x14ac:dyDescent="0.2">
      <c r="A31" s="56" t="s">
        <v>49</v>
      </c>
      <c r="B31" s="48" t="s">
        <v>23</v>
      </c>
      <c r="C31" s="50" t="s">
        <v>9</v>
      </c>
      <c r="D31" s="50" t="s">
        <v>31</v>
      </c>
      <c r="E31" s="54" t="s">
        <v>124</v>
      </c>
      <c r="F31" s="54" t="s">
        <v>50</v>
      </c>
      <c r="G31" s="64">
        <f>G32</f>
        <v>1540</v>
      </c>
      <c r="H31" s="64">
        <f>H32</f>
        <v>1540</v>
      </c>
      <c r="I31" s="130"/>
    </row>
    <row r="32" spans="1:9" ht="35.25" customHeight="1" x14ac:dyDescent="0.2">
      <c r="A32" s="72" t="s">
        <v>90</v>
      </c>
      <c r="B32" s="58" t="s">
        <v>23</v>
      </c>
      <c r="C32" s="59" t="s">
        <v>9</v>
      </c>
      <c r="D32" s="59" t="s">
        <v>31</v>
      </c>
      <c r="E32" s="59" t="s">
        <v>124</v>
      </c>
      <c r="F32" s="58" t="s">
        <v>89</v>
      </c>
      <c r="G32" s="60">
        <v>1540</v>
      </c>
      <c r="H32" s="68">
        <v>1540</v>
      </c>
      <c r="I32" s="130"/>
    </row>
    <row r="33" spans="1:9" ht="30" x14ac:dyDescent="0.2">
      <c r="A33" s="73" t="s">
        <v>30</v>
      </c>
      <c r="B33" s="63" t="s">
        <v>23</v>
      </c>
      <c r="C33" s="50" t="s">
        <v>9</v>
      </c>
      <c r="D33" s="50" t="s">
        <v>31</v>
      </c>
      <c r="E33" s="54" t="s">
        <v>125</v>
      </c>
      <c r="F33" s="54" t="s">
        <v>7</v>
      </c>
      <c r="G33" s="70">
        <f>G34</f>
        <v>54.6</v>
      </c>
      <c r="H33" s="70">
        <f>H34</f>
        <v>54.6</v>
      </c>
      <c r="I33" s="130"/>
    </row>
    <row r="34" spans="1:9" ht="15.75" x14ac:dyDescent="0.2">
      <c r="A34" s="56" t="s">
        <v>47</v>
      </c>
      <c r="B34" s="48" t="s">
        <v>23</v>
      </c>
      <c r="C34" s="50" t="s">
        <v>9</v>
      </c>
      <c r="D34" s="50" t="s">
        <v>31</v>
      </c>
      <c r="E34" s="54" t="s">
        <v>125</v>
      </c>
      <c r="F34" s="54" t="s">
        <v>48</v>
      </c>
      <c r="G34" s="64">
        <f>G37+G35</f>
        <v>54.6</v>
      </c>
      <c r="H34" s="64">
        <f t="shared" ref="H34" si="6">H37+H35</f>
        <v>54.6</v>
      </c>
      <c r="I34" s="130"/>
    </row>
    <row r="35" spans="1:9" ht="15.75" x14ac:dyDescent="0.2">
      <c r="A35" s="73" t="s">
        <v>126</v>
      </c>
      <c r="B35" s="48" t="s">
        <v>23</v>
      </c>
      <c r="C35" s="50" t="s">
        <v>9</v>
      </c>
      <c r="D35" s="50" t="s">
        <v>31</v>
      </c>
      <c r="E35" s="54" t="s">
        <v>125</v>
      </c>
      <c r="F35" s="54" t="s">
        <v>127</v>
      </c>
      <c r="G35" s="64">
        <f>G36</f>
        <v>14.6</v>
      </c>
      <c r="H35" s="64">
        <f>H36</f>
        <v>14.6</v>
      </c>
      <c r="I35" s="130"/>
    </row>
    <row r="36" spans="1:9" ht="120" x14ac:dyDescent="0.2">
      <c r="A36" s="74" t="s">
        <v>128</v>
      </c>
      <c r="B36" s="58" t="s">
        <v>23</v>
      </c>
      <c r="C36" s="59" t="s">
        <v>9</v>
      </c>
      <c r="D36" s="59" t="s">
        <v>31</v>
      </c>
      <c r="E36" s="58" t="s">
        <v>125</v>
      </c>
      <c r="F36" s="58" t="s">
        <v>129</v>
      </c>
      <c r="G36" s="60">
        <v>14.6</v>
      </c>
      <c r="H36" s="61">
        <v>14.6</v>
      </c>
      <c r="I36" s="130"/>
    </row>
    <row r="37" spans="1:9" ht="15.75" x14ac:dyDescent="0.2">
      <c r="A37" s="56" t="s">
        <v>49</v>
      </c>
      <c r="B37" s="48" t="s">
        <v>23</v>
      </c>
      <c r="C37" s="50" t="s">
        <v>9</v>
      </c>
      <c r="D37" s="50" t="s">
        <v>31</v>
      </c>
      <c r="E37" s="54" t="s">
        <v>125</v>
      </c>
      <c r="F37" s="54" t="s">
        <v>50</v>
      </c>
      <c r="G37" s="64">
        <f>G38</f>
        <v>40</v>
      </c>
      <c r="H37" s="64">
        <f>H38</f>
        <v>40</v>
      </c>
      <c r="I37" s="130"/>
    </row>
    <row r="38" spans="1:9" ht="15.75" x14ac:dyDescent="0.2">
      <c r="A38" s="72" t="s">
        <v>90</v>
      </c>
      <c r="B38" s="58" t="s">
        <v>23</v>
      </c>
      <c r="C38" s="59" t="s">
        <v>9</v>
      </c>
      <c r="D38" s="59" t="s">
        <v>31</v>
      </c>
      <c r="E38" s="59" t="s">
        <v>125</v>
      </c>
      <c r="F38" s="58" t="s">
        <v>89</v>
      </c>
      <c r="G38" s="60">
        <v>40</v>
      </c>
      <c r="H38" s="61">
        <v>40</v>
      </c>
      <c r="I38" s="130"/>
    </row>
    <row r="39" spans="1:9" ht="28.5" x14ac:dyDescent="0.2">
      <c r="A39" s="75" t="s">
        <v>51</v>
      </c>
      <c r="B39" s="76" t="s">
        <v>23</v>
      </c>
      <c r="C39" s="76" t="s">
        <v>10</v>
      </c>
      <c r="D39" s="76" t="s">
        <v>26</v>
      </c>
      <c r="E39" s="76"/>
      <c r="F39" s="76"/>
      <c r="G39" s="77">
        <f t="shared" ref="G39:H44" si="7">G40</f>
        <v>1585.4</v>
      </c>
      <c r="H39" s="77">
        <f t="shared" si="7"/>
        <v>1535.6</v>
      </c>
      <c r="I39" s="130"/>
    </row>
    <row r="40" spans="1:9" ht="15.75" x14ac:dyDescent="0.2">
      <c r="A40" s="78" t="s">
        <v>27</v>
      </c>
      <c r="B40" s="79" t="s">
        <v>23</v>
      </c>
      <c r="C40" s="79" t="s">
        <v>10</v>
      </c>
      <c r="D40" s="79" t="s">
        <v>25</v>
      </c>
      <c r="E40" s="80"/>
      <c r="F40" s="79"/>
      <c r="G40" s="64">
        <f t="shared" si="7"/>
        <v>1585.4</v>
      </c>
      <c r="H40" s="64">
        <f t="shared" si="7"/>
        <v>1535.6</v>
      </c>
      <c r="I40" s="130"/>
    </row>
    <row r="41" spans="1:9" ht="15.75" x14ac:dyDescent="0.2">
      <c r="A41" s="53" t="s">
        <v>43</v>
      </c>
      <c r="B41" s="81" t="s">
        <v>23</v>
      </c>
      <c r="C41" s="81" t="s">
        <v>10</v>
      </c>
      <c r="D41" s="81" t="s">
        <v>25</v>
      </c>
      <c r="E41" s="54" t="s">
        <v>117</v>
      </c>
      <c r="F41" s="81"/>
      <c r="G41" s="64">
        <f>G42</f>
        <v>1585.4</v>
      </c>
      <c r="H41" s="64">
        <f>H42</f>
        <v>1535.6</v>
      </c>
      <c r="I41" s="130"/>
    </row>
    <row r="42" spans="1:9" ht="30" x14ac:dyDescent="0.2">
      <c r="A42" s="82" t="s">
        <v>78</v>
      </c>
      <c r="B42" s="81" t="s">
        <v>23</v>
      </c>
      <c r="C42" s="81" t="s">
        <v>10</v>
      </c>
      <c r="D42" s="81" t="s">
        <v>25</v>
      </c>
      <c r="E42" s="54" t="s">
        <v>130</v>
      </c>
      <c r="F42" s="81"/>
      <c r="G42" s="64">
        <f t="shared" si="7"/>
        <v>1585.4</v>
      </c>
      <c r="H42" s="64">
        <f t="shared" si="7"/>
        <v>1535.6</v>
      </c>
      <c r="I42" s="130"/>
    </row>
    <row r="43" spans="1:9" ht="30" x14ac:dyDescent="0.2">
      <c r="A43" s="56" t="s">
        <v>71</v>
      </c>
      <c r="B43" s="79">
        <v>920</v>
      </c>
      <c r="C43" s="81" t="s">
        <v>10</v>
      </c>
      <c r="D43" s="81" t="s">
        <v>25</v>
      </c>
      <c r="E43" s="54" t="s">
        <v>130</v>
      </c>
      <c r="F43" s="79" t="s">
        <v>45</v>
      </c>
      <c r="G43" s="64">
        <f t="shared" si="7"/>
        <v>1585.4</v>
      </c>
      <c r="H43" s="64">
        <f t="shared" si="7"/>
        <v>1535.6</v>
      </c>
      <c r="I43" s="130"/>
    </row>
    <row r="44" spans="1:9" ht="30" x14ac:dyDescent="0.2">
      <c r="A44" s="56" t="s">
        <v>72</v>
      </c>
      <c r="B44" s="79">
        <v>920</v>
      </c>
      <c r="C44" s="81" t="s">
        <v>10</v>
      </c>
      <c r="D44" s="81" t="s">
        <v>25</v>
      </c>
      <c r="E44" s="54" t="s">
        <v>130</v>
      </c>
      <c r="F44" s="79" t="s">
        <v>46</v>
      </c>
      <c r="G44" s="64">
        <f t="shared" si="7"/>
        <v>1585.4</v>
      </c>
      <c r="H44" s="64">
        <f t="shared" si="7"/>
        <v>1535.6</v>
      </c>
      <c r="I44" s="130"/>
    </row>
    <row r="45" spans="1:9" ht="30" x14ac:dyDescent="0.2">
      <c r="A45" s="83" t="s">
        <v>70</v>
      </c>
      <c r="B45" s="84" t="s">
        <v>23</v>
      </c>
      <c r="C45" s="84" t="s">
        <v>10</v>
      </c>
      <c r="D45" s="84" t="s">
        <v>25</v>
      </c>
      <c r="E45" s="84" t="s">
        <v>130</v>
      </c>
      <c r="F45" s="84" t="s">
        <v>34</v>
      </c>
      <c r="G45" s="60">
        <v>1585.4</v>
      </c>
      <c r="H45" s="85">
        <v>1535.6</v>
      </c>
      <c r="I45" s="130"/>
    </row>
    <row r="46" spans="1:9" ht="15.75" x14ac:dyDescent="0.2">
      <c r="A46" s="75" t="s">
        <v>52</v>
      </c>
      <c r="B46" s="76">
        <v>920</v>
      </c>
      <c r="C46" s="76" t="s">
        <v>11</v>
      </c>
      <c r="D46" s="76" t="s">
        <v>26</v>
      </c>
      <c r="E46" s="76"/>
      <c r="F46" s="76"/>
      <c r="G46" s="77">
        <f>G47+G71</f>
        <v>28460.2</v>
      </c>
      <c r="H46" s="77">
        <f>H47+H71</f>
        <v>5389.9</v>
      </c>
      <c r="I46" s="130"/>
    </row>
    <row r="47" spans="1:9" ht="15.75" x14ac:dyDescent="0.2">
      <c r="A47" s="78" t="s">
        <v>33</v>
      </c>
      <c r="B47" s="79">
        <v>920</v>
      </c>
      <c r="C47" s="79" t="s">
        <v>11</v>
      </c>
      <c r="D47" s="79" t="s">
        <v>24</v>
      </c>
      <c r="E47" s="79"/>
      <c r="F47" s="79"/>
      <c r="G47" s="64">
        <f>G66+G48</f>
        <v>27810.2</v>
      </c>
      <c r="H47" s="64">
        <f t="shared" ref="H47" si="8">H66+H48</f>
        <v>5092.8999999999996</v>
      </c>
      <c r="I47" s="130"/>
    </row>
    <row r="48" spans="1:9" ht="45" x14ac:dyDescent="0.2">
      <c r="A48" s="78" t="s">
        <v>91</v>
      </c>
      <c r="B48" s="79">
        <v>920</v>
      </c>
      <c r="C48" s="79" t="s">
        <v>11</v>
      </c>
      <c r="D48" s="79" t="s">
        <v>24</v>
      </c>
      <c r="E48" s="79" t="s">
        <v>131</v>
      </c>
      <c r="F48" s="79"/>
      <c r="G48" s="64">
        <f>G49</f>
        <v>25912.799999999999</v>
      </c>
      <c r="H48" s="64">
        <f t="shared" ref="H48" si="9">H49</f>
        <v>3305.6</v>
      </c>
      <c r="I48" s="130"/>
    </row>
    <row r="49" spans="1:9" ht="15.75" x14ac:dyDescent="0.2">
      <c r="A49" s="78" t="s">
        <v>92</v>
      </c>
      <c r="B49" s="79">
        <v>920</v>
      </c>
      <c r="C49" s="79" t="s">
        <v>11</v>
      </c>
      <c r="D49" s="79" t="s">
        <v>24</v>
      </c>
      <c r="E49" s="79" t="s">
        <v>132</v>
      </c>
      <c r="F49" s="79"/>
      <c r="G49" s="64">
        <f>G54+G58++G50+G62</f>
        <v>25912.799999999999</v>
      </c>
      <c r="H49" s="64">
        <f t="shared" ref="H49" si="10">H54+H58++H50+H62</f>
        <v>3305.6</v>
      </c>
      <c r="I49" s="130"/>
    </row>
    <row r="50" spans="1:9" ht="30" x14ac:dyDescent="0.2">
      <c r="A50" s="86" t="s">
        <v>95</v>
      </c>
      <c r="B50" s="79">
        <v>920</v>
      </c>
      <c r="C50" s="79" t="s">
        <v>11</v>
      </c>
      <c r="D50" s="79" t="s">
        <v>24</v>
      </c>
      <c r="E50" s="79" t="s">
        <v>133</v>
      </c>
      <c r="F50" s="81"/>
      <c r="G50" s="87">
        <f t="shared" ref="G50:H52" si="11">G51</f>
        <v>1366.2</v>
      </c>
      <c r="H50" s="87">
        <f t="shared" si="11"/>
        <v>1095.5999999999999</v>
      </c>
      <c r="I50" s="130"/>
    </row>
    <row r="51" spans="1:9" ht="30" x14ac:dyDescent="0.2">
      <c r="A51" s="86" t="s">
        <v>71</v>
      </c>
      <c r="B51" s="79">
        <v>920</v>
      </c>
      <c r="C51" s="79" t="s">
        <v>11</v>
      </c>
      <c r="D51" s="79" t="s">
        <v>24</v>
      </c>
      <c r="E51" s="79" t="s">
        <v>133</v>
      </c>
      <c r="F51" s="81" t="s">
        <v>45</v>
      </c>
      <c r="G51" s="87">
        <f t="shared" si="11"/>
        <v>1366.2</v>
      </c>
      <c r="H51" s="87">
        <f t="shared" si="11"/>
        <v>1095.5999999999999</v>
      </c>
      <c r="I51" s="130"/>
    </row>
    <row r="52" spans="1:9" ht="30" x14ac:dyDescent="0.2">
      <c r="A52" s="88" t="s">
        <v>72</v>
      </c>
      <c r="B52" s="79">
        <v>920</v>
      </c>
      <c r="C52" s="79" t="s">
        <v>11</v>
      </c>
      <c r="D52" s="79" t="s">
        <v>24</v>
      </c>
      <c r="E52" s="79" t="s">
        <v>133</v>
      </c>
      <c r="F52" s="81" t="s">
        <v>46</v>
      </c>
      <c r="G52" s="87">
        <f t="shared" si="11"/>
        <v>1366.2</v>
      </c>
      <c r="H52" s="87">
        <f t="shared" si="11"/>
        <v>1095.5999999999999</v>
      </c>
      <c r="I52" s="130"/>
    </row>
    <row r="53" spans="1:9" ht="30" x14ac:dyDescent="0.2">
      <c r="A53" s="89" t="s">
        <v>70</v>
      </c>
      <c r="B53" s="59">
        <v>920</v>
      </c>
      <c r="C53" s="59" t="s">
        <v>11</v>
      </c>
      <c r="D53" s="59" t="s">
        <v>24</v>
      </c>
      <c r="E53" s="59" t="s">
        <v>133</v>
      </c>
      <c r="F53" s="84" t="s">
        <v>34</v>
      </c>
      <c r="G53" s="60">
        <v>1366.2</v>
      </c>
      <c r="H53" s="92">
        <v>1095.5999999999999</v>
      </c>
      <c r="I53" s="130"/>
    </row>
    <row r="54" spans="1:9" ht="26.25" customHeight="1" x14ac:dyDescent="0.2">
      <c r="A54" s="78" t="s">
        <v>93</v>
      </c>
      <c r="B54" s="79">
        <v>920</v>
      </c>
      <c r="C54" s="79" t="s">
        <v>11</v>
      </c>
      <c r="D54" s="79" t="s">
        <v>24</v>
      </c>
      <c r="E54" s="79" t="s">
        <v>134</v>
      </c>
      <c r="F54" s="79"/>
      <c r="G54" s="64">
        <f t="shared" ref="G54:H56" si="12">G55</f>
        <v>12</v>
      </c>
      <c r="H54" s="64">
        <f t="shared" si="12"/>
        <v>12</v>
      </c>
      <c r="I54" s="130"/>
    </row>
    <row r="55" spans="1:9" ht="30" x14ac:dyDescent="0.2">
      <c r="A55" s="90" t="s">
        <v>71</v>
      </c>
      <c r="B55" s="79">
        <v>920</v>
      </c>
      <c r="C55" s="79" t="s">
        <v>11</v>
      </c>
      <c r="D55" s="79" t="s">
        <v>24</v>
      </c>
      <c r="E55" s="79" t="s">
        <v>134</v>
      </c>
      <c r="F55" s="79" t="s">
        <v>45</v>
      </c>
      <c r="G55" s="87">
        <f t="shared" si="12"/>
        <v>12</v>
      </c>
      <c r="H55" s="87">
        <f t="shared" si="12"/>
        <v>12</v>
      </c>
      <c r="I55" s="130"/>
    </row>
    <row r="56" spans="1:9" ht="30" x14ac:dyDescent="0.2">
      <c r="A56" s="88" t="s">
        <v>72</v>
      </c>
      <c r="B56" s="79">
        <v>920</v>
      </c>
      <c r="C56" s="79" t="s">
        <v>11</v>
      </c>
      <c r="D56" s="79" t="s">
        <v>24</v>
      </c>
      <c r="E56" s="79" t="s">
        <v>134</v>
      </c>
      <c r="F56" s="79" t="s">
        <v>46</v>
      </c>
      <c r="G56" s="87">
        <f t="shared" si="12"/>
        <v>12</v>
      </c>
      <c r="H56" s="87">
        <f t="shared" si="12"/>
        <v>12</v>
      </c>
      <c r="I56" s="130"/>
    </row>
    <row r="57" spans="1:9" ht="30" x14ac:dyDescent="0.2">
      <c r="A57" s="89" t="s">
        <v>70</v>
      </c>
      <c r="B57" s="59">
        <v>920</v>
      </c>
      <c r="C57" s="59" t="s">
        <v>11</v>
      </c>
      <c r="D57" s="59" t="s">
        <v>24</v>
      </c>
      <c r="E57" s="59" t="s">
        <v>134</v>
      </c>
      <c r="F57" s="59" t="s">
        <v>34</v>
      </c>
      <c r="G57" s="60">
        <v>12</v>
      </c>
      <c r="H57" s="68">
        <v>12</v>
      </c>
      <c r="I57" s="130"/>
    </row>
    <row r="58" spans="1:9" ht="45" x14ac:dyDescent="0.2">
      <c r="A58" s="78" t="s">
        <v>94</v>
      </c>
      <c r="B58" s="79">
        <v>920</v>
      </c>
      <c r="C58" s="79" t="s">
        <v>11</v>
      </c>
      <c r="D58" s="79" t="s">
        <v>24</v>
      </c>
      <c r="E58" s="79" t="s">
        <v>135</v>
      </c>
      <c r="F58" s="81"/>
      <c r="G58" s="87">
        <f>G59</f>
        <v>100</v>
      </c>
      <c r="H58" s="87">
        <f t="shared" ref="H58" si="13">H59</f>
        <v>67.599999999999994</v>
      </c>
      <c r="I58" s="130"/>
    </row>
    <row r="59" spans="1:9" ht="30" x14ac:dyDescent="0.2">
      <c r="A59" s="86" t="s">
        <v>71</v>
      </c>
      <c r="B59" s="79">
        <v>920</v>
      </c>
      <c r="C59" s="79" t="s">
        <v>11</v>
      </c>
      <c r="D59" s="79" t="s">
        <v>24</v>
      </c>
      <c r="E59" s="79" t="s">
        <v>135</v>
      </c>
      <c r="F59" s="79" t="s">
        <v>45</v>
      </c>
      <c r="G59" s="87">
        <f t="shared" ref="G59:H64" si="14">G60</f>
        <v>100</v>
      </c>
      <c r="H59" s="87">
        <f t="shared" si="14"/>
        <v>67.599999999999994</v>
      </c>
      <c r="I59" s="130"/>
    </row>
    <row r="60" spans="1:9" ht="30" x14ac:dyDescent="0.2">
      <c r="A60" s="88" t="s">
        <v>72</v>
      </c>
      <c r="B60" s="79">
        <v>920</v>
      </c>
      <c r="C60" s="79" t="s">
        <v>11</v>
      </c>
      <c r="D60" s="79" t="s">
        <v>24</v>
      </c>
      <c r="E60" s="79" t="s">
        <v>135</v>
      </c>
      <c r="F60" s="79" t="s">
        <v>46</v>
      </c>
      <c r="G60" s="87">
        <f t="shared" si="14"/>
        <v>100</v>
      </c>
      <c r="H60" s="87">
        <f t="shared" si="14"/>
        <v>67.599999999999994</v>
      </c>
      <c r="I60" s="130"/>
    </row>
    <row r="61" spans="1:9" ht="45" x14ac:dyDescent="0.2">
      <c r="A61" s="91" t="s">
        <v>73</v>
      </c>
      <c r="B61" s="59">
        <v>920</v>
      </c>
      <c r="C61" s="59" t="s">
        <v>11</v>
      </c>
      <c r="D61" s="59" t="s">
        <v>24</v>
      </c>
      <c r="E61" s="59" t="s">
        <v>135</v>
      </c>
      <c r="F61" s="59" t="s">
        <v>36</v>
      </c>
      <c r="G61" s="60">
        <v>100</v>
      </c>
      <c r="H61" s="68">
        <v>67.599999999999994</v>
      </c>
      <c r="I61" s="130"/>
    </row>
    <row r="62" spans="1:9" ht="45" x14ac:dyDescent="0.2">
      <c r="A62" s="78" t="s">
        <v>94</v>
      </c>
      <c r="B62" s="79">
        <v>920</v>
      </c>
      <c r="C62" s="79" t="s">
        <v>11</v>
      </c>
      <c r="D62" s="79" t="s">
        <v>24</v>
      </c>
      <c r="E62" s="79" t="s">
        <v>136</v>
      </c>
      <c r="F62" s="81"/>
      <c r="G62" s="87">
        <f t="shared" si="14"/>
        <v>24434.6</v>
      </c>
      <c r="H62" s="87">
        <f t="shared" si="14"/>
        <v>2130.4</v>
      </c>
      <c r="I62" s="130"/>
    </row>
    <row r="63" spans="1:9" ht="30" x14ac:dyDescent="0.2">
      <c r="A63" s="86" t="s">
        <v>71</v>
      </c>
      <c r="B63" s="79">
        <v>920</v>
      </c>
      <c r="C63" s="79" t="s">
        <v>11</v>
      </c>
      <c r="D63" s="79" t="s">
        <v>24</v>
      </c>
      <c r="E63" s="79" t="s">
        <v>136</v>
      </c>
      <c r="F63" s="79" t="s">
        <v>45</v>
      </c>
      <c r="G63" s="87">
        <f t="shared" si="14"/>
        <v>24434.6</v>
      </c>
      <c r="H63" s="87">
        <f t="shared" si="14"/>
        <v>2130.4</v>
      </c>
      <c r="I63" s="130"/>
    </row>
    <row r="64" spans="1:9" ht="30" x14ac:dyDescent="0.2">
      <c r="A64" s="88" t="s">
        <v>72</v>
      </c>
      <c r="B64" s="79">
        <v>920</v>
      </c>
      <c r="C64" s="79" t="s">
        <v>11</v>
      </c>
      <c r="D64" s="79" t="s">
        <v>24</v>
      </c>
      <c r="E64" s="79" t="s">
        <v>136</v>
      </c>
      <c r="F64" s="79" t="s">
        <v>46</v>
      </c>
      <c r="G64" s="87">
        <f t="shared" si="14"/>
        <v>24434.6</v>
      </c>
      <c r="H64" s="87">
        <f t="shared" si="14"/>
        <v>2130.4</v>
      </c>
      <c r="I64" s="130"/>
    </row>
    <row r="65" spans="1:9" ht="45" x14ac:dyDescent="0.2">
      <c r="A65" s="91" t="s">
        <v>73</v>
      </c>
      <c r="B65" s="59">
        <v>920</v>
      </c>
      <c r="C65" s="59" t="s">
        <v>11</v>
      </c>
      <c r="D65" s="59" t="s">
        <v>24</v>
      </c>
      <c r="E65" s="59" t="s">
        <v>136</v>
      </c>
      <c r="F65" s="59" t="s">
        <v>36</v>
      </c>
      <c r="G65" s="60">
        <v>24434.6</v>
      </c>
      <c r="H65" s="92">
        <v>2130.4</v>
      </c>
      <c r="I65" s="130"/>
    </row>
    <row r="66" spans="1:9" ht="15.75" x14ac:dyDescent="0.2">
      <c r="A66" s="53" t="s">
        <v>43</v>
      </c>
      <c r="B66" s="79">
        <v>920</v>
      </c>
      <c r="C66" s="79" t="s">
        <v>11</v>
      </c>
      <c r="D66" s="79" t="s">
        <v>24</v>
      </c>
      <c r="E66" s="54" t="s">
        <v>117</v>
      </c>
      <c r="F66" s="79"/>
      <c r="G66" s="64">
        <f>G67</f>
        <v>1897.4</v>
      </c>
      <c r="H66" s="64">
        <f>H67</f>
        <v>1787.3</v>
      </c>
      <c r="I66" s="130"/>
    </row>
    <row r="67" spans="1:9" ht="60" x14ac:dyDescent="0.2">
      <c r="A67" s="93" t="s">
        <v>96</v>
      </c>
      <c r="B67" s="79" t="s">
        <v>23</v>
      </c>
      <c r="C67" s="79" t="s">
        <v>11</v>
      </c>
      <c r="D67" s="79" t="s">
        <v>24</v>
      </c>
      <c r="E67" s="79" t="s">
        <v>137</v>
      </c>
      <c r="F67" s="81"/>
      <c r="G67" s="64">
        <f>G70</f>
        <v>1897.4</v>
      </c>
      <c r="H67" s="64">
        <f>H70</f>
        <v>1787.3</v>
      </c>
      <c r="I67" s="130"/>
    </row>
    <row r="68" spans="1:9" ht="30" x14ac:dyDescent="0.2">
      <c r="A68" s="88" t="s">
        <v>71</v>
      </c>
      <c r="B68" s="79">
        <v>920</v>
      </c>
      <c r="C68" s="79" t="s">
        <v>11</v>
      </c>
      <c r="D68" s="79" t="s">
        <v>24</v>
      </c>
      <c r="E68" s="79" t="s">
        <v>137</v>
      </c>
      <c r="F68" s="79" t="s">
        <v>45</v>
      </c>
      <c r="G68" s="64">
        <f t="shared" ref="G68:H69" si="15">G69</f>
        <v>1897.4</v>
      </c>
      <c r="H68" s="64">
        <f t="shared" si="15"/>
        <v>1787.3</v>
      </c>
      <c r="I68" s="130"/>
    </row>
    <row r="69" spans="1:9" ht="30" x14ac:dyDescent="0.2">
      <c r="A69" s="88" t="s">
        <v>72</v>
      </c>
      <c r="B69" s="79">
        <v>920</v>
      </c>
      <c r="C69" s="79" t="s">
        <v>11</v>
      </c>
      <c r="D69" s="79" t="s">
        <v>24</v>
      </c>
      <c r="E69" s="79" t="s">
        <v>137</v>
      </c>
      <c r="F69" s="79" t="s">
        <v>46</v>
      </c>
      <c r="G69" s="64">
        <f t="shared" si="15"/>
        <v>1897.4</v>
      </c>
      <c r="H69" s="64">
        <f t="shared" si="15"/>
        <v>1787.3</v>
      </c>
      <c r="I69" s="130"/>
    </row>
    <row r="70" spans="1:9" ht="33.75" customHeight="1" x14ac:dyDescent="0.2">
      <c r="A70" s="89" t="s">
        <v>70</v>
      </c>
      <c r="B70" s="59" t="s">
        <v>23</v>
      </c>
      <c r="C70" s="59" t="s">
        <v>11</v>
      </c>
      <c r="D70" s="59" t="s">
        <v>24</v>
      </c>
      <c r="E70" s="59" t="s">
        <v>137</v>
      </c>
      <c r="F70" s="84" t="s">
        <v>34</v>
      </c>
      <c r="G70" s="60">
        <v>1897.4</v>
      </c>
      <c r="H70" s="92">
        <v>1787.3</v>
      </c>
      <c r="I70" s="130"/>
    </row>
    <row r="71" spans="1:9" ht="15.75" x14ac:dyDescent="0.2">
      <c r="A71" s="94" t="s">
        <v>138</v>
      </c>
      <c r="B71" s="95" t="s">
        <v>23</v>
      </c>
      <c r="C71" s="79" t="s">
        <v>11</v>
      </c>
      <c r="D71" s="79" t="s">
        <v>139</v>
      </c>
      <c r="E71" s="54" t="s">
        <v>7</v>
      </c>
      <c r="F71" s="79" t="s">
        <v>7</v>
      </c>
      <c r="G71" s="87">
        <f>G72+G78</f>
        <v>650</v>
      </c>
      <c r="H71" s="87">
        <f t="shared" ref="H71" si="16">H72+H78</f>
        <v>297</v>
      </c>
      <c r="I71" s="130"/>
    </row>
    <row r="72" spans="1:9" ht="45" x14ac:dyDescent="0.2">
      <c r="A72" s="78" t="s">
        <v>91</v>
      </c>
      <c r="B72" s="79">
        <v>920</v>
      </c>
      <c r="C72" s="79" t="s">
        <v>11</v>
      </c>
      <c r="D72" s="79" t="s">
        <v>139</v>
      </c>
      <c r="E72" s="79" t="s">
        <v>131</v>
      </c>
      <c r="F72" s="79"/>
      <c r="G72" s="64">
        <f t="shared" ref="G72:H73" si="17">G73</f>
        <v>450</v>
      </c>
      <c r="H72" s="64">
        <f t="shared" si="17"/>
        <v>297</v>
      </c>
      <c r="I72" s="130"/>
    </row>
    <row r="73" spans="1:9" ht="45" x14ac:dyDescent="0.2">
      <c r="A73" s="78" t="s">
        <v>140</v>
      </c>
      <c r="B73" s="79">
        <v>920</v>
      </c>
      <c r="C73" s="79" t="s">
        <v>11</v>
      </c>
      <c r="D73" s="79" t="s">
        <v>139</v>
      </c>
      <c r="E73" s="79" t="s">
        <v>141</v>
      </c>
      <c r="F73" s="79"/>
      <c r="G73" s="64">
        <f>G74</f>
        <v>450</v>
      </c>
      <c r="H73" s="64">
        <f t="shared" si="17"/>
        <v>297</v>
      </c>
      <c r="I73" s="130"/>
    </row>
    <row r="74" spans="1:9" ht="30" x14ac:dyDescent="0.2">
      <c r="A74" s="78" t="s">
        <v>142</v>
      </c>
      <c r="B74" s="79" t="s">
        <v>23</v>
      </c>
      <c r="C74" s="79" t="s">
        <v>11</v>
      </c>
      <c r="D74" s="79" t="s">
        <v>139</v>
      </c>
      <c r="E74" s="79" t="s">
        <v>143</v>
      </c>
      <c r="F74" s="79"/>
      <c r="G74" s="64">
        <f>G75</f>
        <v>450</v>
      </c>
      <c r="H74" s="64">
        <f>H75</f>
        <v>297</v>
      </c>
      <c r="I74" s="130"/>
    </row>
    <row r="75" spans="1:9" ht="30" x14ac:dyDescent="0.2">
      <c r="A75" s="90" t="s">
        <v>71</v>
      </c>
      <c r="B75" s="79">
        <v>920</v>
      </c>
      <c r="C75" s="79" t="s">
        <v>11</v>
      </c>
      <c r="D75" s="79" t="s">
        <v>139</v>
      </c>
      <c r="E75" s="79" t="s">
        <v>143</v>
      </c>
      <c r="F75" s="79" t="s">
        <v>45</v>
      </c>
      <c r="G75" s="87">
        <f t="shared" ref="G75:H76" si="18">G76</f>
        <v>450</v>
      </c>
      <c r="H75" s="87">
        <f t="shared" si="18"/>
        <v>297</v>
      </c>
      <c r="I75" s="130"/>
    </row>
    <row r="76" spans="1:9" ht="30" x14ac:dyDescent="0.2">
      <c r="A76" s="88" t="s">
        <v>72</v>
      </c>
      <c r="B76" s="79">
        <v>920</v>
      </c>
      <c r="C76" s="79" t="s">
        <v>11</v>
      </c>
      <c r="D76" s="79" t="s">
        <v>139</v>
      </c>
      <c r="E76" s="79" t="s">
        <v>143</v>
      </c>
      <c r="F76" s="79" t="s">
        <v>46</v>
      </c>
      <c r="G76" s="87">
        <f t="shared" si="18"/>
        <v>450</v>
      </c>
      <c r="H76" s="87">
        <f t="shared" si="18"/>
        <v>297</v>
      </c>
      <c r="I76" s="130"/>
    </row>
    <row r="77" spans="1:9" ht="18" customHeight="1" x14ac:dyDescent="0.2">
      <c r="A77" s="89" t="s">
        <v>70</v>
      </c>
      <c r="B77" s="59">
        <v>920</v>
      </c>
      <c r="C77" s="96" t="s">
        <v>11</v>
      </c>
      <c r="D77" s="96" t="s">
        <v>139</v>
      </c>
      <c r="E77" s="59" t="s">
        <v>143</v>
      </c>
      <c r="F77" s="59" t="s">
        <v>34</v>
      </c>
      <c r="G77" s="60">
        <v>450</v>
      </c>
      <c r="H77" s="68">
        <v>297</v>
      </c>
      <c r="I77" s="130"/>
    </row>
    <row r="78" spans="1:9" ht="30" hidden="1" x14ac:dyDescent="0.2">
      <c r="A78" s="78" t="s">
        <v>144</v>
      </c>
      <c r="B78" s="79">
        <v>920</v>
      </c>
      <c r="C78" s="79" t="s">
        <v>11</v>
      </c>
      <c r="D78" s="79" t="s">
        <v>139</v>
      </c>
      <c r="E78" s="79" t="s">
        <v>145</v>
      </c>
      <c r="F78" s="79"/>
      <c r="G78" s="87">
        <f t="shared" ref="G78:H81" si="19">G79</f>
        <v>200</v>
      </c>
      <c r="H78" s="87">
        <f t="shared" si="19"/>
        <v>0</v>
      </c>
      <c r="I78" s="130"/>
    </row>
    <row r="79" spans="1:9" ht="30" hidden="1" x14ac:dyDescent="0.2">
      <c r="A79" s="90" t="s">
        <v>146</v>
      </c>
      <c r="B79" s="79">
        <v>920</v>
      </c>
      <c r="C79" s="79" t="s">
        <v>11</v>
      </c>
      <c r="D79" s="79" t="s">
        <v>139</v>
      </c>
      <c r="E79" s="79" t="s">
        <v>147</v>
      </c>
      <c r="F79" s="79"/>
      <c r="G79" s="87">
        <f t="shared" si="19"/>
        <v>200</v>
      </c>
      <c r="H79" s="87">
        <f t="shared" si="19"/>
        <v>0</v>
      </c>
      <c r="I79" s="130"/>
    </row>
    <row r="80" spans="1:9" ht="30" hidden="1" x14ac:dyDescent="0.2">
      <c r="A80" s="90" t="s">
        <v>71</v>
      </c>
      <c r="B80" s="79">
        <v>920</v>
      </c>
      <c r="C80" s="79" t="s">
        <v>11</v>
      </c>
      <c r="D80" s="79" t="s">
        <v>139</v>
      </c>
      <c r="E80" s="79" t="s">
        <v>147</v>
      </c>
      <c r="F80" s="79" t="s">
        <v>45</v>
      </c>
      <c r="G80" s="87">
        <f t="shared" si="19"/>
        <v>200</v>
      </c>
      <c r="H80" s="87">
        <f t="shared" si="19"/>
        <v>0</v>
      </c>
      <c r="I80" s="130"/>
    </row>
    <row r="81" spans="1:9" ht="30" hidden="1" x14ac:dyDescent="0.2">
      <c r="A81" s="88" t="s">
        <v>72</v>
      </c>
      <c r="B81" s="79">
        <v>920</v>
      </c>
      <c r="C81" s="79" t="s">
        <v>11</v>
      </c>
      <c r="D81" s="79" t="s">
        <v>139</v>
      </c>
      <c r="E81" s="79" t="s">
        <v>147</v>
      </c>
      <c r="F81" s="79" t="s">
        <v>46</v>
      </c>
      <c r="G81" s="87">
        <f t="shared" si="19"/>
        <v>200</v>
      </c>
      <c r="H81" s="87">
        <f t="shared" si="19"/>
        <v>0</v>
      </c>
      <c r="I81" s="130"/>
    </row>
    <row r="82" spans="1:9" ht="30" hidden="1" x14ac:dyDescent="0.2">
      <c r="A82" s="89" t="s">
        <v>70</v>
      </c>
      <c r="B82" s="59">
        <v>920</v>
      </c>
      <c r="C82" s="96" t="s">
        <v>11</v>
      </c>
      <c r="D82" s="96" t="s">
        <v>139</v>
      </c>
      <c r="E82" s="59" t="s">
        <v>147</v>
      </c>
      <c r="F82" s="59" t="s">
        <v>34</v>
      </c>
      <c r="G82" s="60">
        <v>200</v>
      </c>
      <c r="H82" s="92">
        <v>0</v>
      </c>
      <c r="I82" s="130"/>
    </row>
    <row r="83" spans="1:9" ht="15.75" x14ac:dyDescent="0.2">
      <c r="A83" s="75" t="s">
        <v>53</v>
      </c>
      <c r="B83" s="76">
        <v>920</v>
      </c>
      <c r="C83" s="76" t="s">
        <v>12</v>
      </c>
      <c r="D83" s="76" t="s">
        <v>26</v>
      </c>
      <c r="E83" s="76"/>
      <c r="F83" s="76" t="s">
        <v>7</v>
      </c>
      <c r="G83" s="42">
        <f>G84+G93</f>
        <v>102281.9</v>
      </c>
      <c r="H83" s="42">
        <f>H84+H93</f>
        <v>79993.100000000006</v>
      </c>
      <c r="I83" s="130"/>
    </row>
    <row r="84" spans="1:9" ht="15.75" x14ac:dyDescent="0.2">
      <c r="A84" s="78" t="s">
        <v>20</v>
      </c>
      <c r="B84" s="79">
        <v>920</v>
      </c>
      <c r="C84" s="79" t="s">
        <v>12</v>
      </c>
      <c r="D84" s="79" t="s">
        <v>13</v>
      </c>
      <c r="E84" s="79"/>
      <c r="F84" s="79"/>
      <c r="G84" s="64">
        <f t="shared" ref="G84:H85" si="20">G85</f>
        <v>11043.4</v>
      </c>
      <c r="H84" s="64">
        <f t="shared" si="20"/>
        <v>9615</v>
      </c>
      <c r="I84" s="130"/>
    </row>
    <row r="85" spans="1:9" ht="15.75" x14ac:dyDescent="0.2">
      <c r="A85" s="53" t="s">
        <v>43</v>
      </c>
      <c r="B85" s="79">
        <v>920</v>
      </c>
      <c r="C85" s="79" t="s">
        <v>12</v>
      </c>
      <c r="D85" s="79" t="s">
        <v>13</v>
      </c>
      <c r="E85" s="54" t="s">
        <v>117</v>
      </c>
      <c r="F85" s="79"/>
      <c r="G85" s="64">
        <f t="shared" si="20"/>
        <v>11043.4</v>
      </c>
      <c r="H85" s="64">
        <f t="shared" si="20"/>
        <v>9615</v>
      </c>
      <c r="I85" s="130"/>
    </row>
    <row r="86" spans="1:9" ht="15.75" x14ac:dyDescent="0.2">
      <c r="A86" s="78" t="s">
        <v>21</v>
      </c>
      <c r="B86" s="79" t="s">
        <v>23</v>
      </c>
      <c r="C86" s="79" t="s">
        <v>12</v>
      </c>
      <c r="D86" s="79" t="s">
        <v>13</v>
      </c>
      <c r="E86" s="79" t="s">
        <v>148</v>
      </c>
      <c r="F86" s="79"/>
      <c r="G86" s="87">
        <f>G87+G91</f>
        <v>11043.4</v>
      </c>
      <c r="H86" s="87">
        <f>H87+H91</f>
        <v>9615</v>
      </c>
      <c r="I86" s="130"/>
    </row>
    <row r="87" spans="1:9" ht="30" x14ac:dyDescent="0.2">
      <c r="A87" s="56" t="s">
        <v>71</v>
      </c>
      <c r="B87" s="79">
        <v>920</v>
      </c>
      <c r="C87" s="79" t="s">
        <v>12</v>
      </c>
      <c r="D87" s="79" t="s">
        <v>13</v>
      </c>
      <c r="E87" s="79" t="s">
        <v>148</v>
      </c>
      <c r="F87" s="79" t="s">
        <v>45</v>
      </c>
      <c r="G87" s="87">
        <f t="shared" ref="G87:H87" si="21">G88</f>
        <v>2000</v>
      </c>
      <c r="H87" s="87">
        <f t="shared" si="21"/>
        <v>714.3</v>
      </c>
      <c r="I87" s="130"/>
    </row>
    <row r="88" spans="1:9" ht="30" x14ac:dyDescent="0.2">
      <c r="A88" s="56" t="s">
        <v>72</v>
      </c>
      <c r="B88" s="79">
        <v>920</v>
      </c>
      <c r="C88" s="79" t="s">
        <v>12</v>
      </c>
      <c r="D88" s="79" t="s">
        <v>13</v>
      </c>
      <c r="E88" s="79" t="s">
        <v>148</v>
      </c>
      <c r="F88" s="79" t="s">
        <v>46</v>
      </c>
      <c r="G88" s="87">
        <f>G89+G90</f>
        <v>2000</v>
      </c>
      <c r="H88" s="87">
        <f t="shared" ref="H88" si="22">H89+H90</f>
        <v>714.3</v>
      </c>
      <c r="I88" s="130"/>
    </row>
    <row r="89" spans="1:9" ht="39.75" customHeight="1" x14ac:dyDescent="0.2">
      <c r="A89" s="91" t="s">
        <v>73</v>
      </c>
      <c r="B89" s="59" t="s">
        <v>23</v>
      </c>
      <c r="C89" s="59" t="s">
        <v>12</v>
      </c>
      <c r="D89" s="59" t="s">
        <v>13</v>
      </c>
      <c r="E89" s="59" t="s">
        <v>148</v>
      </c>
      <c r="F89" s="59" t="s">
        <v>36</v>
      </c>
      <c r="G89" s="60">
        <v>1878.5</v>
      </c>
      <c r="H89" s="92">
        <v>592.79999999999995</v>
      </c>
      <c r="I89" s="130"/>
    </row>
    <row r="90" spans="1:9" ht="30" x14ac:dyDescent="0.2">
      <c r="A90" s="57" t="s">
        <v>70</v>
      </c>
      <c r="B90" s="59" t="s">
        <v>23</v>
      </c>
      <c r="C90" s="59" t="s">
        <v>12</v>
      </c>
      <c r="D90" s="59" t="s">
        <v>13</v>
      </c>
      <c r="E90" s="59" t="s">
        <v>148</v>
      </c>
      <c r="F90" s="59" t="s">
        <v>34</v>
      </c>
      <c r="G90" s="60">
        <v>121.5</v>
      </c>
      <c r="H90" s="92">
        <v>121.5</v>
      </c>
      <c r="I90" s="130"/>
    </row>
    <row r="91" spans="1:9" ht="15.75" x14ac:dyDescent="0.2">
      <c r="A91" s="78" t="s">
        <v>47</v>
      </c>
      <c r="B91" s="79" t="s">
        <v>23</v>
      </c>
      <c r="C91" s="79" t="s">
        <v>12</v>
      </c>
      <c r="D91" s="79" t="s">
        <v>13</v>
      </c>
      <c r="E91" s="79" t="s">
        <v>148</v>
      </c>
      <c r="F91" s="79" t="s">
        <v>48</v>
      </c>
      <c r="G91" s="87">
        <f>G92</f>
        <v>9043.4</v>
      </c>
      <c r="H91" s="87">
        <f>H92</f>
        <v>8900.7000000000007</v>
      </c>
      <c r="I91" s="130"/>
    </row>
    <row r="92" spans="1:9" ht="51" customHeight="1" x14ac:dyDescent="0.2">
      <c r="A92" s="98" t="s">
        <v>75</v>
      </c>
      <c r="B92" s="59" t="s">
        <v>23</v>
      </c>
      <c r="C92" s="59" t="s">
        <v>12</v>
      </c>
      <c r="D92" s="59" t="s">
        <v>13</v>
      </c>
      <c r="E92" s="59" t="s">
        <v>148</v>
      </c>
      <c r="F92" s="59" t="s">
        <v>35</v>
      </c>
      <c r="G92" s="60">
        <v>9043.4</v>
      </c>
      <c r="H92" s="92">
        <v>8900.7000000000007</v>
      </c>
      <c r="I92" s="130"/>
    </row>
    <row r="93" spans="1:9" ht="15.75" x14ac:dyDescent="0.2">
      <c r="A93" s="97" t="s">
        <v>16</v>
      </c>
      <c r="B93" s="79">
        <v>920</v>
      </c>
      <c r="C93" s="79" t="s">
        <v>12</v>
      </c>
      <c r="D93" s="79" t="s">
        <v>10</v>
      </c>
      <c r="E93" s="79"/>
      <c r="F93" s="79" t="s">
        <v>7</v>
      </c>
      <c r="G93" s="70">
        <f>G106+G100+G94</f>
        <v>91238.5</v>
      </c>
      <c r="H93" s="70">
        <f>H106+H100+H94</f>
        <v>70378.100000000006</v>
      </c>
      <c r="I93" s="130"/>
    </row>
    <row r="94" spans="1:9" ht="45" x14ac:dyDescent="0.2">
      <c r="A94" s="78" t="s">
        <v>91</v>
      </c>
      <c r="B94" s="79">
        <v>920</v>
      </c>
      <c r="C94" s="79" t="s">
        <v>12</v>
      </c>
      <c r="D94" s="79" t="s">
        <v>10</v>
      </c>
      <c r="E94" s="79" t="s">
        <v>131</v>
      </c>
      <c r="F94" s="79"/>
      <c r="G94" s="70">
        <f t="shared" ref="G94:H98" si="23">G95</f>
        <v>2000</v>
      </c>
      <c r="H94" s="70">
        <f t="shared" si="23"/>
        <v>1028.5999999999999</v>
      </c>
      <c r="I94" s="130"/>
    </row>
    <row r="95" spans="1:9" ht="45" x14ac:dyDescent="0.2">
      <c r="A95" s="97" t="s">
        <v>149</v>
      </c>
      <c r="B95" s="79">
        <v>920</v>
      </c>
      <c r="C95" s="79" t="s">
        <v>12</v>
      </c>
      <c r="D95" s="79" t="s">
        <v>10</v>
      </c>
      <c r="E95" s="79" t="s">
        <v>150</v>
      </c>
      <c r="F95" s="79"/>
      <c r="G95" s="70">
        <f t="shared" si="23"/>
        <v>2000</v>
      </c>
      <c r="H95" s="70">
        <f t="shared" si="23"/>
        <v>1028.5999999999999</v>
      </c>
      <c r="I95" s="130"/>
    </row>
    <row r="96" spans="1:9" ht="15.75" x14ac:dyDescent="0.2">
      <c r="A96" s="97" t="s">
        <v>151</v>
      </c>
      <c r="B96" s="79">
        <v>920</v>
      </c>
      <c r="C96" s="79" t="s">
        <v>12</v>
      </c>
      <c r="D96" s="79" t="s">
        <v>10</v>
      </c>
      <c r="E96" s="79" t="s">
        <v>152</v>
      </c>
      <c r="F96" s="79"/>
      <c r="G96" s="70">
        <f t="shared" si="23"/>
        <v>2000</v>
      </c>
      <c r="H96" s="70">
        <f t="shared" si="23"/>
        <v>1028.5999999999999</v>
      </c>
      <c r="I96" s="130"/>
    </row>
    <row r="97" spans="1:9" ht="30" x14ac:dyDescent="0.2">
      <c r="A97" s="56" t="s">
        <v>71</v>
      </c>
      <c r="B97" s="79">
        <v>920</v>
      </c>
      <c r="C97" s="79" t="s">
        <v>12</v>
      </c>
      <c r="D97" s="79" t="s">
        <v>10</v>
      </c>
      <c r="E97" s="79" t="s">
        <v>152</v>
      </c>
      <c r="F97" s="79" t="s">
        <v>45</v>
      </c>
      <c r="G97" s="64">
        <f t="shared" si="23"/>
        <v>2000</v>
      </c>
      <c r="H97" s="64">
        <f t="shared" si="23"/>
        <v>1028.5999999999999</v>
      </c>
      <c r="I97" s="130"/>
    </row>
    <row r="98" spans="1:9" ht="30" x14ac:dyDescent="0.2">
      <c r="A98" s="56" t="s">
        <v>72</v>
      </c>
      <c r="B98" s="79">
        <v>920</v>
      </c>
      <c r="C98" s="79" t="s">
        <v>12</v>
      </c>
      <c r="D98" s="79" t="s">
        <v>10</v>
      </c>
      <c r="E98" s="79" t="s">
        <v>152</v>
      </c>
      <c r="F98" s="79" t="s">
        <v>46</v>
      </c>
      <c r="G98" s="64">
        <f t="shared" si="23"/>
        <v>2000</v>
      </c>
      <c r="H98" s="64">
        <f t="shared" si="23"/>
        <v>1028.5999999999999</v>
      </c>
      <c r="I98" s="130"/>
    </row>
    <row r="99" spans="1:9" ht="30" x14ac:dyDescent="0.2">
      <c r="A99" s="57" t="s">
        <v>70</v>
      </c>
      <c r="B99" s="59" t="s">
        <v>23</v>
      </c>
      <c r="C99" s="59" t="s">
        <v>12</v>
      </c>
      <c r="D99" s="59" t="s">
        <v>10</v>
      </c>
      <c r="E99" s="59" t="s">
        <v>152</v>
      </c>
      <c r="F99" s="84" t="s">
        <v>34</v>
      </c>
      <c r="G99" s="60">
        <v>2000</v>
      </c>
      <c r="H99" s="92">
        <v>1028.5999999999999</v>
      </c>
      <c r="I99" s="130"/>
    </row>
    <row r="100" spans="1:9" ht="30" x14ac:dyDescent="0.2">
      <c r="A100" s="78" t="s">
        <v>97</v>
      </c>
      <c r="B100" s="79">
        <v>920</v>
      </c>
      <c r="C100" s="79" t="s">
        <v>12</v>
      </c>
      <c r="D100" s="79" t="s">
        <v>10</v>
      </c>
      <c r="E100" s="79" t="s">
        <v>153</v>
      </c>
      <c r="F100" s="79"/>
      <c r="G100" s="70">
        <f t="shared" ref="G100:H104" si="24">G101</f>
        <v>8175.8</v>
      </c>
      <c r="H100" s="70">
        <f t="shared" si="24"/>
        <v>7480.1</v>
      </c>
      <c r="I100" s="130"/>
    </row>
    <row r="101" spans="1:9" ht="28.5" customHeight="1" x14ac:dyDescent="0.2">
      <c r="A101" s="97" t="s">
        <v>98</v>
      </c>
      <c r="B101" s="79">
        <v>920</v>
      </c>
      <c r="C101" s="79" t="s">
        <v>12</v>
      </c>
      <c r="D101" s="79" t="s">
        <v>10</v>
      </c>
      <c r="E101" s="79" t="s">
        <v>154</v>
      </c>
      <c r="F101" s="79"/>
      <c r="G101" s="70">
        <f t="shared" si="24"/>
        <v>8175.8</v>
      </c>
      <c r="H101" s="70">
        <f t="shared" si="24"/>
        <v>7480.1</v>
      </c>
      <c r="I101" s="130"/>
    </row>
    <row r="102" spans="1:9" ht="27" customHeight="1" x14ac:dyDescent="0.2">
      <c r="A102" s="97" t="s">
        <v>155</v>
      </c>
      <c r="B102" s="79">
        <v>920</v>
      </c>
      <c r="C102" s="79" t="s">
        <v>12</v>
      </c>
      <c r="D102" s="79" t="s">
        <v>10</v>
      </c>
      <c r="E102" s="79" t="s">
        <v>156</v>
      </c>
      <c r="F102" s="79"/>
      <c r="G102" s="70">
        <f t="shared" si="24"/>
        <v>8175.8</v>
      </c>
      <c r="H102" s="70">
        <f t="shared" si="24"/>
        <v>7480.1</v>
      </c>
      <c r="I102" s="130"/>
    </row>
    <row r="103" spans="1:9" ht="30" x14ac:dyDescent="0.2">
      <c r="A103" s="56" t="s">
        <v>71</v>
      </c>
      <c r="B103" s="79">
        <v>920</v>
      </c>
      <c r="C103" s="79" t="s">
        <v>12</v>
      </c>
      <c r="D103" s="79" t="s">
        <v>10</v>
      </c>
      <c r="E103" s="79" t="s">
        <v>156</v>
      </c>
      <c r="F103" s="79" t="s">
        <v>45</v>
      </c>
      <c r="G103" s="64">
        <f t="shared" si="24"/>
        <v>8175.8</v>
      </c>
      <c r="H103" s="64">
        <f t="shared" si="24"/>
        <v>7480.1</v>
      </c>
      <c r="I103" s="130"/>
    </row>
    <row r="104" spans="1:9" ht="30" x14ac:dyDescent="0.2">
      <c r="A104" s="56" t="s">
        <v>72</v>
      </c>
      <c r="B104" s="79">
        <v>920</v>
      </c>
      <c r="C104" s="79" t="s">
        <v>12</v>
      </c>
      <c r="D104" s="79" t="s">
        <v>10</v>
      </c>
      <c r="E104" s="79" t="s">
        <v>156</v>
      </c>
      <c r="F104" s="79" t="s">
        <v>46</v>
      </c>
      <c r="G104" s="64">
        <f t="shared" si="24"/>
        <v>8175.8</v>
      </c>
      <c r="H104" s="64">
        <f t="shared" si="24"/>
        <v>7480.1</v>
      </c>
      <c r="I104" s="130"/>
    </row>
    <row r="105" spans="1:9" ht="30" x14ac:dyDescent="0.2">
      <c r="A105" s="57" t="s">
        <v>70</v>
      </c>
      <c r="B105" s="59" t="s">
        <v>23</v>
      </c>
      <c r="C105" s="59" t="s">
        <v>12</v>
      </c>
      <c r="D105" s="59" t="s">
        <v>10</v>
      </c>
      <c r="E105" s="59" t="s">
        <v>156</v>
      </c>
      <c r="F105" s="84" t="s">
        <v>34</v>
      </c>
      <c r="G105" s="60">
        <v>8175.8</v>
      </c>
      <c r="H105" s="60">
        <v>7480.1</v>
      </c>
      <c r="I105" s="130"/>
    </row>
    <row r="106" spans="1:9" ht="15.75" x14ac:dyDescent="0.2">
      <c r="A106" s="53" t="s">
        <v>43</v>
      </c>
      <c r="B106" s="79">
        <v>920</v>
      </c>
      <c r="C106" s="79" t="s">
        <v>12</v>
      </c>
      <c r="D106" s="79" t="s">
        <v>10</v>
      </c>
      <c r="E106" s="54" t="s">
        <v>117</v>
      </c>
      <c r="F106" s="79"/>
      <c r="G106" s="70">
        <f>G112+G117+G121+G125+G107</f>
        <v>81062.7</v>
      </c>
      <c r="H106" s="70">
        <f>H112+H117+H121+H125+H107</f>
        <v>61869.399999999994</v>
      </c>
      <c r="I106" s="130"/>
    </row>
    <row r="107" spans="1:9" ht="30" x14ac:dyDescent="0.2">
      <c r="A107" s="78" t="s">
        <v>99</v>
      </c>
      <c r="B107" s="79" t="s">
        <v>23</v>
      </c>
      <c r="C107" s="79" t="s">
        <v>12</v>
      </c>
      <c r="D107" s="79" t="s">
        <v>10</v>
      </c>
      <c r="E107" s="79" t="s">
        <v>157</v>
      </c>
      <c r="F107" s="81"/>
      <c r="G107" s="64">
        <f t="shared" ref="G107:H108" si="25">G108</f>
        <v>46823.7</v>
      </c>
      <c r="H107" s="64">
        <f t="shared" si="25"/>
        <v>34023.199999999997</v>
      </c>
      <c r="I107" s="130"/>
    </row>
    <row r="108" spans="1:9" ht="30" x14ac:dyDescent="0.2">
      <c r="A108" s="56" t="s">
        <v>71</v>
      </c>
      <c r="B108" s="79">
        <v>920</v>
      </c>
      <c r="C108" s="79" t="s">
        <v>12</v>
      </c>
      <c r="D108" s="79" t="s">
        <v>10</v>
      </c>
      <c r="E108" s="79" t="s">
        <v>157</v>
      </c>
      <c r="F108" s="79" t="s">
        <v>45</v>
      </c>
      <c r="G108" s="64">
        <f t="shared" si="25"/>
        <v>46823.7</v>
      </c>
      <c r="H108" s="64">
        <f t="shared" si="25"/>
        <v>34023.199999999997</v>
      </c>
      <c r="I108" s="130"/>
    </row>
    <row r="109" spans="1:9" ht="30" x14ac:dyDescent="0.2">
      <c r="A109" s="56" t="s">
        <v>72</v>
      </c>
      <c r="B109" s="79">
        <v>920</v>
      </c>
      <c r="C109" s="79" t="s">
        <v>12</v>
      </c>
      <c r="D109" s="79" t="s">
        <v>10</v>
      </c>
      <c r="E109" s="79" t="s">
        <v>157</v>
      </c>
      <c r="F109" s="79" t="s">
        <v>46</v>
      </c>
      <c r="G109" s="64">
        <f t="shared" ref="G109:H109" si="26">G110+G111</f>
        <v>46823.7</v>
      </c>
      <c r="H109" s="64">
        <f t="shared" si="26"/>
        <v>34023.199999999997</v>
      </c>
      <c r="I109" s="130"/>
    </row>
    <row r="110" spans="1:9" ht="33.75" customHeight="1" x14ac:dyDescent="0.2">
      <c r="A110" s="57" t="s">
        <v>158</v>
      </c>
      <c r="B110" s="59" t="s">
        <v>23</v>
      </c>
      <c r="C110" s="59" t="s">
        <v>12</v>
      </c>
      <c r="D110" s="59" t="s">
        <v>10</v>
      </c>
      <c r="E110" s="59" t="s">
        <v>157</v>
      </c>
      <c r="F110" s="84" t="s">
        <v>100</v>
      </c>
      <c r="G110" s="60">
        <v>40</v>
      </c>
      <c r="H110" s="85">
        <v>34.1</v>
      </c>
      <c r="I110" s="130"/>
    </row>
    <row r="111" spans="1:9" ht="17.25" customHeight="1" x14ac:dyDescent="0.2">
      <c r="A111" s="57" t="s">
        <v>70</v>
      </c>
      <c r="B111" s="59" t="s">
        <v>23</v>
      </c>
      <c r="C111" s="59" t="s">
        <v>12</v>
      </c>
      <c r="D111" s="59" t="s">
        <v>10</v>
      </c>
      <c r="E111" s="59" t="s">
        <v>157</v>
      </c>
      <c r="F111" s="84" t="s">
        <v>34</v>
      </c>
      <c r="G111" s="60">
        <v>46783.7</v>
      </c>
      <c r="H111" s="92">
        <v>33989.1</v>
      </c>
      <c r="I111" s="130"/>
    </row>
    <row r="112" spans="1:9" ht="15.75" x14ac:dyDescent="0.2">
      <c r="A112" s="78" t="s">
        <v>17</v>
      </c>
      <c r="B112" s="79">
        <v>920</v>
      </c>
      <c r="C112" s="79" t="s">
        <v>12</v>
      </c>
      <c r="D112" s="79" t="s">
        <v>10</v>
      </c>
      <c r="E112" s="79" t="s">
        <v>159</v>
      </c>
      <c r="F112" s="79" t="s">
        <v>7</v>
      </c>
      <c r="G112" s="64">
        <f t="shared" ref="G112:H113" si="27">G113</f>
        <v>15635.6</v>
      </c>
      <c r="H112" s="64">
        <f t="shared" si="27"/>
        <v>12405.7</v>
      </c>
      <c r="I112" s="130"/>
    </row>
    <row r="113" spans="1:9" ht="30" x14ac:dyDescent="0.2">
      <c r="A113" s="56" t="s">
        <v>71</v>
      </c>
      <c r="B113" s="79">
        <v>920</v>
      </c>
      <c r="C113" s="79" t="s">
        <v>12</v>
      </c>
      <c r="D113" s="79" t="s">
        <v>10</v>
      </c>
      <c r="E113" s="79" t="s">
        <v>159</v>
      </c>
      <c r="F113" s="79" t="s">
        <v>45</v>
      </c>
      <c r="G113" s="64">
        <f t="shared" si="27"/>
        <v>15635.6</v>
      </c>
      <c r="H113" s="64">
        <f t="shared" si="27"/>
        <v>12405.7</v>
      </c>
      <c r="I113" s="130"/>
    </row>
    <row r="114" spans="1:9" ht="30" x14ac:dyDescent="0.2">
      <c r="A114" s="56" t="s">
        <v>72</v>
      </c>
      <c r="B114" s="79">
        <v>920</v>
      </c>
      <c r="C114" s="79" t="s">
        <v>12</v>
      </c>
      <c r="D114" s="79" t="s">
        <v>10</v>
      </c>
      <c r="E114" s="79" t="s">
        <v>159</v>
      </c>
      <c r="F114" s="79" t="s">
        <v>46</v>
      </c>
      <c r="G114" s="64">
        <f>G116+G115</f>
        <v>15635.6</v>
      </c>
      <c r="H114" s="64">
        <f>H116+H115</f>
        <v>12405.7</v>
      </c>
      <c r="I114" s="130"/>
    </row>
    <row r="115" spans="1:9" ht="45" x14ac:dyDescent="0.2">
      <c r="A115" s="99" t="s">
        <v>73</v>
      </c>
      <c r="B115" s="84">
        <v>920</v>
      </c>
      <c r="C115" s="84" t="s">
        <v>12</v>
      </c>
      <c r="D115" s="84" t="s">
        <v>10</v>
      </c>
      <c r="E115" s="84" t="s">
        <v>159</v>
      </c>
      <c r="F115" s="84" t="s">
        <v>36</v>
      </c>
      <c r="G115" s="60">
        <v>3597.6</v>
      </c>
      <c r="H115" s="92">
        <v>2716</v>
      </c>
      <c r="I115" s="130"/>
    </row>
    <row r="116" spans="1:9" ht="30" x14ac:dyDescent="0.2">
      <c r="A116" s="57" t="s">
        <v>70</v>
      </c>
      <c r="B116" s="84" t="s">
        <v>23</v>
      </c>
      <c r="C116" s="84" t="s">
        <v>12</v>
      </c>
      <c r="D116" s="84" t="s">
        <v>10</v>
      </c>
      <c r="E116" s="84" t="s">
        <v>159</v>
      </c>
      <c r="F116" s="84" t="s">
        <v>34</v>
      </c>
      <c r="G116" s="60">
        <v>12038</v>
      </c>
      <c r="H116" s="92">
        <v>9689.7000000000007</v>
      </c>
      <c r="I116" s="130"/>
    </row>
    <row r="117" spans="1:9" ht="15.75" x14ac:dyDescent="0.2">
      <c r="A117" s="78" t="s">
        <v>18</v>
      </c>
      <c r="B117" s="79">
        <v>920</v>
      </c>
      <c r="C117" s="79" t="s">
        <v>12</v>
      </c>
      <c r="D117" s="79" t="s">
        <v>10</v>
      </c>
      <c r="E117" s="79" t="s">
        <v>160</v>
      </c>
      <c r="F117" s="79"/>
      <c r="G117" s="70">
        <f>G120</f>
        <v>1900</v>
      </c>
      <c r="H117" s="70">
        <f>H120</f>
        <v>1095.9000000000001</v>
      </c>
      <c r="I117" s="130"/>
    </row>
    <row r="118" spans="1:9" ht="30" x14ac:dyDescent="0.2">
      <c r="A118" s="56" t="s">
        <v>71</v>
      </c>
      <c r="B118" s="79">
        <v>920</v>
      </c>
      <c r="C118" s="79" t="s">
        <v>12</v>
      </c>
      <c r="D118" s="79" t="s">
        <v>10</v>
      </c>
      <c r="E118" s="79" t="s">
        <v>160</v>
      </c>
      <c r="F118" s="79" t="s">
        <v>45</v>
      </c>
      <c r="G118" s="70">
        <f t="shared" ref="G118:H119" si="28">G119</f>
        <v>1900</v>
      </c>
      <c r="H118" s="70">
        <f t="shared" si="28"/>
        <v>1095.9000000000001</v>
      </c>
      <c r="I118" s="130"/>
    </row>
    <row r="119" spans="1:9" ht="30" x14ac:dyDescent="0.2">
      <c r="A119" s="56" t="s">
        <v>72</v>
      </c>
      <c r="B119" s="79">
        <v>920</v>
      </c>
      <c r="C119" s="79" t="s">
        <v>12</v>
      </c>
      <c r="D119" s="79" t="s">
        <v>10</v>
      </c>
      <c r="E119" s="79" t="s">
        <v>160</v>
      </c>
      <c r="F119" s="79" t="s">
        <v>46</v>
      </c>
      <c r="G119" s="70">
        <f t="shared" si="28"/>
        <v>1900</v>
      </c>
      <c r="H119" s="70">
        <f t="shared" si="28"/>
        <v>1095.9000000000001</v>
      </c>
      <c r="I119" s="130"/>
    </row>
    <row r="120" spans="1:9" ht="33" customHeight="1" x14ac:dyDescent="0.2">
      <c r="A120" s="57" t="s">
        <v>70</v>
      </c>
      <c r="B120" s="59">
        <v>920</v>
      </c>
      <c r="C120" s="59" t="s">
        <v>12</v>
      </c>
      <c r="D120" s="59" t="s">
        <v>10</v>
      </c>
      <c r="E120" s="59" t="s">
        <v>160</v>
      </c>
      <c r="F120" s="59" t="s">
        <v>34</v>
      </c>
      <c r="G120" s="60">
        <v>1900</v>
      </c>
      <c r="H120" s="85">
        <v>1095.9000000000001</v>
      </c>
      <c r="I120" s="130"/>
    </row>
    <row r="121" spans="1:9" ht="15.75" x14ac:dyDescent="0.2">
      <c r="A121" s="78" t="s">
        <v>19</v>
      </c>
      <c r="B121" s="79">
        <v>920</v>
      </c>
      <c r="C121" s="79" t="s">
        <v>12</v>
      </c>
      <c r="D121" s="79" t="s">
        <v>10</v>
      </c>
      <c r="E121" s="79" t="s">
        <v>161</v>
      </c>
      <c r="F121" s="79" t="s">
        <v>7</v>
      </c>
      <c r="G121" s="70">
        <f>G124</f>
        <v>1300</v>
      </c>
      <c r="H121" s="70">
        <f>H124</f>
        <v>1299.9000000000001</v>
      </c>
      <c r="I121" s="130"/>
    </row>
    <row r="122" spans="1:9" ht="30" x14ac:dyDescent="0.2">
      <c r="A122" s="56" t="s">
        <v>71</v>
      </c>
      <c r="B122" s="79">
        <v>920</v>
      </c>
      <c r="C122" s="79" t="s">
        <v>12</v>
      </c>
      <c r="D122" s="79" t="s">
        <v>10</v>
      </c>
      <c r="E122" s="79" t="s">
        <v>161</v>
      </c>
      <c r="F122" s="79" t="s">
        <v>45</v>
      </c>
      <c r="G122" s="70">
        <f t="shared" ref="G122:H123" si="29">G123</f>
        <v>1300</v>
      </c>
      <c r="H122" s="70">
        <f t="shared" si="29"/>
        <v>1299.9000000000001</v>
      </c>
      <c r="I122" s="130"/>
    </row>
    <row r="123" spans="1:9" ht="36.75" customHeight="1" x14ac:dyDescent="0.2">
      <c r="A123" s="56" t="s">
        <v>72</v>
      </c>
      <c r="B123" s="79">
        <v>920</v>
      </c>
      <c r="C123" s="79" t="s">
        <v>12</v>
      </c>
      <c r="D123" s="79" t="s">
        <v>10</v>
      </c>
      <c r="E123" s="79" t="s">
        <v>161</v>
      </c>
      <c r="F123" s="79" t="s">
        <v>46</v>
      </c>
      <c r="G123" s="70">
        <f t="shared" si="29"/>
        <v>1300</v>
      </c>
      <c r="H123" s="70">
        <f t="shared" si="29"/>
        <v>1299.9000000000001</v>
      </c>
      <c r="I123" s="130"/>
    </row>
    <row r="124" spans="1:9" ht="34.5" customHeight="1" x14ac:dyDescent="0.2">
      <c r="A124" s="57" t="s">
        <v>70</v>
      </c>
      <c r="B124" s="59">
        <v>920</v>
      </c>
      <c r="C124" s="59" t="s">
        <v>12</v>
      </c>
      <c r="D124" s="59" t="s">
        <v>10</v>
      </c>
      <c r="E124" s="59" t="s">
        <v>161</v>
      </c>
      <c r="F124" s="59" t="s">
        <v>34</v>
      </c>
      <c r="G124" s="60">
        <v>1300</v>
      </c>
      <c r="H124" s="68">
        <v>1299.9000000000001</v>
      </c>
      <c r="I124" s="130"/>
    </row>
    <row r="125" spans="1:9" ht="22.5" customHeight="1" x14ac:dyDescent="0.2">
      <c r="A125" s="78" t="s">
        <v>76</v>
      </c>
      <c r="B125" s="79">
        <v>920</v>
      </c>
      <c r="C125" s="79" t="s">
        <v>12</v>
      </c>
      <c r="D125" s="79" t="s">
        <v>10</v>
      </c>
      <c r="E125" s="79" t="s">
        <v>162</v>
      </c>
      <c r="F125" s="79" t="s">
        <v>7</v>
      </c>
      <c r="G125" s="70">
        <f>G128</f>
        <v>15403.4</v>
      </c>
      <c r="H125" s="70">
        <f>H128</f>
        <v>13044.7</v>
      </c>
      <c r="I125" s="130"/>
    </row>
    <row r="126" spans="1:9" ht="35.25" customHeight="1" x14ac:dyDescent="0.2">
      <c r="A126" s="56" t="s">
        <v>71</v>
      </c>
      <c r="B126" s="79">
        <v>920</v>
      </c>
      <c r="C126" s="79" t="s">
        <v>12</v>
      </c>
      <c r="D126" s="79" t="s">
        <v>10</v>
      </c>
      <c r="E126" s="79" t="s">
        <v>162</v>
      </c>
      <c r="F126" s="79" t="s">
        <v>45</v>
      </c>
      <c r="G126" s="70">
        <f t="shared" ref="G126:H127" si="30">G127</f>
        <v>15403.4</v>
      </c>
      <c r="H126" s="70">
        <f t="shared" si="30"/>
        <v>13044.7</v>
      </c>
      <c r="I126" s="130"/>
    </row>
    <row r="127" spans="1:9" ht="37.5" customHeight="1" x14ac:dyDescent="0.2">
      <c r="A127" s="56" t="s">
        <v>72</v>
      </c>
      <c r="B127" s="79">
        <v>920</v>
      </c>
      <c r="C127" s="79" t="s">
        <v>12</v>
      </c>
      <c r="D127" s="79" t="s">
        <v>10</v>
      </c>
      <c r="E127" s="79" t="s">
        <v>162</v>
      </c>
      <c r="F127" s="79" t="s">
        <v>46</v>
      </c>
      <c r="G127" s="70">
        <f t="shared" si="30"/>
        <v>15403.4</v>
      </c>
      <c r="H127" s="70">
        <f t="shared" si="30"/>
        <v>13044.7</v>
      </c>
      <c r="I127" s="130"/>
    </row>
    <row r="128" spans="1:9" ht="29.25" customHeight="1" x14ac:dyDescent="0.2">
      <c r="A128" s="57" t="s">
        <v>70</v>
      </c>
      <c r="B128" s="59">
        <v>920</v>
      </c>
      <c r="C128" s="59" t="s">
        <v>12</v>
      </c>
      <c r="D128" s="59" t="s">
        <v>10</v>
      </c>
      <c r="E128" s="59" t="s">
        <v>162</v>
      </c>
      <c r="F128" s="59" t="s">
        <v>34</v>
      </c>
      <c r="G128" s="60">
        <v>15403.4</v>
      </c>
      <c r="H128" s="92">
        <v>13044.7</v>
      </c>
      <c r="I128" s="130"/>
    </row>
    <row r="129" spans="1:9" ht="15.75" x14ac:dyDescent="0.2">
      <c r="A129" s="75" t="s">
        <v>54</v>
      </c>
      <c r="B129" s="76" t="s">
        <v>23</v>
      </c>
      <c r="C129" s="76" t="s">
        <v>25</v>
      </c>
      <c r="D129" s="76" t="s">
        <v>26</v>
      </c>
      <c r="E129" s="76"/>
      <c r="F129" s="76" t="s">
        <v>7</v>
      </c>
      <c r="G129" s="100">
        <f>G130+G136</f>
        <v>1152.3</v>
      </c>
      <c r="H129" s="100">
        <f>H130+H136</f>
        <v>899.1</v>
      </c>
      <c r="I129" s="130"/>
    </row>
    <row r="130" spans="1:9" ht="15.75" x14ac:dyDescent="0.2">
      <c r="A130" s="78" t="s">
        <v>28</v>
      </c>
      <c r="B130" s="79" t="s">
        <v>23</v>
      </c>
      <c r="C130" s="79" t="s">
        <v>25</v>
      </c>
      <c r="D130" s="79" t="s">
        <v>9</v>
      </c>
      <c r="E130" s="79"/>
      <c r="F130" s="79"/>
      <c r="G130" s="70">
        <f t="shared" ref="G130:H134" si="31">G131</f>
        <v>496.1</v>
      </c>
      <c r="H130" s="70">
        <f t="shared" si="31"/>
        <v>477.9</v>
      </c>
      <c r="I130" s="130"/>
    </row>
    <row r="131" spans="1:9" ht="15.75" x14ac:dyDescent="0.2">
      <c r="A131" s="53" t="s">
        <v>43</v>
      </c>
      <c r="B131" s="79">
        <v>920</v>
      </c>
      <c r="C131" s="79" t="s">
        <v>25</v>
      </c>
      <c r="D131" s="79" t="s">
        <v>9</v>
      </c>
      <c r="E131" s="54" t="s">
        <v>117</v>
      </c>
      <c r="F131" s="79"/>
      <c r="G131" s="70">
        <f t="shared" si="31"/>
        <v>496.1</v>
      </c>
      <c r="H131" s="70">
        <f t="shared" si="31"/>
        <v>477.9</v>
      </c>
      <c r="I131" s="130"/>
    </row>
    <row r="132" spans="1:9" ht="30" x14ac:dyDescent="0.25">
      <c r="A132" s="101" t="s">
        <v>77</v>
      </c>
      <c r="B132" s="79" t="s">
        <v>23</v>
      </c>
      <c r="C132" s="79" t="s">
        <v>25</v>
      </c>
      <c r="D132" s="79" t="s">
        <v>9</v>
      </c>
      <c r="E132" s="54" t="s">
        <v>163</v>
      </c>
      <c r="F132" s="79"/>
      <c r="G132" s="70">
        <f t="shared" si="31"/>
        <v>496.1</v>
      </c>
      <c r="H132" s="70">
        <f t="shared" si="31"/>
        <v>477.9</v>
      </c>
      <c r="I132" s="130"/>
    </row>
    <row r="133" spans="1:9" ht="15.75" x14ac:dyDescent="0.2">
      <c r="A133" s="102" t="s">
        <v>63</v>
      </c>
      <c r="B133" s="79" t="s">
        <v>23</v>
      </c>
      <c r="C133" s="79" t="s">
        <v>25</v>
      </c>
      <c r="D133" s="79" t="s">
        <v>9</v>
      </c>
      <c r="E133" s="54" t="s">
        <v>163</v>
      </c>
      <c r="F133" s="79" t="s">
        <v>62</v>
      </c>
      <c r="G133" s="70">
        <f t="shared" si="31"/>
        <v>496.1</v>
      </c>
      <c r="H133" s="70">
        <f t="shared" si="31"/>
        <v>477.9</v>
      </c>
      <c r="I133" s="130"/>
    </row>
    <row r="134" spans="1:9" ht="30" x14ac:dyDescent="0.2">
      <c r="A134" s="103" t="s">
        <v>64</v>
      </c>
      <c r="B134" s="79" t="s">
        <v>23</v>
      </c>
      <c r="C134" s="79" t="s">
        <v>25</v>
      </c>
      <c r="D134" s="79" t="s">
        <v>9</v>
      </c>
      <c r="E134" s="54" t="s">
        <v>163</v>
      </c>
      <c r="F134" s="79" t="s">
        <v>65</v>
      </c>
      <c r="G134" s="70">
        <f t="shared" si="31"/>
        <v>496.1</v>
      </c>
      <c r="H134" s="70">
        <f t="shared" si="31"/>
        <v>477.9</v>
      </c>
      <c r="I134" s="130"/>
    </row>
    <row r="135" spans="1:9" ht="15.75" x14ac:dyDescent="0.2">
      <c r="A135" s="57" t="s">
        <v>68</v>
      </c>
      <c r="B135" s="59" t="s">
        <v>23</v>
      </c>
      <c r="C135" s="59" t="s">
        <v>25</v>
      </c>
      <c r="D135" s="59" t="s">
        <v>9</v>
      </c>
      <c r="E135" s="59" t="s">
        <v>163</v>
      </c>
      <c r="F135" s="59" t="s">
        <v>37</v>
      </c>
      <c r="G135" s="60">
        <v>496.1</v>
      </c>
      <c r="H135" s="68">
        <v>477.9</v>
      </c>
      <c r="I135" s="130"/>
    </row>
    <row r="136" spans="1:9" ht="15.75" x14ac:dyDescent="0.2">
      <c r="A136" s="78" t="s">
        <v>32</v>
      </c>
      <c r="B136" s="79" t="s">
        <v>23</v>
      </c>
      <c r="C136" s="79" t="s">
        <v>25</v>
      </c>
      <c r="D136" s="79" t="s">
        <v>10</v>
      </c>
      <c r="E136" s="79"/>
      <c r="F136" s="79"/>
      <c r="G136" s="87">
        <f>G137+G146</f>
        <v>656.19999999999993</v>
      </c>
      <c r="H136" s="87">
        <f>H137+H146</f>
        <v>421.20000000000005</v>
      </c>
      <c r="I136" s="130"/>
    </row>
    <row r="137" spans="1:9" ht="45" x14ac:dyDescent="0.2">
      <c r="A137" s="53" t="s">
        <v>164</v>
      </c>
      <c r="B137" s="79">
        <v>920</v>
      </c>
      <c r="C137" s="79" t="s">
        <v>25</v>
      </c>
      <c r="D137" s="79" t="s">
        <v>10</v>
      </c>
      <c r="E137" s="54" t="s">
        <v>165</v>
      </c>
      <c r="F137" s="79"/>
      <c r="G137" s="87">
        <f>G138+G142</f>
        <v>577.79999999999995</v>
      </c>
      <c r="H137" s="87">
        <f>H138+H142</f>
        <v>366.70000000000005</v>
      </c>
      <c r="I137" s="130"/>
    </row>
    <row r="138" spans="1:9" ht="45" x14ac:dyDescent="0.2">
      <c r="A138" s="53" t="s">
        <v>101</v>
      </c>
      <c r="B138" s="79" t="s">
        <v>23</v>
      </c>
      <c r="C138" s="79" t="s">
        <v>25</v>
      </c>
      <c r="D138" s="79" t="s">
        <v>10</v>
      </c>
      <c r="E138" s="95" t="s">
        <v>166</v>
      </c>
      <c r="F138" s="79"/>
      <c r="G138" s="87">
        <f>G139</f>
        <v>527.79999999999995</v>
      </c>
      <c r="H138" s="87">
        <f>H139</f>
        <v>339.1</v>
      </c>
      <c r="I138" s="130"/>
    </row>
    <row r="139" spans="1:9" ht="15.75" x14ac:dyDescent="0.2">
      <c r="A139" s="102" t="s">
        <v>63</v>
      </c>
      <c r="B139" s="79" t="s">
        <v>23</v>
      </c>
      <c r="C139" s="79" t="s">
        <v>25</v>
      </c>
      <c r="D139" s="79" t="s">
        <v>10</v>
      </c>
      <c r="E139" s="95" t="s">
        <v>166</v>
      </c>
      <c r="F139" s="79" t="s">
        <v>62</v>
      </c>
      <c r="G139" s="87">
        <f t="shared" ref="G139:H153" si="32">G140</f>
        <v>527.79999999999995</v>
      </c>
      <c r="H139" s="87">
        <f t="shared" si="32"/>
        <v>339.1</v>
      </c>
      <c r="I139" s="130"/>
    </row>
    <row r="140" spans="1:9" ht="21.75" customHeight="1" x14ac:dyDescent="0.2">
      <c r="A140" s="94" t="s">
        <v>67</v>
      </c>
      <c r="B140" s="79" t="s">
        <v>23</v>
      </c>
      <c r="C140" s="79" t="s">
        <v>25</v>
      </c>
      <c r="D140" s="79" t="s">
        <v>10</v>
      </c>
      <c r="E140" s="95" t="s">
        <v>166</v>
      </c>
      <c r="F140" s="79" t="s">
        <v>66</v>
      </c>
      <c r="G140" s="87">
        <f t="shared" si="32"/>
        <v>527.79999999999995</v>
      </c>
      <c r="H140" s="87">
        <f t="shared" si="32"/>
        <v>339.1</v>
      </c>
      <c r="I140" s="130"/>
    </row>
    <row r="141" spans="1:9" ht="30" x14ac:dyDescent="0.2">
      <c r="A141" s="57" t="s">
        <v>69</v>
      </c>
      <c r="B141" s="59" t="s">
        <v>23</v>
      </c>
      <c r="C141" s="59" t="s">
        <v>25</v>
      </c>
      <c r="D141" s="59" t="s">
        <v>10</v>
      </c>
      <c r="E141" s="58" t="s">
        <v>166</v>
      </c>
      <c r="F141" s="59" t="s">
        <v>41</v>
      </c>
      <c r="G141" s="60">
        <v>527.79999999999995</v>
      </c>
      <c r="H141" s="68">
        <v>339.1</v>
      </c>
      <c r="I141" s="130"/>
    </row>
    <row r="142" spans="1:9" ht="30" x14ac:dyDescent="0.2">
      <c r="A142" s="53" t="s">
        <v>102</v>
      </c>
      <c r="B142" s="79" t="s">
        <v>23</v>
      </c>
      <c r="C142" s="79" t="s">
        <v>25</v>
      </c>
      <c r="D142" s="79" t="s">
        <v>10</v>
      </c>
      <c r="E142" s="95" t="s">
        <v>167</v>
      </c>
      <c r="F142" s="79"/>
      <c r="G142" s="87">
        <f>G143</f>
        <v>50</v>
      </c>
      <c r="H142" s="87">
        <f>H143</f>
        <v>27.6</v>
      </c>
      <c r="I142" s="130"/>
    </row>
    <row r="143" spans="1:9" ht="15.75" x14ac:dyDescent="0.2">
      <c r="A143" s="102" t="s">
        <v>63</v>
      </c>
      <c r="B143" s="79" t="s">
        <v>23</v>
      </c>
      <c r="C143" s="79" t="s">
        <v>25</v>
      </c>
      <c r="D143" s="79" t="s">
        <v>10</v>
      </c>
      <c r="E143" s="95" t="s">
        <v>167</v>
      </c>
      <c r="F143" s="79" t="s">
        <v>62</v>
      </c>
      <c r="G143" s="87">
        <f t="shared" si="32"/>
        <v>50</v>
      </c>
      <c r="H143" s="87">
        <f t="shared" si="32"/>
        <v>27.6</v>
      </c>
      <c r="I143" s="130"/>
    </row>
    <row r="144" spans="1:9" ht="30" x14ac:dyDescent="0.2">
      <c r="A144" s="94" t="s">
        <v>67</v>
      </c>
      <c r="B144" s="79" t="s">
        <v>23</v>
      </c>
      <c r="C144" s="79" t="s">
        <v>25</v>
      </c>
      <c r="D144" s="79" t="s">
        <v>10</v>
      </c>
      <c r="E144" s="95" t="s">
        <v>167</v>
      </c>
      <c r="F144" s="79" t="s">
        <v>66</v>
      </c>
      <c r="G144" s="87">
        <f t="shared" si="32"/>
        <v>50</v>
      </c>
      <c r="H144" s="87">
        <f t="shared" si="32"/>
        <v>27.6</v>
      </c>
      <c r="I144" s="130"/>
    </row>
    <row r="145" spans="1:9" ht="30" x14ac:dyDescent="0.2">
      <c r="A145" s="57" t="s">
        <v>69</v>
      </c>
      <c r="B145" s="59" t="s">
        <v>23</v>
      </c>
      <c r="C145" s="59" t="s">
        <v>25</v>
      </c>
      <c r="D145" s="59" t="s">
        <v>10</v>
      </c>
      <c r="E145" s="58" t="s">
        <v>167</v>
      </c>
      <c r="F145" s="59" t="s">
        <v>41</v>
      </c>
      <c r="G145" s="60">
        <v>50</v>
      </c>
      <c r="H145" s="68">
        <v>27.6</v>
      </c>
      <c r="I145" s="130"/>
    </row>
    <row r="146" spans="1:9" ht="15.75" x14ac:dyDescent="0.2">
      <c r="A146" s="53" t="s">
        <v>43</v>
      </c>
      <c r="B146" s="79">
        <v>920</v>
      </c>
      <c r="C146" s="79" t="s">
        <v>25</v>
      </c>
      <c r="D146" s="79" t="s">
        <v>10</v>
      </c>
      <c r="E146" s="54" t="s">
        <v>117</v>
      </c>
      <c r="F146" s="79"/>
      <c r="G146" s="87">
        <f>G147+G151</f>
        <v>78.400000000000006</v>
      </c>
      <c r="H146" s="87">
        <f>H147+H151</f>
        <v>54.5</v>
      </c>
      <c r="I146" s="130"/>
    </row>
    <row r="147" spans="1:9" ht="30" x14ac:dyDescent="0.2">
      <c r="A147" s="104" t="s">
        <v>103</v>
      </c>
      <c r="B147" s="79" t="s">
        <v>23</v>
      </c>
      <c r="C147" s="79" t="s">
        <v>25</v>
      </c>
      <c r="D147" s="79" t="s">
        <v>10</v>
      </c>
      <c r="E147" s="54" t="s">
        <v>168</v>
      </c>
      <c r="F147" s="79"/>
      <c r="G147" s="87">
        <f t="shared" si="32"/>
        <v>45</v>
      </c>
      <c r="H147" s="87">
        <f t="shared" si="32"/>
        <v>41</v>
      </c>
      <c r="I147" s="130"/>
    </row>
    <row r="148" spans="1:9" ht="15.75" x14ac:dyDescent="0.2">
      <c r="A148" s="102" t="s">
        <v>63</v>
      </c>
      <c r="B148" s="79" t="s">
        <v>23</v>
      </c>
      <c r="C148" s="79" t="s">
        <v>25</v>
      </c>
      <c r="D148" s="79" t="s">
        <v>10</v>
      </c>
      <c r="E148" s="54" t="s">
        <v>168</v>
      </c>
      <c r="F148" s="79" t="s">
        <v>62</v>
      </c>
      <c r="G148" s="87">
        <f t="shared" si="32"/>
        <v>45</v>
      </c>
      <c r="H148" s="87">
        <f t="shared" si="32"/>
        <v>41</v>
      </c>
      <c r="I148" s="130"/>
    </row>
    <row r="149" spans="1:9" ht="30" x14ac:dyDescent="0.2">
      <c r="A149" s="94" t="s">
        <v>67</v>
      </c>
      <c r="B149" s="79" t="s">
        <v>23</v>
      </c>
      <c r="C149" s="79" t="s">
        <v>25</v>
      </c>
      <c r="D149" s="79" t="s">
        <v>10</v>
      </c>
      <c r="E149" s="54" t="s">
        <v>168</v>
      </c>
      <c r="F149" s="79" t="s">
        <v>66</v>
      </c>
      <c r="G149" s="87">
        <f t="shared" si="32"/>
        <v>45</v>
      </c>
      <c r="H149" s="87">
        <f t="shared" si="32"/>
        <v>41</v>
      </c>
      <c r="I149" s="130"/>
    </row>
    <row r="150" spans="1:9" ht="30" x14ac:dyDescent="0.2">
      <c r="A150" s="57" t="s">
        <v>69</v>
      </c>
      <c r="B150" s="59" t="s">
        <v>23</v>
      </c>
      <c r="C150" s="59" t="s">
        <v>25</v>
      </c>
      <c r="D150" s="59" t="s">
        <v>10</v>
      </c>
      <c r="E150" s="58" t="s">
        <v>168</v>
      </c>
      <c r="F150" s="59" t="s">
        <v>41</v>
      </c>
      <c r="G150" s="60">
        <v>45</v>
      </c>
      <c r="H150" s="85">
        <v>41</v>
      </c>
      <c r="I150" s="130"/>
    </row>
    <row r="151" spans="1:9" ht="45" x14ac:dyDescent="0.25">
      <c r="A151" s="101" t="s">
        <v>104</v>
      </c>
      <c r="B151" s="79" t="s">
        <v>23</v>
      </c>
      <c r="C151" s="79" t="s">
        <v>25</v>
      </c>
      <c r="D151" s="79" t="s">
        <v>10</v>
      </c>
      <c r="E151" s="54" t="s">
        <v>169</v>
      </c>
      <c r="F151" s="79"/>
      <c r="G151" s="87">
        <f t="shared" si="32"/>
        <v>33.4</v>
      </c>
      <c r="H151" s="87">
        <f t="shared" si="32"/>
        <v>13.5</v>
      </c>
      <c r="I151" s="130"/>
    </row>
    <row r="152" spans="1:9" ht="30" x14ac:dyDescent="0.2">
      <c r="A152" s="56" t="s">
        <v>71</v>
      </c>
      <c r="B152" s="79" t="s">
        <v>23</v>
      </c>
      <c r="C152" s="79" t="s">
        <v>25</v>
      </c>
      <c r="D152" s="79" t="s">
        <v>10</v>
      </c>
      <c r="E152" s="54" t="s">
        <v>169</v>
      </c>
      <c r="F152" s="79" t="s">
        <v>45</v>
      </c>
      <c r="G152" s="87">
        <f t="shared" si="32"/>
        <v>33.4</v>
      </c>
      <c r="H152" s="87">
        <f t="shared" si="32"/>
        <v>13.5</v>
      </c>
      <c r="I152" s="130"/>
    </row>
    <row r="153" spans="1:9" ht="30" x14ac:dyDescent="0.2">
      <c r="A153" s="56" t="s">
        <v>72</v>
      </c>
      <c r="B153" s="79" t="s">
        <v>23</v>
      </c>
      <c r="C153" s="79" t="s">
        <v>25</v>
      </c>
      <c r="D153" s="79" t="s">
        <v>10</v>
      </c>
      <c r="E153" s="54" t="s">
        <v>169</v>
      </c>
      <c r="F153" s="79" t="s">
        <v>46</v>
      </c>
      <c r="G153" s="87">
        <f t="shared" si="32"/>
        <v>33.4</v>
      </c>
      <c r="H153" s="87">
        <f t="shared" si="32"/>
        <v>13.5</v>
      </c>
      <c r="I153" s="130"/>
    </row>
    <row r="154" spans="1:9" ht="30" x14ac:dyDescent="0.2">
      <c r="A154" s="57" t="s">
        <v>70</v>
      </c>
      <c r="B154" s="59" t="s">
        <v>23</v>
      </c>
      <c r="C154" s="59" t="s">
        <v>25</v>
      </c>
      <c r="D154" s="59" t="s">
        <v>10</v>
      </c>
      <c r="E154" s="58" t="s">
        <v>169</v>
      </c>
      <c r="F154" s="59" t="s">
        <v>34</v>
      </c>
      <c r="G154" s="60">
        <v>33.4</v>
      </c>
      <c r="H154" s="85">
        <v>13.5</v>
      </c>
      <c r="I154" s="130"/>
    </row>
    <row r="155" spans="1:9" ht="28.5" x14ac:dyDescent="0.2">
      <c r="A155" s="33" t="s">
        <v>55</v>
      </c>
      <c r="B155" s="105" t="s">
        <v>56</v>
      </c>
      <c r="C155" s="106"/>
      <c r="D155" s="106"/>
      <c r="E155" s="105"/>
      <c r="F155" s="105" t="s">
        <v>7</v>
      </c>
      <c r="G155" s="44">
        <f t="shared" ref="G155:H155" si="33">G156</f>
        <v>42757.799999999996</v>
      </c>
      <c r="H155" s="44">
        <f t="shared" si="33"/>
        <v>42757.799999999996</v>
      </c>
      <c r="I155" s="130"/>
    </row>
    <row r="156" spans="1:9" ht="15.75" x14ac:dyDescent="0.2">
      <c r="A156" s="75" t="s">
        <v>57</v>
      </c>
      <c r="B156" s="107">
        <v>956</v>
      </c>
      <c r="C156" s="108">
        <v>8</v>
      </c>
      <c r="D156" s="76" t="s">
        <v>26</v>
      </c>
      <c r="E156" s="109"/>
      <c r="F156" s="107"/>
      <c r="G156" s="41">
        <f>G157+G183</f>
        <v>42757.799999999996</v>
      </c>
      <c r="H156" s="41">
        <f>H157+H183</f>
        <v>42757.799999999996</v>
      </c>
      <c r="I156" s="130"/>
    </row>
    <row r="157" spans="1:9" ht="15.75" x14ac:dyDescent="0.2">
      <c r="A157" s="78" t="s">
        <v>22</v>
      </c>
      <c r="B157" s="110">
        <v>956</v>
      </c>
      <c r="C157" s="111">
        <v>8</v>
      </c>
      <c r="D157" s="111">
        <v>1</v>
      </c>
      <c r="E157" s="112"/>
      <c r="F157" s="110"/>
      <c r="G157" s="52">
        <f>G158</f>
        <v>32442.699999999997</v>
      </c>
      <c r="H157" s="52">
        <f>H158</f>
        <v>32442.699999999997</v>
      </c>
      <c r="I157" s="130"/>
    </row>
    <row r="158" spans="1:9" ht="30" x14ac:dyDescent="0.2">
      <c r="A158" s="53" t="s">
        <v>105</v>
      </c>
      <c r="B158" s="54" t="s">
        <v>56</v>
      </c>
      <c r="C158" s="49">
        <v>8</v>
      </c>
      <c r="D158" s="49">
        <v>1</v>
      </c>
      <c r="E158" s="54" t="s">
        <v>170</v>
      </c>
      <c r="F158" s="54"/>
      <c r="G158" s="64">
        <f>G159+G163+G167+G175+G179+G171</f>
        <v>32442.699999999997</v>
      </c>
      <c r="H158" s="64">
        <f>H159+H163+H167+H175+H179+H171</f>
        <v>32442.699999999997</v>
      </c>
      <c r="I158" s="130"/>
    </row>
    <row r="159" spans="1:9" ht="30" x14ac:dyDescent="0.2">
      <c r="A159" s="113" t="s">
        <v>106</v>
      </c>
      <c r="B159" s="48" t="s">
        <v>56</v>
      </c>
      <c r="C159" s="49">
        <v>8</v>
      </c>
      <c r="D159" s="49">
        <v>1</v>
      </c>
      <c r="E159" s="48" t="s">
        <v>171</v>
      </c>
      <c r="F159" s="54"/>
      <c r="G159" s="64">
        <f>G160</f>
        <v>9644.4</v>
      </c>
      <c r="H159" s="64">
        <f>H160</f>
        <v>9644.4</v>
      </c>
      <c r="I159" s="130"/>
    </row>
    <row r="160" spans="1:9" ht="30" x14ac:dyDescent="0.2">
      <c r="A160" s="97" t="s">
        <v>58</v>
      </c>
      <c r="B160" s="95" t="s">
        <v>56</v>
      </c>
      <c r="C160" s="49">
        <v>8</v>
      </c>
      <c r="D160" s="49">
        <v>1</v>
      </c>
      <c r="E160" s="95" t="s">
        <v>171</v>
      </c>
      <c r="F160" s="54" t="s">
        <v>59</v>
      </c>
      <c r="G160" s="64">
        <f>G162</f>
        <v>9644.4</v>
      </c>
      <c r="H160" s="64">
        <f>H162</f>
        <v>9644.4</v>
      </c>
      <c r="I160" s="130"/>
    </row>
    <row r="161" spans="1:9" ht="15.75" x14ac:dyDescent="0.2">
      <c r="A161" s="97" t="s">
        <v>60</v>
      </c>
      <c r="B161" s="95" t="s">
        <v>56</v>
      </c>
      <c r="C161" s="49">
        <v>8</v>
      </c>
      <c r="D161" s="49">
        <v>1</v>
      </c>
      <c r="E161" s="48" t="s">
        <v>171</v>
      </c>
      <c r="F161" s="54" t="s">
        <v>61</v>
      </c>
      <c r="G161" s="64">
        <f>G162</f>
        <v>9644.4</v>
      </c>
      <c r="H161" s="64">
        <f>H162</f>
        <v>9644.4</v>
      </c>
      <c r="I161" s="130"/>
    </row>
    <row r="162" spans="1:9" ht="38.25" customHeight="1" x14ac:dyDescent="0.2">
      <c r="A162" s="114" t="s">
        <v>74</v>
      </c>
      <c r="B162" s="58" t="s">
        <v>56</v>
      </c>
      <c r="C162" s="115">
        <v>8</v>
      </c>
      <c r="D162" s="115">
        <v>1</v>
      </c>
      <c r="E162" s="115" t="s">
        <v>171</v>
      </c>
      <c r="F162" s="58" t="s">
        <v>39</v>
      </c>
      <c r="G162" s="60">
        <v>9644.4</v>
      </c>
      <c r="H162" s="116">
        <v>9644.4</v>
      </c>
      <c r="I162" s="130"/>
    </row>
    <row r="163" spans="1:9" ht="30" x14ac:dyDescent="0.2">
      <c r="A163" s="117" t="s">
        <v>107</v>
      </c>
      <c r="B163" s="95" t="s">
        <v>56</v>
      </c>
      <c r="C163" s="49">
        <v>8</v>
      </c>
      <c r="D163" s="49">
        <v>1</v>
      </c>
      <c r="E163" s="95" t="s">
        <v>172</v>
      </c>
      <c r="F163" s="54"/>
      <c r="G163" s="64">
        <f t="shared" ref="G163:H165" si="34">G164</f>
        <v>7293.2</v>
      </c>
      <c r="H163" s="64">
        <f t="shared" si="34"/>
        <v>7293.2</v>
      </c>
      <c r="I163" s="130"/>
    </row>
    <row r="164" spans="1:9" ht="30" x14ac:dyDescent="0.2">
      <c r="A164" s="97" t="s">
        <v>58</v>
      </c>
      <c r="B164" s="95" t="s">
        <v>56</v>
      </c>
      <c r="C164" s="49">
        <v>8</v>
      </c>
      <c r="D164" s="49">
        <v>1</v>
      </c>
      <c r="E164" s="95" t="s">
        <v>172</v>
      </c>
      <c r="F164" s="54" t="s">
        <v>59</v>
      </c>
      <c r="G164" s="64">
        <f t="shared" si="34"/>
        <v>7293.2</v>
      </c>
      <c r="H164" s="64">
        <f t="shared" si="34"/>
        <v>7293.2</v>
      </c>
      <c r="I164" s="130"/>
    </row>
    <row r="165" spans="1:9" ht="15.75" x14ac:dyDescent="0.2">
      <c r="A165" s="97" t="s">
        <v>60</v>
      </c>
      <c r="B165" s="95" t="s">
        <v>56</v>
      </c>
      <c r="C165" s="49">
        <v>8</v>
      </c>
      <c r="D165" s="49">
        <v>1</v>
      </c>
      <c r="E165" s="95" t="s">
        <v>172</v>
      </c>
      <c r="F165" s="54" t="s">
        <v>61</v>
      </c>
      <c r="G165" s="64">
        <f t="shared" si="34"/>
        <v>7293.2</v>
      </c>
      <c r="H165" s="64">
        <f t="shared" si="34"/>
        <v>7293.2</v>
      </c>
      <c r="I165" s="130"/>
    </row>
    <row r="166" spans="1:9" ht="15.75" x14ac:dyDescent="0.2">
      <c r="A166" s="114" t="s">
        <v>38</v>
      </c>
      <c r="B166" s="58" t="s">
        <v>56</v>
      </c>
      <c r="C166" s="115">
        <v>8</v>
      </c>
      <c r="D166" s="115">
        <v>1</v>
      </c>
      <c r="E166" s="115" t="s">
        <v>172</v>
      </c>
      <c r="F166" s="58" t="s">
        <v>40</v>
      </c>
      <c r="G166" s="60">
        <v>7293.2</v>
      </c>
      <c r="H166" s="116">
        <v>7293.2</v>
      </c>
      <c r="I166" s="130"/>
    </row>
    <row r="167" spans="1:9" ht="30" x14ac:dyDescent="0.2">
      <c r="A167" s="117" t="s">
        <v>173</v>
      </c>
      <c r="B167" s="95" t="s">
        <v>56</v>
      </c>
      <c r="C167" s="49">
        <v>8</v>
      </c>
      <c r="D167" s="49">
        <v>1</v>
      </c>
      <c r="E167" s="95" t="s">
        <v>174</v>
      </c>
      <c r="F167" s="54"/>
      <c r="G167" s="64">
        <f t="shared" ref="G167:H169" si="35">G168</f>
        <v>36.5</v>
      </c>
      <c r="H167" s="64">
        <f t="shared" si="35"/>
        <v>36.5</v>
      </c>
      <c r="I167" s="130"/>
    </row>
    <row r="168" spans="1:9" ht="30" x14ac:dyDescent="0.2">
      <c r="A168" s="97" t="s">
        <v>58</v>
      </c>
      <c r="B168" s="95" t="s">
        <v>56</v>
      </c>
      <c r="C168" s="49">
        <v>8</v>
      </c>
      <c r="D168" s="49">
        <v>1</v>
      </c>
      <c r="E168" s="95" t="s">
        <v>174</v>
      </c>
      <c r="F168" s="54" t="s">
        <v>59</v>
      </c>
      <c r="G168" s="64">
        <f t="shared" si="35"/>
        <v>36.5</v>
      </c>
      <c r="H168" s="64">
        <f t="shared" si="35"/>
        <v>36.5</v>
      </c>
      <c r="I168" s="130"/>
    </row>
    <row r="169" spans="1:9" ht="15.75" x14ac:dyDescent="0.2">
      <c r="A169" s="97" t="s">
        <v>60</v>
      </c>
      <c r="B169" s="95" t="s">
        <v>56</v>
      </c>
      <c r="C169" s="49">
        <v>8</v>
      </c>
      <c r="D169" s="49">
        <v>1</v>
      </c>
      <c r="E169" s="95" t="s">
        <v>174</v>
      </c>
      <c r="F169" s="54" t="s">
        <v>61</v>
      </c>
      <c r="G169" s="64">
        <f t="shared" si="35"/>
        <v>36.5</v>
      </c>
      <c r="H169" s="64">
        <f t="shared" si="35"/>
        <v>36.5</v>
      </c>
      <c r="I169" s="130"/>
    </row>
    <row r="170" spans="1:9" ht="15.75" x14ac:dyDescent="0.2">
      <c r="A170" s="114" t="s">
        <v>38</v>
      </c>
      <c r="B170" s="58" t="s">
        <v>56</v>
      </c>
      <c r="C170" s="115">
        <v>8</v>
      </c>
      <c r="D170" s="115">
        <v>1</v>
      </c>
      <c r="E170" s="115" t="s">
        <v>174</v>
      </c>
      <c r="F170" s="58" t="s">
        <v>40</v>
      </c>
      <c r="G170" s="60">
        <v>36.5</v>
      </c>
      <c r="H170" s="61">
        <v>36.5</v>
      </c>
      <c r="I170" s="130"/>
    </row>
    <row r="171" spans="1:9" ht="30" x14ac:dyDescent="0.2">
      <c r="A171" s="117" t="s">
        <v>175</v>
      </c>
      <c r="B171" s="118" t="s">
        <v>56</v>
      </c>
      <c r="C171" s="111">
        <v>8</v>
      </c>
      <c r="D171" s="111">
        <v>1</v>
      </c>
      <c r="E171" s="111" t="s">
        <v>176</v>
      </c>
      <c r="F171" s="95"/>
      <c r="G171" s="87">
        <f t="shared" ref="G171:H173" si="36">G172</f>
        <v>9.1</v>
      </c>
      <c r="H171" s="87">
        <f t="shared" si="36"/>
        <v>9.1</v>
      </c>
      <c r="I171" s="130"/>
    </row>
    <row r="172" spans="1:9" ht="30" x14ac:dyDescent="0.2">
      <c r="A172" s="97" t="s">
        <v>58</v>
      </c>
      <c r="B172" s="95" t="s">
        <v>56</v>
      </c>
      <c r="C172" s="111">
        <v>8</v>
      </c>
      <c r="D172" s="111">
        <v>1</v>
      </c>
      <c r="E172" s="111" t="s">
        <v>176</v>
      </c>
      <c r="F172" s="95" t="s">
        <v>59</v>
      </c>
      <c r="G172" s="87">
        <f t="shared" si="36"/>
        <v>9.1</v>
      </c>
      <c r="H172" s="87">
        <f t="shared" si="36"/>
        <v>9.1</v>
      </c>
      <c r="I172" s="130"/>
    </row>
    <row r="173" spans="1:9" ht="15.75" x14ac:dyDescent="0.2">
      <c r="A173" s="97" t="s">
        <v>60</v>
      </c>
      <c r="B173" s="95" t="s">
        <v>56</v>
      </c>
      <c r="C173" s="111">
        <v>8</v>
      </c>
      <c r="D173" s="111">
        <v>1</v>
      </c>
      <c r="E173" s="111" t="s">
        <v>176</v>
      </c>
      <c r="F173" s="95" t="s">
        <v>61</v>
      </c>
      <c r="G173" s="87">
        <f t="shared" si="36"/>
        <v>9.1</v>
      </c>
      <c r="H173" s="87">
        <f t="shared" si="36"/>
        <v>9.1</v>
      </c>
      <c r="I173" s="130"/>
    </row>
    <row r="174" spans="1:9" ht="15.75" x14ac:dyDescent="0.2">
      <c r="A174" s="114" t="s">
        <v>38</v>
      </c>
      <c r="B174" s="58" t="s">
        <v>56</v>
      </c>
      <c r="C174" s="115">
        <v>8</v>
      </c>
      <c r="D174" s="115">
        <v>1</v>
      </c>
      <c r="E174" s="115" t="s">
        <v>176</v>
      </c>
      <c r="F174" s="58" t="s">
        <v>40</v>
      </c>
      <c r="G174" s="60">
        <v>9.1</v>
      </c>
      <c r="H174" s="119">
        <v>9.1</v>
      </c>
      <c r="I174" s="130"/>
    </row>
    <row r="175" spans="1:9" ht="30" x14ac:dyDescent="0.2">
      <c r="A175" s="117" t="s">
        <v>108</v>
      </c>
      <c r="B175" s="95" t="s">
        <v>56</v>
      </c>
      <c r="C175" s="49">
        <v>8</v>
      </c>
      <c r="D175" s="49">
        <v>1</v>
      </c>
      <c r="E175" s="95" t="s">
        <v>177</v>
      </c>
      <c r="F175" s="54"/>
      <c r="G175" s="64">
        <f>G176</f>
        <v>15340.5</v>
      </c>
      <c r="H175" s="64">
        <f>H176</f>
        <v>15340.5</v>
      </c>
      <c r="I175" s="130"/>
    </row>
    <row r="176" spans="1:9" ht="30" x14ac:dyDescent="0.2">
      <c r="A176" s="97" t="s">
        <v>58</v>
      </c>
      <c r="B176" s="95" t="s">
        <v>56</v>
      </c>
      <c r="C176" s="49">
        <v>8</v>
      </c>
      <c r="D176" s="49">
        <v>1</v>
      </c>
      <c r="E176" s="95" t="s">
        <v>177</v>
      </c>
      <c r="F176" s="54" t="s">
        <v>59</v>
      </c>
      <c r="G176" s="64">
        <f t="shared" ref="G176:H177" si="37">G177</f>
        <v>15340.5</v>
      </c>
      <c r="H176" s="64">
        <f t="shared" si="37"/>
        <v>15340.5</v>
      </c>
      <c r="I176" s="130"/>
    </row>
    <row r="177" spans="1:9" ht="15.75" x14ac:dyDescent="0.2">
      <c r="A177" s="97" t="s">
        <v>60</v>
      </c>
      <c r="B177" s="95" t="s">
        <v>56</v>
      </c>
      <c r="C177" s="49">
        <v>8</v>
      </c>
      <c r="D177" s="49">
        <v>1</v>
      </c>
      <c r="E177" s="95" t="s">
        <v>177</v>
      </c>
      <c r="F177" s="54" t="s">
        <v>61</v>
      </c>
      <c r="G177" s="64">
        <f t="shared" si="37"/>
        <v>15340.5</v>
      </c>
      <c r="H177" s="64">
        <f t="shared" si="37"/>
        <v>15340.5</v>
      </c>
      <c r="I177" s="130"/>
    </row>
    <row r="178" spans="1:9" ht="60" x14ac:dyDescent="0.2">
      <c r="A178" s="114" t="s">
        <v>74</v>
      </c>
      <c r="B178" s="58" t="s">
        <v>56</v>
      </c>
      <c r="C178" s="115">
        <v>8</v>
      </c>
      <c r="D178" s="115">
        <v>1</v>
      </c>
      <c r="E178" s="115" t="s">
        <v>177</v>
      </c>
      <c r="F178" s="58" t="s">
        <v>39</v>
      </c>
      <c r="G178" s="60">
        <v>15340.5</v>
      </c>
      <c r="H178" s="116">
        <v>15340.5</v>
      </c>
      <c r="I178" s="130"/>
    </row>
    <row r="179" spans="1:9" ht="45" x14ac:dyDescent="0.2">
      <c r="A179" s="117" t="s">
        <v>109</v>
      </c>
      <c r="B179" s="95" t="s">
        <v>56</v>
      </c>
      <c r="C179" s="49">
        <v>8</v>
      </c>
      <c r="D179" s="49">
        <v>1</v>
      </c>
      <c r="E179" s="95" t="s">
        <v>178</v>
      </c>
      <c r="F179" s="54"/>
      <c r="G179" s="64">
        <f t="shared" ref="G179:H181" si="38">G180</f>
        <v>119</v>
      </c>
      <c r="H179" s="64">
        <f t="shared" si="38"/>
        <v>119</v>
      </c>
      <c r="I179" s="130"/>
    </row>
    <row r="180" spans="1:9" ht="30" x14ac:dyDescent="0.2">
      <c r="A180" s="97" t="s">
        <v>58</v>
      </c>
      <c r="B180" s="95" t="s">
        <v>56</v>
      </c>
      <c r="C180" s="49">
        <v>8</v>
      </c>
      <c r="D180" s="49">
        <v>1</v>
      </c>
      <c r="E180" s="95" t="s">
        <v>178</v>
      </c>
      <c r="F180" s="54" t="s">
        <v>59</v>
      </c>
      <c r="G180" s="64">
        <f t="shared" si="38"/>
        <v>119</v>
      </c>
      <c r="H180" s="64">
        <f t="shared" si="38"/>
        <v>119</v>
      </c>
      <c r="I180" s="130"/>
    </row>
    <row r="181" spans="1:9" ht="15.75" x14ac:dyDescent="0.2">
      <c r="A181" s="97" t="s">
        <v>60</v>
      </c>
      <c r="B181" s="95" t="s">
        <v>56</v>
      </c>
      <c r="C181" s="49">
        <v>8</v>
      </c>
      <c r="D181" s="49">
        <v>1</v>
      </c>
      <c r="E181" s="95" t="s">
        <v>178</v>
      </c>
      <c r="F181" s="54" t="s">
        <v>61</v>
      </c>
      <c r="G181" s="64">
        <f t="shared" si="38"/>
        <v>119</v>
      </c>
      <c r="H181" s="64">
        <f t="shared" si="38"/>
        <v>119</v>
      </c>
      <c r="I181" s="130"/>
    </row>
    <row r="182" spans="1:9" ht="15.75" x14ac:dyDescent="0.2">
      <c r="A182" s="114" t="s">
        <v>38</v>
      </c>
      <c r="B182" s="58" t="s">
        <v>56</v>
      </c>
      <c r="C182" s="115">
        <v>8</v>
      </c>
      <c r="D182" s="115">
        <v>1</v>
      </c>
      <c r="E182" s="115" t="s">
        <v>178</v>
      </c>
      <c r="F182" s="58" t="s">
        <v>40</v>
      </c>
      <c r="G182" s="60">
        <v>119</v>
      </c>
      <c r="H182" s="61">
        <v>119</v>
      </c>
      <c r="I182" s="130"/>
    </row>
    <row r="183" spans="1:9" ht="15.75" x14ac:dyDescent="0.2">
      <c r="A183" s="78" t="s">
        <v>110</v>
      </c>
      <c r="B183" s="110">
        <v>956</v>
      </c>
      <c r="C183" s="111">
        <v>8</v>
      </c>
      <c r="D183" s="111">
        <v>2</v>
      </c>
      <c r="E183" s="112"/>
      <c r="F183" s="110"/>
      <c r="G183" s="52">
        <f t="shared" ref="G183:H183" si="39">G184</f>
        <v>10315.1</v>
      </c>
      <c r="H183" s="52">
        <f t="shared" si="39"/>
        <v>10315.1</v>
      </c>
      <c r="I183" s="130"/>
    </row>
    <row r="184" spans="1:9" ht="30" x14ac:dyDescent="0.2">
      <c r="A184" s="53" t="s">
        <v>105</v>
      </c>
      <c r="B184" s="54" t="s">
        <v>56</v>
      </c>
      <c r="C184" s="49">
        <v>8</v>
      </c>
      <c r="D184" s="49">
        <v>2</v>
      </c>
      <c r="E184" s="54" t="s">
        <v>170</v>
      </c>
      <c r="F184" s="54"/>
      <c r="G184" s="64">
        <f>SUM(G185,G189,G193)</f>
        <v>10315.1</v>
      </c>
      <c r="H184" s="64">
        <f>SUM(H185,H189,H193)</f>
        <v>10315.1</v>
      </c>
      <c r="I184" s="130"/>
    </row>
    <row r="185" spans="1:9" ht="30" x14ac:dyDescent="0.2">
      <c r="A185" s="97" t="s">
        <v>108</v>
      </c>
      <c r="B185" s="95" t="s">
        <v>56</v>
      </c>
      <c r="C185" s="111">
        <v>8</v>
      </c>
      <c r="D185" s="111">
        <v>2</v>
      </c>
      <c r="E185" s="95" t="s">
        <v>177</v>
      </c>
      <c r="F185" s="95"/>
      <c r="G185" s="64">
        <f>G187</f>
        <v>10315.1</v>
      </c>
      <c r="H185" s="64">
        <f>H187</f>
        <v>10315.1</v>
      </c>
      <c r="I185" s="130"/>
    </row>
    <row r="186" spans="1:9" ht="30" x14ac:dyDescent="0.2">
      <c r="A186" s="97" t="s">
        <v>58</v>
      </c>
      <c r="B186" s="95" t="s">
        <v>56</v>
      </c>
      <c r="C186" s="111">
        <v>8</v>
      </c>
      <c r="D186" s="111">
        <v>2</v>
      </c>
      <c r="E186" s="95" t="s">
        <v>177</v>
      </c>
      <c r="F186" s="95" t="s">
        <v>59</v>
      </c>
      <c r="G186" s="64">
        <f t="shared" ref="G186:H187" si="40">G187</f>
        <v>10315.1</v>
      </c>
      <c r="H186" s="64">
        <f t="shared" si="40"/>
        <v>10315.1</v>
      </c>
      <c r="I186" s="130"/>
    </row>
    <row r="187" spans="1:9" ht="15.75" x14ac:dyDescent="0.2">
      <c r="A187" s="97" t="s">
        <v>111</v>
      </c>
      <c r="B187" s="95" t="s">
        <v>56</v>
      </c>
      <c r="C187" s="49">
        <v>8</v>
      </c>
      <c r="D187" s="49">
        <v>2</v>
      </c>
      <c r="E187" s="95" t="s">
        <v>177</v>
      </c>
      <c r="F187" s="54" t="s">
        <v>112</v>
      </c>
      <c r="G187" s="64">
        <f t="shared" si="40"/>
        <v>10315.1</v>
      </c>
      <c r="H187" s="64">
        <f t="shared" si="40"/>
        <v>10315.1</v>
      </c>
      <c r="I187" s="130"/>
    </row>
    <row r="188" spans="1:9" ht="60" x14ac:dyDescent="0.2">
      <c r="A188" s="114" t="s">
        <v>113</v>
      </c>
      <c r="B188" s="58" t="s">
        <v>56</v>
      </c>
      <c r="C188" s="115">
        <v>8</v>
      </c>
      <c r="D188" s="115">
        <v>2</v>
      </c>
      <c r="E188" s="58" t="s">
        <v>177</v>
      </c>
      <c r="F188" s="58" t="s">
        <v>114</v>
      </c>
      <c r="G188" s="60">
        <v>10315.1</v>
      </c>
      <c r="H188" s="61">
        <v>10315.1</v>
      </c>
      <c r="I188" s="130"/>
    </row>
  </sheetData>
  <autoFilter ref="A6:F175"/>
  <customSheetViews>
    <customSheetView guid="{C0DCEFD6-4378-4196-8A52-BBAE8937CBA3}" showPageBreaks="1" showGridLines="0" printArea="1" showAutoFilter="1" hiddenColumns="1" view="pageBreakPreview" showRuler="0">
      <pane ySplit="7" topLeftCell="A80" activePane="bottomLeft" state="frozenSplit"/>
      <selection pane="bottomLeft" activeCell="J10" sqref="J10"/>
      <colBreaks count="1" manualBreakCount="1">
        <brk id="9" max="1048575" man="1"/>
      </colBreaks>
      <pageMargins left="0.70866141732283472" right="0.6692913385826772" top="0.74803149606299213" bottom="0.6692913385826772" header="0.31496062992125984" footer="0.31496062992125984"/>
      <pageSetup paperSize="9" scale="88" orientation="portrait" r:id="rId1"/>
      <headerFooter alignWithMargins="0">
        <oddFooter>&amp;C&amp;P</oddFooter>
      </headerFooter>
      <autoFilter ref="A7:F231"/>
    </customSheetView>
    <customSheetView guid="{265E4B74-F87F-4C11-8F36-BD3184BC15DF}" scale="87" showPageBreaks="1" showGridLines="0" printArea="1" showAutoFilter="1" hiddenRows="1" view="pageBreakPreview" showRuler="0">
      <pane ySplit="6" topLeftCell="A16" activePane="bottomLeft" state="frozenSplit"/>
      <selection pane="bottomLeft" activeCell="K17" sqref="K17"/>
      <colBreaks count="1" manualBreakCount="1">
        <brk id="9" max="1048575" man="1"/>
      </colBreaks>
      <pageMargins left="0.9055118110236221" right="0.39370078740157483" top="0.51181102362204722" bottom="0.51181102362204722" header="0.35433070866141736" footer="0.19685039370078741"/>
      <pageSetup paperSize="9" scale="70" orientation="portrait" r:id="rId2"/>
      <headerFooter alignWithMargins="0">
        <oddFooter>&amp;C&amp;P</oddFooter>
      </headerFooter>
      <autoFilter ref="A7:F231"/>
    </customSheetView>
    <customSheetView guid="{9AE4E90B-95AD-4E92-80AE-724EF4B3642C}" showPageBreaks="1" showGridLines="0" showAutoFilter="1" showRuler="0" topLeftCell="A10">
      <selection activeCell="D20" sqref="D20"/>
      <pageMargins left="0.9055118110236221" right="0.39370078740157483" top="0.39370078740157483" bottom="0.35433070866141736" header="0.35433070866141736" footer="0.19685039370078741"/>
      <pageSetup paperSize="9" scale="70" orientation="portrait" r:id="rId3"/>
      <headerFooter alignWithMargins="0">
        <oddFooter>&amp;C&amp;P</oddFooter>
      </headerFooter>
      <autoFilter ref="A7:F231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4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5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7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1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2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3"/>
      <headerFooter alignWithMargins="0">
        <oddFooter>&amp;C&amp;P</oddFooter>
      </headerFooter>
      <autoFilter ref="B1:G1"/>
    </customSheetView>
  </customSheetViews>
  <mergeCells count="10">
    <mergeCell ref="D1:H1"/>
    <mergeCell ref="A7:A8"/>
    <mergeCell ref="B7:B8"/>
    <mergeCell ref="G7:G8"/>
    <mergeCell ref="C2:H2"/>
    <mergeCell ref="A4:H4"/>
    <mergeCell ref="H7:H8"/>
    <mergeCell ref="C7:D7"/>
    <mergeCell ref="F7:F8"/>
    <mergeCell ref="E7:E8"/>
  </mergeCells>
  <phoneticPr fontId="1" type="noConversion"/>
  <pageMargins left="0.70866141732283472" right="0" top="0.35433070866141736" bottom="0.27559055118110237" header="0" footer="0"/>
  <pageSetup paperSize="9" scale="91" orientation="portrait" r:id="rId14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3</vt:lpstr>
      <vt:lpstr>Приложение 2</vt:lpstr>
      <vt:lpstr>'Приложение 2'!Заголовки_для_печати</vt:lpstr>
      <vt:lpstr>'Приложение 2'!Область_печати</vt:lpstr>
      <vt:lpstr>'Приложение 3'!Область_печати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1</cp:lastModifiedBy>
  <cp:lastPrinted>2017-03-16T10:35:34Z</cp:lastPrinted>
  <dcterms:created xsi:type="dcterms:W3CDTF">2003-12-05T21:14:57Z</dcterms:created>
  <dcterms:modified xsi:type="dcterms:W3CDTF">2017-03-21T12:57:03Z</dcterms:modified>
</cp:coreProperties>
</file>