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40" windowWidth="15480" windowHeight="4995"/>
  </bookViews>
  <sheets>
    <sheet name="2015" sheetId="4" r:id="rId1"/>
  </sheets>
  <definedNames>
    <definedName name="_xlnm.Print_Area" localSheetId="0">'2015'!$A$1:$E$103</definedName>
  </definedNames>
  <calcPr calcId="145621" refMode="R1C1"/>
</workbook>
</file>

<file path=xl/calcChain.xml><?xml version="1.0" encoding="utf-8"?>
<calcChain xmlns="http://schemas.openxmlformats.org/spreadsheetml/2006/main">
  <c r="E52" i="4" l="1"/>
  <c r="E53" i="4"/>
  <c r="E54" i="4"/>
  <c r="E55" i="4"/>
  <c r="D72" i="4" l="1"/>
  <c r="C72" i="4"/>
  <c r="D99" i="4"/>
  <c r="E11" i="4"/>
  <c r="E12" i="4"/>
  <c r="E13" i="4"/>
  <c r="E14" i="4"/>
  <c r="E17" i="4"/>
  <c r="E18" i="4"/>
  <c r="E19" i="4"/>
  <c r="E27" i="4"/>
  <c r="E30" i="4"/>
  <c r="E32" i="4"/>
  <c r="E36" i="4"/>
  <c r="E44" i="4"/>
  <c r="E46" i="4"/>
  <c r="E50" i="4"/>
  <c r="E59" i="4"/>
  <c r="E62" i="4"/>
  <c r="E66" i="4"/>
  <c r="E68" i="4"/>
  <c r="E70" i="4"/>
  <c r="E75" i="4"/>
  <c r="E80" i="4"/>
  <c r="E82" i="4"/>
  <c r="E85" i="4"/>
  <c r="E90" i="4"/>
  <c r="E93" i="4"/>
  <c r="E95" i="4"/>
  <c r="E97" i="4"/>
  <c r="E100" i="4"/>
  <c r="E102" i="4"/>
  <c r="D84" i="4"/>
  <c r="C84" i="4"/>
  <c r="E84" i="4" l="1"/>
  <c r="D67" i="4"/>
  <c r="C67" i="4"/>
  <c r="D69" i="4"/>
  <c r="C69" i="4"/>
  <c r="D74" i="4"/>
  <c r="D71" i="4" s="1"/>
  <c r="C74" i="4"/>
  <c r="C71" i="4" s="1"/>
  <c r="E69" i="4" l="1"/>
  <c r="E67" i="4"/>
  <c r="E71" i="4"/>
  <c r="E74" i="4"/>
  <c r="C99" i="4" l="1"/>
  <c r="E87" i="4"/>
  <c r="E99" i="4" l="1"/>
  <c r="D10" i="4"/>
  <c r="D16" i="4"/>
  <c r="D22" i="4"/>
  <c r="D26" i="4"/>
  <c r="D29" i="4"/>
  <c r="D31" i="4"/>
  <c r="D35" i="4"/>
  <c r="D39" i="4"/>
  <c r="D43" i="4"/>
  <c r="D45" i="4"/>
  <c r="D49" i="4"/>
  <c r="D52" i="4"/>
  <c r="D54" i="4"/>
  <c r="D58" i="4"/>
  <c r="D61" i="4"/>
  <c r="D65" i="4"/>
  <c r="D79" i="4"/>
  <c r="D81" i="4"/>
  <c r="D86" i="4"/>
  <c r="D89" i="4"/>
  <c r="D92" i="4"/>
  <c r="D94" i="4"/>
  <c r="D96" i="4"/>
  <c r="D98" i="4"/>
  <c r="D101" i="4"/>
  <c r="D88" i="4" l="1"/>
  <c r="D64" i="4"/>
  <c r="D48" i="4"/>
  <c r="D83" i="4"/>
  <c r="D60" i="4"/>
  <c r="D57" i="4"/>
  <c r="D38" i="4"/>
  <c r="D34" i="4"/>
  <c r="D21" i="4"/>
  <c r="D15" i="4"/>
  <c r="D9" i="4"/>
  <c r="D28" i="4"/>
  <c r="D51" i="4"/>
  <c r="D78" i="4"/>
  <c r="D42" i="4"/>
  <c r="D91" i="4"/>
  <c r="D63" i="4" l="1"/>
  <c r="D56" i="4"/>
  <c r="D47" i="4"/>
  <c r="D41" i="4"/>
  <c r="D37" i="4"/>
  <c r="D33" i="4"/>
  <c r="D25" i="4"/>
  <c r="D77" i="4"/>
  <c r="D8" i="4" l="1"/>
  <c r="D76" i="4"/>
  <c r="C96" i="4"/>
  <c r="E96" i="4" s="1"/>
  <c r="C94" i="4"/>
  <c r="E94" i="4" s="1"/>
  <c r="D103" i="4" l="1"/>
  <c r="C16" i="4"/>
  <c r="E16" i="4" s="1"/>
  <c r="C58" i="4" l="1"/>
  <c r="E58" i="4" s="1"/>
  <c r="C57" i="4" l="1"/>
  <c r="E57" i="4" s="1"/>
  <c r="C45" i="4" l="1"/>
  <c r="E45" i="4" s="1"/>
  <c r="C89" i="4" l="1"/>
  <c r="E89" i="4" s="1"/>
  <c r="C88" i="4" l="1"/>
  <c r="E88" i="4" s="1"/>
  <c r="C15" i="4" l="1"/>
  <c r="E15" i="4" s="1"/>
  <c r="C35" i="4" l="1"/>
  <c r="E35" i="4" s="1"/>
  <c r="C10" i="4"/>
  <c r="E10" i="4" s="1"/>
  <c r="C22" i="4"/>
  <c r="C21" i="4" s="1"/>
  <c r="C26" i="4"/>
  <c r="E26" i="4" s="1"/>
  <c r="C29" i="4"/>
  <c r="E29" i="4" s="1"/>
  <c r="C31" i="4"/>
  <c r="E31" i="4" s="1"/>
  <c r="C43" i="4"/>
  <c r="E43" i="4" s="1"/>
  <c r="C61" i="4"/>
  <c r="E61" i="4" s="1"/>
  <c r="C65" i="4"/>
  <c r="E65" i="4" s="1"/>
  <c r="C49" i="4"/>
  <c r="E49" i="4" s="1"/>
  <c r="C54" i="4"/>
  <c r="C52" i="4"/>
  <c r="C39" i="4"/>
  <c r="C79" i="4"/>
  <c r="E79" i="4" s="1"/>
  <c r="C81" i="4"/>
  <c r="E81" i="4" s="1"/>
  <c r="C92" i="4"/>
  <c r="E92" i="4" s="1"/>
  <c r="C98" i="4"/>
  <c r="E98" i="4" s="1"/>
  <c r="C101" i="4"/>
  <c r="E101" i="4" s="1"/>
  <c r="C42" i="4" l="1"/>
  <c r="E42" i="4" s="1"/>
  <c r="C91" i="4"/>
  <c r="E91" i="4" s="1"/>
  <c r="C60" i="4"/>
  <c r="E60" i="4" s="1"/>
  <c r="C34" i="4"/>
  <c r="E34" i="4" s="1"/>
  <c r="C38" i="4"/>
  <c r="C64" i="4"/>
  <c r="C48" i="4"/>
  <c r="E48" i="4" s="1"/>
  <c r="C9" i="4"/>
  <c r="E9" i="4" s="1"/>
  <c r="C86" i="4"/>
  <c r="E86" i="4" s="1"/>
  <c r="C78" i="4"/>
  <c r="E78" i="4" s="1"/>
  <c r="C51" i="4"/>
  <c r="E51" i="4" s="1"/>
  <c r="C28" i="4"/>
  <c r="E28" i="4" s="1"/>
  <c r="C63" i="4" l="1"/>
  <c r="E63" i="4" s="1"/>
  <c r="E64" i="4"/>
  <c r="C83" i="4"/>
  <c r="E83" i="4" s="1"/>
  <c r="C37" i="4"/>
  <c r="C56" i="4"/>
  <c r="E56" i="4" s="1"/>
  <c r="C33" i="4"/>
  <c r="E33" i="4" s="1"/>
  <c r="C47" i="4"/>
  <c r="E47" i="4" s="1"/>
  <c r="C25" i="4"/>
  <c r="E25" i="4" s="1"/>
  <c r="C41" i="4"/>
  <c r="E41" i="4" s="1"/>
  <c r="C8" i="4" l="1"/>
  <c r="E8" i="4" s="1"/>
  <c r="C77" i="4"/>
  <c r="E77" i="4" s="1"/>
  <c r="C76" i="4" l="1"/>
  <c r="E76" i="4" s="1"/>
  <c r="C103" i="4" l="1"/>
  <c r="E103" i="4" s="1"/>
</calcChain>
</file>

<file path=xl/sharedStrings.xml><?xml version="1.0" encoding="utf-8"?>
<sst xmlns="http://schemas.openxmlformats.org/spreadsheetml/2006/main" count="199" uniqueCount="197">
  <si>
    <t>НАЛОГИ  НА  ПРИБЫЛЬ,  ДОХОДЫ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</si>
  <si>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</si>
  <si>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</si>
  <si>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</si>
  <si>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</si>
  <si>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НАЛОГИ  НА  ИМУЩЕСТВО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</si>
  <si>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</si>
  <si>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</si>
  <si>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</si>
  <si>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</si>
  <si>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</si>
  <si>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</si>
  <si>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</si>
  <si>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 ОТ  ПРОДАЖИ  МАТЕРИАЛЬНЫХ  И НЕМАТЕРИАЛЬНЫХ  АКТИВОВ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</si>
  <si>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</si>
  <si>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</si>
  <si>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</si>
  <si>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</si>
  <si>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</si>
  <si>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</si>
  <si>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</si>
  <si>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000 2 02 04014 10 0000 151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</si>
  <si>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</si>
  <si>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</si>
  <si>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</si>
  <si>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</si>
  <si>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</si>
  <si>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</si>
  <si>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</si>
  <si>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</si>
  <si>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</si>
  <si>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</si>
  <si>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</si>
  <si>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</si>
  <si>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</si>
  <si>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</si>
  <si>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</si>
  <si>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</si>
  <si>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</si>
  <si>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</si>
  <si>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</si>
  <si>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</si>
  <si>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</si>
  <si>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</si>
  <si>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</si>
  <si>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</si>
  <si>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</si>
  <si>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</si>
  <si>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</si>
  <si>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</si>
  <si>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</si>
  <si>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</si>
  <si>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</si>
  <si>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</si>
  <si>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</si>
  <si>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</si>
  <si>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</si>
  <si>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</si>
  <si>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</si>
  <si>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</si>
  <si>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</si>
  <si>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</si>
  <si>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</si>
  <si>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тыс. рублей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</si>
  <si>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</si>
  <si>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</si>
  <si>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</si>
  <si>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</si>
  <si>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</si>
  <si>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</si>
  <si>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</si>
  <si>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</si>
  <si>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</si>
  <si>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</si>
  <si>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</si>
  <si>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</si>
  <si>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</si>
  <si>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</si>
  <si>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</si>
  <si>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</si>
  <si>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</si>
  <si>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</si>
  <si>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</si>
  <si>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</si>
  <si>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</si>
  <si>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</si>
  <si>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</si>
  <si>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</si>
  <si>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</si>
  <si>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</si>
  <si>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</si>
  <si>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</si>
  <si>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</si>
  <si>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</si>
  <si>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</si>
  <si>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</si>
  <si>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</si>
  <si>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</si>
  <si>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</si>
  <si>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</si>
  <si>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</si>
  <si>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</si>
  <si>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</si>
  <si>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</si>
  <si>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</si>
  <si>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</si>
  <si>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</si>
  <si>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</si>
  <si>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</si>
  <si>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</si>
  <si>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</si>
  <si>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</si>
  <si>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Код бюджетной классификации</t>
  </si>
  <si>
    <t>Наименование кода классификации доходов</t>
  </si>
  <si>
    <t>Исполнено</t>
  </si>
  <si>
    <t>%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</si>
  <si>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</si>
  <si>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</si>
  <si>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</si>
  <si>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</si>
  <si>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</si>
  <si>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</si>
  <si>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</si>
  <si>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</si>
  <si>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</si>
  <si>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</si>
  <si>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</si>
  <si>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</si>
  <si>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</si>
  <si>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</si>
  <si>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</si>
  <si>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1 03 02240 01 0000 110</t>
  </si>
  <si>
    <t>1 06 06033 13 0000 110</t>
  </si>
  <si>
    <t>1 06 06040 00 0000 110</t>
  </si>
  <si>
    <t>1 06 06043 13 0000 110</t>
  </si>
  <si>
    <t>1 08 00000 00 0000 000</t>
  </si>
  <si>
    <t>1 08  07000 01 0000 110</t>
  </si>
  <si>
    <t>1 08  07170 01 0000 110</t>
  </si>
  <si>
    <t>1 08  07175 01 0000 110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</si>
  <si>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</si>
  <si>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</si>
  <si>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</si>
  <si>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</si>
  <si>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</si>
  <si>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</si>
  <si>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1 13 00000 00 0000 000</t>
  </si>
  <si>
    <t>1 13 02000 00 0000 130</t>
  </si>
  <si>
    <t>1 13 02060 00 0000 130</t>
  </si>
  <si>
    <t>1 13 02065 13 0000 130</t>
  </si>
  <si>
    <t>1 14 00000 00 0000 000</t>
  </si>
  <si>
    <t>1 14 02000 00 0000 000</t>
  </si>
  <si>
    <t>1 14 02050 13 0000 410</t>
  </si>
  <si>
    <t>1 14 02053 13 0000 410</t>
  </si>
  <si>
    <t>1 14 06000 00 0000 430</t>
  </si>
  <si>
    <t>1 14 06010 00 0000 430</t>
  </si>
  <si>
    <t>1 14 06013 13 0000 430</t>
  </si>
  <si>
    <t>1 16 33000 00 0000 140</t>
  </si>
  <si>
    <t>1 16 33050 13 0000 140</t>
  </si>
  <si>
    <t>1 16 90000 00 0000 140</t>
  </si>
  <si>
    <t>1 16 90050 13 0000 140</t>
  </si>
  <si>
    <t>1 17 00000 00 0000 000</t>
  </si>
  <si>
    <t>1 17 05000 00 0000 180</t>
  </si>
  <si>
    <t>1 17 05050 13 0000 180</t>
  </si>
  <si>
    <t>2 00 00000 00 0000 000</t>
  </si>
  <si>
    <t>2 02 00000 00 0000 000</t>
  </si>
  <si>
    <t>2 02 01000 00 0000 151</t>
  </si>
  <si>
    <t>2 02 01001 00 0000 151</t>
  </si>
  <si>
    <t>2 02 01001 13 0000 151</t>
  </si>
  <si>
    <t>2 02 02000 00 0000 151</t>
  </si>
  <si>
    <t>2 02 02051 00 0000 151</t>
  </si>
  <si>
    <t>2 02 02051 13 0000 151</t>
  </si>
  <si>
    <t>2 02 02999 00 0000 151</t>
  </si>
  <si>
    <t>2 02 02999 13 0000 151</t>
  </si>
  <si>
    <t>2 07 00000 00 0000 000</t>
  </si>
  <si>
    <t>2 07 05000 13 0000 180</t>
  </si>
  <si>
    <t>2 07 05030 13 0000 180</t>
  </si>
  <si>
    <t>1 03 02260 01 0000 110</t>
  </si>
  <si>
    <t>1 05 03020 01 0000 110</t>
  </si>
  <si>
    <t>1 05 03010 01 0000 110</t>
  </si>
  <si>
    <t>1 05 03000 01 0000 110</t>
  </si>
  <si>
    <t xml:space="preserve">1 05 00000 00 0000 000 </t>
  </si>
  <si>
    <r>
      <t xml:space="preserve">Приложение </t>
    </r>
    <r>
      <rPr>
        <sz val="12"/>
        <rFont val="Times New Roman"/>
        <family val="1"/>
      </rPr>
      <t>к пояснительной записке</t>
    </r>
  </si>
  <si>
    <t>1 09  04053 13 0000 110</t>
  </si>
  <si>
    <t>1 09  00000 00 0000 000</t>
  </si>
  <si>
    <t>1 09  04000 00 0000 110</t>
  </si>
  <si>
    <t>1 09  04050 00 0000 110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</si>
  <si>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</si>
  <si>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1 13 02990 00 0000 130</t>
  </si>
  <si>
    <t>1 13 02995 13 0000 130</t>
  </si>
  <si>
    <t>1 17 01050 13 0000 180</t>
  </si>
  <si>
    <t>1 17 01000 00 0000 180</t>
  </si>
  <si>
    <t>Невыясненные поступления</t>
  </si>
  <si>
    <t>Невыясненные поступления, зачисляемые  в бюджеты городских поселений</t>
  </si>
  <si>
    <t>Исполнение доходной части бюджета муниципального образования городского поселения "Печора" за 2016 год</t>
  </si>
  <si>
    <t>Бюджетные назначения на 2016 год</t>
  </si>
  <si>
    <t>Дотации бюджетам бюджетной системы Российской Федерации</t>
  </si>
  <si>
    <t>1 16 00000 00 0000 000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</si>
</sst>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??_р_._-;_-@_-"/>
    <numFmt numFmtId="165" formatCode="0000"/>
    <numFmt numFmtId="166" formatCode="#,##0.0"/>
    <numFmt numFmtId="167" formatCode="#,##0.000"/>
  </numFmts>
  <fonts count="7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1" fontId="1" fillId="0" borderId="0" xfId="0" applyNumberFormat="1" applyFont="1" applyFill="1" applyBorder="1"/>
    <xf numFmtId="0" fontId="1" fillId="0" borderId="1" xfId="2" applyFont="1" applyFill="1" applyBorder="1" applyAlignment="1">
      <alignment horizontal="left" vertical="top" wrapText="1"/>
    </xf>
    <xf numFmtId="167" fontId="1" fillId="0" borderId="0" xfId="0" applyNumberFormat="1" applyFont="1" applyFill="1" applyBorder="1"/>
    <xf numFmtId="164" fontId="1" fillId="0" borderId="0" xfId="0" applyNumberFormat="1" applyFont="1" applyFill="1" applyAlignment="1">
      <alignment vertical="center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0" fontId="4" fillId="0" borderId="0" xfId="0" applyFont="1" applyFill="1" applyBorder="1"/>
    <xf numFmtId="0" fontId="1" fillId="0" borderId="0" xfId="0" applyNumberFormat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vertical="top" wrapText="1"/>
    </xf>
    <xf numFmtId="49" fontId="1" fillId="2" borderId="1" xfId="2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0" xfId="0" applyFont="1" applyFill="1" applyBorder="1"/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4" fillId="0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view="pageBreakPreview" topLeftCell="A42" zoomScaleSheetLayoutView="100" workbookViewId="0">
      <selection activeCell="E71" sqref="E71"/>
    </sheetView>
  </sheetViews>
  <sheetFormatPr defaultColWidth="9" defaultRowHeight="15.75" x14ac:dyDescent="0.25"/>
  <cols>
    <col min="1" max="1" width="25.5703125" style="1" customWidth="1"/>
    <col min="2" max="2" width="141.7109375" style="1" customWidth="1"/>
    <col min="3" max="3" width="12.5703125" style="8" customWidth="1"/>
    <col min="4" max="4" width="11.85546875" style="1" bestFit="1" customWidth="1"/>
    <col min="5" max="5" width="9" style="1" bestFit="1" customWidth="1"/>
    <col min="6" max="16384" width="9" style="1"/>
  </cols>
  <sheetData>
    <row r="1" spans="1:7" x14ac:dyDescent="0.25">
      <c r="B1" s="52" t="s">
        <v>181</v>
      </c>
      <c r="C1" s="52"/>
      <c r="D1" s="52"/>
      <c r="E1" s="52"/>
    </row>
    <row r="2" spans="1:7" x14ac:dyDescent="0.25">
      <c r="B2" s="41"/>
      <c r="C2" s="41"/>
      <c r="D2" s="41"/>
      <c r="E2" s="41"/>
    </row>
    <row r="3" spans="1:7" x14ac:dyDescent="0.25">
      <c r="C3" s="18"/>
      <c r="D3" s="9"/>
    </row>
    <row r="4" spans="1:7" x14ac:dyDescent="0.25">
      <c r="A4" s="51" t="s">
        <v>193</v>
      </c>
      <c r="B4" s="51"/>
      <c r="C4" s="51"/>
      <c r="D4" s="51"/>
      <c r="E4" s="51"/>
    </row>
    <row r="5" spans="1:7" x14ac:dyDescent="0.25">
      <c r="A5" s="42"/>
      <c r="B5" s="42"/>
      <c r="C5" s="14"/>
      <c r="D5" s="13"/>
    </row>
    <row r="6" spans="1:7" x14ac:dyDescent="0.25">
      <c r="A6" s="2"/>
      <c r="B6" s="3"/>
      <c r="D6" s="53" t="s">
        <v>63</v>
      </c>
      <c r="E6" s="53"/>
    </row>
    <row r="7" spans="1:7" ht="47.25" x14ac:dyDescent="0.25">
      <c r="A7" s="36" t="s">
        <v>112</v>
      </c>
      <c r="B7" s="37" t="s">
        <v>113</v>
      </c>
      <c r="C7" s="38" t="s">
        <v>194</v>
      </c>
      <c r="D7" s="39" t="s">
        <v>114</v>
      </c>
      <c r="E7" s="39" t="s">
        <v>115</v>
      </c>
    </row>
    <row r="8" spans="1:7" x14ac:dyDescent="0.25">
      <c r="A8" s="54" t="s">
        <v>116</v>
      </c>
      <c r="B8" s="19" t="s">
        <v>15</v>
      </c>
      <c r="C8" s="43">
        <f>C9+C21+C15+C25+C33+C41+C56+C63+C47+C37+C71</f>
        <v>128530.90000000001</v>
      </c>
      <c r="D8" s="43">
        <f>D9+D21+D15+D25+D33+D41+D56+D63+D47+D37+D71</f>
        <v>123128</v>
      </c>
      <c r="E8" s="46">
        <f>D8/C8*100</f>
        <v>95.796419382420879</v>
      </c>
    </row>
    <row r="9" spans="1:7" x14ac:dyDescent="0.25">
      <c r="A9" s="15" t="s">
        <v>117</v>
      </c>
      <c r="B9" s="16" t="s">
        <v>0</v>
      </c>
      <c r="C9" s="43">
        <f>C10</f>
        <v>98773</v>
      </c>
      <c r="D9" s="43">
        <f>D10</f>
        <v>96209.7</v>
      </c>
      <c r="E9" s="46">
        <f t="shared" ref="E9:E74" si="0">D9/C9*100</f>
        <v>97.404857602786194</v>
      </c>
    </row>
    <row r="10" spans="1:7" x14ac:dyDescent="0.25">
      <c r="A10" s="10" t="s">
        <v>118</v>
      </c>
      <c r="B10" s="4" t="s">
        <v>1</v>
      </c>
      <c r="C10" s="44">
        <f>C11+C12+C13+C14</f>
        <v>98773</v>
      </c>
      <c r="D10" s="44">
        <f>D11+D12+D13+D14</f>
        <v>96209.7</v>
      </c>
      <c r="E10" s="44">
        <f t="shared" si="0"/>
        <v>97.404857602786194</v>
      </c>
      <c r="G10" s="6"/>
    </row>
    <row r="11" spans="1:7" ht="31.5" customHeight="1" x14ac:dyDescent="0.25">
      <c r="A11" s="10" t="s">
        <v>119</v>
      </c>
      <c r="B11" s="5" t="s">
        <v>97</v>
      </c>
      <c r="C11" s="44">
        <v>97800</v>
      </c>
      <c r="D11" s="44">
        <v>95166.5</v>
      </c>
      <c r="E11" s="44">
        <f t="shared" si="0"/>
        <v>97.307259713701427</v>
      </c>
      <c r="G11" s="6"/>
    </row>
    <row r="12" spans="1:7" ht="48.75" customHeight="1" x14ac:dyDescent="0.25">
      <c r="A12" s="10" t="s">
        <v>120</v>
      </c>
      <c r="B12" s="5" t="s">
        <v>100</v>
      </c>
      <c r="C12" s="44">
        <v>557</v>
      </c>
      <c r="D12" s="44">
        <v>607.20000000000005</v>
      </c>
      <c r="E12" s="44">
        <f t="shared" si="0"/>
        <v>109.01256732495513</v>
      </c>
      <c r="G12" s="6"/>
    </row>
    <row r="13" spans="1:7" ht="31.5" x14ac:dyDescent="0.25">
      <c r="A13" s="10" t="s">
        <v>121</v>
      </c>
      <c r="B13" s="5" t="s">
        <v>111</v>
      </c>
      <c r="C13" s="44">
        <v>416</v>
      </c>
      <c r="D13" s="44">
        <v>436</v>
      </c>
      <c r="E13" s="44">
        <f t="shared" si="0"/>
        <v>104.80769230769231</v>
      </c>
      <c r="G13" s="6"/>
    </row>
    <row r="14" spans="1:7" ht="47.25" hidden="1" x14ac:dyDescent="0.25">
      <c r="A14" s="10" t="s">
        <v>2</v>
      </c>
      <c r="B14" s="5" t="s">
        <v>37</v>
      </c>
      <c r="C14" s="44"/>
      <c r="D14" s="44"/>
      <c r="E14" s="44" t="e">
        <f t="shared" si="0"/>
        <v>#DIV/0!</v>
      </c>
      <c r="G14" s="6"/>
    </row>
    <row r="15" spans="1:7" x14ac:dyDescent="0.25">
      <c r="A15" s="15" t="s">
        <v>122</v>
      </c>
      <c r="B15" s="16" t="s">
        <v>53</v>
      </c>
      <c r="C15" s="43">
        <f>C16</f>
        <v>1737.1000000000001</v>
      </c>
      <c r="D15" s="43">
        <f>D16</f>
        <v>1529.8</v>
      </c>
      <c r="E15" s="46">
        <f t="shared" si="0"/>
        <v>88.066317425594377</v>
      </c>
      <c r="G15" s="6"/>
    </row>
    <row r="16" spans="1:7" x14ac:dyDescent="0.25">
      <c r="A16" s="10" t="s">
        <v>123</v>
      </c>
      <c r="B16" s="5" t="s">
        <v>54</v>
      </c>
      <c r="C16" s="44">
        <f>C19+C17+C18+C20</f>
        <v>1737.1000000000001</v>
      </c>
      <c r="D16" s="44">
        <f>D19+D17+D18+D20</f>
        <v>1529.8</v>
      </c>
      <c r="E16" s="44">
        <f t="shared" si="0"/>
        <v>88.066317425594377</v>
      </c>
      <c r="G16" s="6"/>
    </row>
    <row r="17" spans="1:7" ht="31.5" x14ac:dyDescent="0.25">
      <c r="A17" s="55" t="s">
        <v>124</v>
      </c>
      <c r="B17" s="5" t="s">
        <v>55</v>
      </c>
      <c r="C17" s="44">
        <v>573.20000000000005</v>
      </c>
      <c r="D17" s="44">
        <v>523</v>
      </c>
      <c r="E17" s="44">
        <f t="shared" si="0"/>
        <v>91.242149337055125</v>
      </c>
      <c r="G17" s="6"/>
    </row>
    <row r="18" spans="1:7" ht="47.25" x14ac:dyDescent="0.25">
      <c r="A18" s="55" t="s">
        <v>131</v>
      </c>
      <c r="B18" s="5" t="s">
        <v>56</v>
      </c>
      <c r="C18" s="44">
        <v>17.399999999999999</v>
      </c>
      <c r="D18" s="44">
        <v>8</v>
      </c>
      <c r="E18" s="44">
        <f t="shared" si="0"/>
        <v>45.977011494252878</v>
      </c>
      <c r="G18" s="6"/>
    </row>
    <row r="19" spans="1:7" ht="31.5" customHeight="1" x14ac:dyDescent="0.25">
      <c r="A19" s="55" t="s">
        <v>125</v>
      </c>
      <c r="B19" s="5" t="s">
        <v>75</v>
      </c>
      <c r="C19" s="44">
        <v>1146.5</v>
      </c>
      <c r="D19" s="44">
        <v>1076.3</v>
      </c>
      <c r="E19" s="44">
        <f t="shared" si="0"/>
        <v>93.877017008286074</v>
      </c>
      <c r="G19" s="6"/>
    </row>
    <row r="20" spans="1:7" ht="31.5" x14ac:dyDescent="0.25">
      <c r="A20" s="55" t="s">
        <v>176</v>
      </c>
      <c r="B20" s="5" t="s">
        <v>57</v>
      </c>
      <c r="C20" s="44">
        <v>0</v>
      </c>
      <c r="D20" s="44">
        <v>-77.5</v>
      </c>
      <c r="E20" s="44"/>
      <c r="G20" s="6"/>
    </row>
    <row r="21" spans="1:7" x14ac:dyDescent="0.25">
      <c r="A21" s="15" t="s">
        <v>180</v>
      </c>
      <c r="B21" s="19" t="s">
        <v>3</v>
      </c>
      <c r="C21" s="43">
        <f>C22</f>
        <v>0</v>
      </c>
      <c r="D21" s="43">
        <f>D22</f>
        <v>-0.2</v>
      </c>
      <c r="E21" s="46"/>
    </row>
    <row r="22" spans="1:7" x14ac:dyDescent="0.25">
      <c r="A22" s="10" t="s">
        <v>179</v>
      </c>
      <c r="B22" s="4" t="s">
        <v>4</v>
      </c>
      <c r="C22" s="44">
        <f>C24+C23</f>
        <v>0</v>
      </c>
      <c r="D22" s="44">
        <f>D24+D23</f>
        <v>-0.2</v>
      </c>
      <c r="E22" s="44"/>
    </row>
    <row r="23" spans="1:7" x14ac:dyDescent="0.25">
      <c r="A23" s="10" t="s">
        <v>178</v>
      </c>
      <c r="B23" s="4" t="s">
        <v>4</v>
      </c>
      <c r="C23" s="44">
        <v>0</v>
      </c>
      <c r="D23" s="44">
        <v>-0.2</v>
      </c>
      <c r="E23" s="44"/>
    </row>
    <row r="24" spans="1:7" hidden="1" x14ac:dyDescent="0.25">
      <c r="A24" s="10" t="s">
        <v>177</v>
      </c>
      <c r="B24" s="4" t="s">
        <v>29</v>
      </c>
      <c r="C24" s="44"/>
      <c r="D24" s="44"/>
      <c r="E24" s="44"/>
      <c r="G24" s="6"/>
    </row>
    <row r="25" spans="1:7" x14ac:dyDescent="0.25">
      <c r="A25" s="15" t="s">
        <v>126</v>
      </c>
      <c r="B25" s="19" t="s">
        <v>5</v>
      </c>
      <c r="C25" s="43">
        <f>C26+C28</f>
        <v>18853</v>
      </c>
      <c r="D25" s="43">
        <f>D26+D28</f>
        <v>17125.099999999999</v>
      </c>
      <c r="E25" s="46">
        <f t="shared" si="0"/>
        <v>90.83488039038879</v>
      </c>
    </row>
    <row r="26" spans="1:7" x14ac:dyDescent="0.25">
      <c r="A26" s="11" t="s">
        <v>127</v>
      </c>
      <c r="B26" s="7" t="s">
        <v>6</v>
      </c>
      <c r="C26" s="44">
        <f>C27</f>
        <v>5000</v>
      </c>
      <c r="D26" s="44">
        <f>D27</f>
        <v>5439.6</v>
      </c>
      <c r="E26" s="44">
        <f t="shared" si="0"/>
        <v>108.792</v>
      </c>
    </row>
    <row r="27" spans="1:7" ht="31.5" x14ac:dyDescent="0.25">
      <c r="A27" s="11" t="s">
        <v>128</v>
      </c>
      <c r="B27" s="7" t="s">
        <v>82</v>
      </c>
      <c r="C27" s="44">
        <v>5000</v>
      </c>
      <c r="D27" s="44">
        <v>5439.6</v>
      </c>
      <c r="E27" s="44">
        <f t="shared" si="0"/>
        <v>108.792</v>
      </c>
    </row>
    <row r="28" spans="1:7" s="35" customFormat="1" x14ac:dyDescent="0.25">
      <c r="A28" s="33" t="s">
        <v>129</v>
      </c>
      <c r="B28" s="34" t="s">
        <v>7</v>
      </c>
      <c r="C28" s="47">
        <f>C29+C31</f>
        <v>13853</v>
      </c>
      <c r="D28" s="47">
        <f>D29+D31</f>
        <v>11685.5</v>
      </c>
      <c r="E28" s="44">
        <f t="shared" si="0"/>
        <v>84.353569623908172</v>
      </c>
    </row>
    <row r="29" spans="1:7" s="35" customFormat="1" x14ac:dyDescent="0.25">
      <c r="A29" s="33" t="s">
        <v>130</v>
      </c>
      <c r="B29" s="34" t="s">
        <v>83</v>
      </c>
      <c r="C29" s="47">
        <f>C30</f>
        <v>10747</v>
      </c>
      <c r="D29" s="47">
        <f>D30</f>
        <v>8811.7999999999993</v>
      </c>
      <c r="E29" s="44">
        <f t="shared" si="0"/>
        <v>81.993114357495116</v>
      </c>
    </row>
    <row r="30" spans="1:7" s="35" customFormat="1" x14ac:dyDescent="0.25">
      <c r="A30" s="33" t="s">
        <v>132</v>
      </c>
      <c r="B30" s="34" t="s">
        <v>84</v>
      </c>
      <c r="C30" s="47">
        <v>10747</v>
      </c>
      <c r="D30" s="47">
        <v>8811.7999999999993</v>
      </c>
      <c r="E30" s="44">
        <f t="shared" si="0"/>
        <v>81.993114357495116</v>
      </c>
    </row>
    <row r="31" spans="1:7" s="35" customFormat="1" x14ac:dyDescent="0.25">
      <c r="A31" s="33" t="s">
        <v>133</v>
      </c>
      <c r="B31" s="34" t="s">
        <v>85</v>
      </c>
      <c r="C31" s="47">
        <f>C32</f>
        <v>3106</v>
      </c>
      <c r="D31" s="47">
        <f>D32</f>
        <v>2873.7</v>
      </c>
      <c r="E31" s="44">
        <f t="shared" si="0"/>
        <v>92.520927237604639</v>
      </c>
    </row>
    <row r="32" spans="1:7" s="35" customFormat="1" x14ac:dyDescent="0.25">
      <c r="A32" s="33" t="s">
        <v>134</v>
      </c>
      <c r="B32" s="34" t="s">
        <v>86</v>
      </c>
      <c r="C32" s="47">
        <v>3106</v>
      </c>
      <c r="D32" s="47">
        <v>2873.7</v>
      </c>
      <c r="E32" s="44">
        <f t="shared" si="0"/>
        <v>92.520927237604639</v>
      </c>
    </row>
    <row r="33" spans="1:5" x14ac:dyDescent="0.25">
      <c r="A33" s="56" t="s">
        <v>135</v>
      </c>
      <c r="B33" s="57" t="s">
        <v>49</v>
      </c>
      <c r="C33" s="43">
        <f t="shared" ref="C33:D35" si="1">C34</f>
        <v>10</v>
      </c>
      <c r="D33" s="43">
        <f t="shared" si="1"/>
        <v>6.4</v>
      </c>
      <c r="E33" s="46">
        <f t="shared" si="0"/>
        <v>64</v>
      </c>
    </row>
    <row r="34" spans="1:5" x14ac:dyDescent="0.25">
      <c r="A34" s="10" t="s">
        <v>136</v>
      </c>
      <c r="B34" s="7" t="s">
        <v>50</v>
      </c>
      <c r="C34" s="44">
        <f t="shared" si="1"/>
        <v>10</v>
      </c>
      <c r="D34" s="44">
        <f t="shared" si="1"/>
        <v>6.4</v>
      </c>
      <c r="E34" s="44">
        <f t="shared" si="0"/>
        <v>64</v>
      </c>
    </row>
    <row r="35" spans="1:5" ht="31.5" x14ac:dyDescent="0.25">
      <c r="A35" s="10" t="s">
        <v>137</v>
      </c>
      <c r="B35" s="7" t="s">
        <v>51</v>
      </c>
      <c r="C35" s="44">
        <f t="shared" si="1"/>
        <v>10</v>
      </c>
      <c r="D35" s="44">
        <f t="shared" si="1"/>
        <v>6.4</v>
      </c>
      <c r="E35" s="44">
        <f t="shared" si="0"/>
        <v>64</v>
      </c>
    </row>
    <row r="36" spans="1:5" ht="34.5" customHeight="1" x14ac:dyDescent="0.25">
      <c r="A36" s="10" t="s">
        <v>138</v>
      </c>
      <c r="B36" s="7" t="s">
        <v>52</v>
      </c>
      <c r="C36" s="44">
        <v>10</v>
      </c>
      <c r="D36" s="44">
        <v>6.4</v>
      </c>
      <c r="E36" s="44">
        <f t="shared" si="0"/>
        <v>64</v>
      </c>
    </row>
    <row r="37" spans="1:5" x14ac:dyDescent="0.25">
      <c r="A37" s="20" t="s">
        <v>183</v>
      </c>
      <c r="B37" s="19" t="s">
        <v>26</v>
      </c>
      <c r="C37" s="43">
        <f t="shared" ref="C37:D39" si="2">C38</f>
        <v>0</v>
      </c>
      <c r="D37" s="43">
        <f t="shared" si="2"/>
        <v>0.1</v>
      </c>
      <c r="E37" s="46"/>
    </row>
    <row r="38" spans="1:5" x14ac:dyDescent="0.25">
      <c r="A38" s="10" t="s">
        <v>184</v>
      </c>
      <c r="B38" s="7" t="s">
        <v>27</v>
      </c>
      <c r="C38" s="44">
        <f t="shared" si="2"/>
        <v>0</v>
      </c>
      <c r="D38" s="44">
        <f t="shared" si="2"/>
        <v>0.1</v>
      </c>
      <c r="E38" s="44"/>
    </row>
    <row r="39" spans="1:5" x14ac:dyDescent="0.25">
      <c r="A39" s="10" t="s">
        <v>185</v>
      </c>
      <c r="B39" s="7" t="s">
        <v>28</v>
      </c>
      <c r="C39" s="44">
        <f t="shared" si="2"/>
        <v>0</v>
      </c>
      <c r="D39" s="44">
        <f t="shared" si="2"/>
        <v>0.1</v>
      </c>
      <c r="E39" s="44"/>
    </row>
    <row r="40" spans="1:5" x14ac:dyDescent="0.25">
      <c r="A40" s="10" t="s">
        <v>182</v>
      </c>
      <c r="B40" s="7" t="s">
        <v>186</v>
      </c>
      <c r="C40" s="44">
        <v>0</v>
      </c>
      <c r="D40" s="44">
        <v>0.1</v>
      </c>
      <c r="E40" s="44"/>
    </row>
    <row r="41" spans="1:5" ht="31.5" x14ac:dyDescent="0.25">
      <c r="A41" s="15" t="s">
        <v>139</v>
      </c>
      <c r="B41" s="19" t="s">
        <v>110</v>
      </c>
      <c r="C41" s="43">
        <f t="shared" ref="C41:D43" si="3">C42</f>
        <v>8379</v>
      </c>
      <c r="D41" s="43">
        <f t="shared" si="3"/>
        <v>7626.8</v>
      </c>
      <c r="E41" s="46">
        <f t="shared" si="0"/>
        <v>91.022795082945464</v>
      </c>
    </row>
    <row r="42" spans="1:5" ht="48" customHeight="1" x14ac:dyDescent="0.25">
      <c r="A42" s="10" t="s">
        <v>140</v>
      </c>
      <c r="B42" s="21" t="s">
        <v>24</v>
      </c>
      <c r="C42" s="44">
        <f>C43+C45</f>
        <v>8379</v>
      </c>
      <c r="D42" s="44">
        <f>D43+D45</f>
        <v>7626.8</v>
      </c>
      <c r="E42" s="44">
        <f t="shared" si="0"/>
        <v>91.022795082945464</v>
      </c>
    </row>
    <row r="43" spans="1:5" ht="31.5" customHeight="1" x14ac:dyDescent="0.25">
      <c r="A43" s="10" t="s">
        <v>141</v>
      </c>
      <c r="B43" s="21" t="s">
        <v>9</v>
      </c>
      <c r="C43" s="44">
        <f t="shared" si="3"/>
        <v>7900</v>
      </c>
      <c r="D43" s="44">
        <f t="shared" si="3"/>
        <v>7148.2</v>
      </c>
      <c r="E43" s="44">
        <f t="shared" si="0"/>
        <v>90.483544303797473</v>
      </c>
    </row>
    <row r="44" spans="1:5" ht="47.25" x14ac:dyDescent="0.25">
      <c r="A44" s="10" t="s">
        <v>142</v>
      </c>
      <c r="B44" s="21" t="s">
        <v>81</v>
      </c>
      <c r="C44" s="44">
        <v>7900</v>
      </c>
      <c r="D44" s="44">
        <v>7148.2</v>
      </c>
      <c r="E44" s="44">
        <f t="shared" si="0"/>
        <v>90.483544303797473</v>
      </c>
    </row>
    <row r="45" spans="1:5" ht="47.25" x14ac:dyDescent="0.25">
      <c r="A45" s="10" t="s">
        <v>143</v>
      </c>
      <c r="B45" s="21" t="s">
        <v>64</v>
      </c>
      <c r="C45" s="44">
        <f>C46</f>
        <v>479</v>
      </c>
      <c r="D45" s="44">
        <f>D46</f>
        <v>478.6</v>
      </c>
      <c r="E45" s="44">
        <f t="shared" si="0"/>
        <v>99.916492693110655</v>
      </c>
    </row>
    <row r="46" spans="1:5" ht="31.5" x14ac:dyDescent="0.25">
      <c r="A46" s="10" t="s">
        <v>144</v>
      </c>
      <c r="B46" s="21" t="s">
        <v>80</v>
      </c>
      <c r="C46" s="44">
        <v>479</v>
      </c>
      <c r="D46" s="44">
        <v>478.6</v>
      </c>
      <c r="E46" s="44">
        <f t="shared" si="0"/>
        <v>99.916492693110655</v>
      </c>
    </row>
    <row r="47" spans="1:5" x14ac:dyDescent="0.25">
      <c r="A47" s="20" t="s">
        <v>145</v>
      </c>
      <c r="B47" s="19" t="s">
        <v>30</v>
      </c>
      <c r="C47" s="43">
        <f>C48+C51</f>
        <v>1.8</v>
      </c>
      <c r="D47" s="43">
        <f>D48+D51</f>
        <v>1.8</v>
      </c>
      <c r="E47" s="46">
        <f t="shared" si="0"/>
        <v>100</v>
      </c>
    </row>
    <row r="48" spans="1:5" hidden="1" x14ac:dyDescent="0.25">
      <c r="A48" s="10" t="s">
        <v>35</v>
      </c>
      <c r="B48" s="21" t="s">
        <v>31</v>
      </c>
      <c r="C48" s="44">
        <f>C49</f>
        <v>0</v>
      </c>
      <c r="D48" s="44">
        <f>D49</f>
        <v>0</v>
      </c>
      <c r="E48" s="44" t="e">
        <f t="shared" si="0"/>
        <v>#DIV/0!</v>
      </c>
    </row>
    <row r="49" spans="1:5" hidden="1" x14ac:dyDescent="0.25">
      <c r="A49" s="10" t="s">
        <v>36</v>
      </c>
      <c r="B49" s="21" t="s">
        <v>32</v>
      </c>
      <c r="C49" s="44">
        <f>C50</f>
        <v>0</v>
      </c>
      <c r="D49" s="44">
        <f>D50</f>
        <v>0</v>
      </c>
      <c r="E49" s="44" t="e">
        <f t="shared" si="0"/>
        <v>#DIV/0!</v>
      </c>
    </row>
    <row r="50" spans="1:5" hidden="1" x14ac:dyDescent="0.25">
      <c r="A50" s="10" t="s">
        <v>95</v>
      </c>
      <c r="B50" s="21" t="s">
        <v>96</v>
      </c>
      <c r="C50" s="44"/>
      <c r="D50" s="44"/>
      <c r="E50" s="44" t="e">
        <f t="shared" si="0"/>
        <v>#DIV/0!</v>
      </c>
    </row>
    <row r="51" spans="1:5" x14ac:dyDescent="0.25">
      <c r="A51" s="10" t="s">
        <v>146</v>
      </c>
      <c r="B51" s="21" t="s">
        <v>33</v>
      </c>
      <c r="C51" s="44">
        <f>C54+C52</f>
        <v>1.8</v>
      </c>
      <c r="D51" s="44">
        <f>D54+D52</f>
        <v>1.8</v>
      </c>
      <c r="E51" s="44">
        <f t="shared" si="0"/>
        <v>100</v>
      </c>
    </row>
    <row r="52" spans="1:5" hidden="1" x14ac:dyDescent="0.25">
      <c r="A52" s="10" t="s">
        <v>147</v>
      </c>
      <c r="B52" s="21" t="s">
        <v>48</v>
      </c>
      <c r="C52" s="44">
        <f>C53</f>
        <v>0</v>
      </c>
      <c r="D52" s="44">
        <f>D53</f>
        <v>0</v>
      </c>
      <c r="E52" s="44" t="e">
        <f t="shared" si="0"/>
        <v>#DIV/0!</v>
      </c>
    </row>
    <row r="53" spans="1:5" hidden="1" x14ac:dyDescent="0.25">
      <c r="A53" s="10" t="s">
        <v>148</v>
      </c>
      <c r="B53" s="21" t="s">
        <v>79</v>
      </c>
      <c r="C53" s="44"/>
      <c r="D53" s="44"/>
      <c r="E53" s="44" t="e">
        <f t="shared" si="0"/>
        <v>#DIV/0!</v>
      </c>
    </row>
    <row r="54" spans="1:5" x14ac:dyDescent="0.25">
      <c r="A54" s="10" t="s">
        <v>187</v>
      </c>
      <c r="B54" s="21" t="s">
        <v>34</v>
      </c>
      <c r="C54" s="44">
        <f>C55</f>
        <v>1.8</v>
      </c>
      <c r="D54" s="44">
        <f>D55</f>
        <v>1.8</v>
      </c>
      <c r="E54" s="44">
        <f t="shared" si="0"/>
        <v>100</v>
      </c>
    </row>
    <row r="55" spans="1:5" x14ac:dyDescent="0.25">
      <c r="A55" s="10" t="s">
        <v>188</v>
      </c>
      <c r="B55" s="21" t="s">
        <v>94</v>
      </c>
      <c r="C55" s="44">
        <v>1.8</v>
      </c>
      <c r="D55" s="44">
        <v>1.8</v>
      </c>
      <c r="E55" s="44">
        <f t="shared" si="0"/>
        <v>100</v>
      </c>
    </row>
    <row r="56" spans="1:5" x14ac:dyDescent="0.25">
      <c r="A56" s="15" t="s">
        <v>149</v>
      </c>
      <c r="B56" s="19" t="s">
        <v>13</v>
      </c>
      <c r="C56" s="43">
        <f>C60+C57</f>
        <v>350</v>
      </c>
      <c r="D56" s="43">
        <f>D60+D57</f>
        <v>241.2</v>
      </c>
      <c r="E56" s="46">
        <f t="shared" si="0"/>
        <v>68.914285714285711</v>
      </c>
    </row>
    <row r="57" spans="1:5" ht="32.25" hidden="1" customHeight="1" x14ac:dyDescent="0.25">
      <c r="A57" s="10" t="s">
        <v>150</v>
      </c>
      <c r="B57" s="4" t="s">
        <v>66</v>
      </c>
      <c r="C57" s="44">
        <f>C58</f>
        <v>0</v>
      </c>
      <c r="D57" s="44">
        <f>D58</f>
        <v>0</v>
      </c>
      <c r="E57" s="44" t="e">
        <f t="shared" si="0"/>
        <v>#DIV/0!</v>
      </c>
    </row>
    <row r="58" spans="1:5" ht="47.25" hidden="1" customHeight="1" x14ac:dyDescent="0.25">
      <c r="A58" s="10" t="s">
        <v>151</v>
      </c>
      <c r="B58" s="4" t="s">
        <v>78</v>
      </c>
      <c r="C58" s="44">
        <f>C59</f>
        <v>0</v>
      </c>
      <c r="D58" s="44">
        <f>D59</f>
        <v>0</v>
      </c>
      <c r="E58" s="44" t="e">
        <f t="shared" si="0"/>
        <v>#DIV/0!</v>
      </c>
    </row>
    <row r="59" spans="1:5" ht="48.75" hidden="1" customHeight="1" x14ac:dyDescent="0.25">
      <c r="A59" s="10" t="s">
        <v>152</v>
      </c>
      <c r="B59" s="4" t="s">
        <v>77</v>
      </c>
      <c r="C59" s="44">
        <v>0</v>
      </c>
      <c r="D59" s="44"/>
      <c r="E59" s="44" t="e">
        <f t="shared" si="0"/>
        <v>#DIV/0!</v>
      </c>
    </row>
    <row r="60" spans="1:5" x14ac:dyDescent="0.25">
      <c r="A60" s="55" t="s">
        <v>153</v>
      </c>
      <c r="B60" s="21" t="s">
        <v>65</v>
      </c>
      <c r="C60" s="44">
        <f t="shared" ref="C60:D61" si="4">C61</f>
        <v>350</v>
      </c>
      <c r="D60" s="44">
        <f t="shared" si="4"/>
        <v>241.2</v>
      </c>
      <c r="E60" s="44">
        <f t="shared" si="0"/>
        <v>68.914285714285711</v>
      </c>
    </row>
    <row r="61" spans="1:5" x14ac:dyDescent="0.25">
      <c r="A61" s="55" t="s">
        <v>154</v>
      </c>
      <c r="B61" s="21" t="s">
        <v>14</v>
      </c>
      <c r="C61" s="44">
        <f t="shared" si="4"/>
        <v>350</v>
      </c>
      <c r="D61" s="44">
        <f t="shared" si="4"/>
        <v>241.2</v>
      </c>
      <c r="E61" s="44">
        <f t="shared" si="0"/>
        <v>68.914285714285711</v>
      </c>
    </row>
    <row r="62" spans="1:5" ht="31.5" x14ac:dyDescent="0.25">
      <c r="A62" s="55" t="s">
        <v>155</v>
      </c>
      <c r="B62" s="21" t="s">
        <v>76</v>
      </c>
      <c r="C62" s="44">
        <v>350</v>
      </c>
      <c r="D62" s="44">
        <v>241.2</v>
      </c>
      <c r="E62" s="44">
        <f t="shared" si="0"/>
        <v>68.914285714285711</v>
      </c>
    </row>
    <row r="63" spans="1:5" x14ac:dyDescent="0.25">
      <c r="A63" s="15" t="s">
        <v>196</v>
      </c>
      <c r="B63" s="19" t="s">
        <v>38</v>
      </c>
      <c r="C63" s="43">
        <f>C64+C69+C67</f>
        <v>88</v>
      </c>
      <c r="D63" s="43">
        <f>D64+D69+D67</f>
        <v>125.3</v>
      </c>
      <c r="E63" s="46">
        <f t="shared" si="0"/>
        <v>142.38636363636363</v>
      </c>
    </row>
    <row r="64" spans="1:5" hidden="1" x14ac:dyDescent="0.25">
      <c r="A64" s="55" t="s">
        <v>39</v>
      </c>
      <c r="B64" s="21" t="s">
        <v>40</v>
      </c>
      <c r="C64" s="44">
        <f t="shared" ref="C64:D65" si="5">C65</f>
        <v>0</v>
      </c>
      <c r="D64" s="44">
        <f t="shared" si="5"/>
        <v>0</v>
      </c>
      <c r="E64" s="44" t="e">
        <f t="shared" si="0"/>
        <v>#DIV/0!</v>
      </c>
    </row>
    <row r="65" spans="1:5" ht="31.5" hidden="1" x14ac:dyDescent="0.25">
      <c r="A65" s="55" t="s">
        <v>41</v>
      </c>
      <c r="B65" s="21" t="s">
        <v>42</v>
      </c>
      <c r="C65" s="44">
        <f t="shared" si="5"/>
        <v>0</v>
      </c>
      <c r="D65" s="44">
        <f t="shared" si="5"/>
        <v>0</v>
      </c>
      <c r="E65" s="44" t="e">
        <f t="shared" si="0"/>
        <v>#DIV/0!</v>
      </c>
    </row>
    <row r="66" spans="1:5" ht="31.5" hidden="1" x14ac:dyDescent="0.25">
      <c r="A66" s="55" t="s">
        <v>43</v>
      </c>
      <c r="B66" s="21" t="s">
        <v>44</v>
      </c>
      <c r="C66" s="44"/>
      <c r="D66" s="44"/>
      <c r="E66" s="44" t="e">
        <f t="shared" si="0"/>
        <v>#DIV/0!</v>
      </c>
    </row>
    <row r="67" spans="1:5" ht="31.5" x14ac:dyDescent="0.25">
      <c r="A67" s="55" t="s">
        <v>156</v>
      </c>
      <c r="B67" s="21" t="s">
        <v>106</v>
      </c>
      <c r="C67" s="44">
        <f>C68</f>
        <v>3</v>
      </c>
      <c r="D67" s="44">
        <f>D68</f>
        <v>3</v>
      </c>
      <c r="E67" s="44">
        <f t="shared" si="0"/>
        <v>100</v>
      </c>
    </row>
    <row r="68" spans="1:5" ht="31.5" x14ac:dyDescent="0.25">
      <c r="A68" s="55" t="s">
        <v>157</v>
      </c>
      <c r="B68" s="21" t="s">
        <v>107</v>
      </c>
      <c r="C68" s="44">
        <v>3</v>
      </c>
      <c r="D68" s="44">
        <v>3</v>
      </c>
      <c r="E68" s="44">
        <f t="shared" si="0"/>
        <v>100</v>
      </c>
    </row>
    <row r="69" spans="1:5" x14ac:dyDescent="0.25">
      <c r="A69" s="55" t="s">
        <v>158</v>
      </c>
      <c r="B69" s="21" t="s">
        <v>104</v>
      </c>
      <c r="C69" s="44">
        <f>C70</f>
        <v>85</v>
      </c>
      <c r="D69" s="44">
        <f>D70</f>
        <v>122.3</v>
      </c>
      <c r="E69" s="44">
        <f t="shared" si="0"/>
        <v>143.88235294117646</v>
      </c>
    </row>
    <row r="70" spans="1:5" x14ac:dyDescent="0.25">
      <c r="A70" s="55" t="s">
        <v>159</v>
      </c>
      <c r="B70" s="21" t="s">
        <v>105</v>
      </c>
      <c r="C70" s="44">
        <v>85</v>
      </c>
      <c r="D70" s="44">
        <v>122.3</v>
      </c>
      <c r="E70" s="44">
        <f t="shared" si="0"/>
        <v>143.88235294117646</v>
      </c>
    </row>
    <row r="71" spans="1:5" s="17" customFormat="1" x14ac:dyDescent="0.25">
      <c r="A71" s="58" t="s">
        <v>160</v>
      </c>
      <c r="B71" s="40" t="s">
        <v>101</v>
      </c>
      <c r="C71" s="43">
        <f>C74+C72</f>
        <v>339</v>
      </c>
      <c r="D71" s="43">
        <f>D74+D72</f>
        <v>262</v>
      </c>
      <c r="E71" s="46">
        <f t="shared" si="0"/>
        <v>77.286135693215343</v>
      </c>
    </row>
    <row r="72" spans="1:5" s="17" customFormat="1" x14ac:dyDescent="0.25">
      <c r="A72" s="59" t="s">
        <v>190</v>
      </c>
      <c r="B72" s="45" t="s">
        <v>191</v>
      </c>
      <c r="C72" s="48">
        <f>C73</f>
        <v>0</v>
      </c>
      <c r="D72" s="48">
        <f>D73</f>
        <v>-19.100000000000001</v>
      </c>
      <c r="E72" s="48"/>
    </row>
    <row r="73" spans="1:5" s="17" customFormat="1" x14ac:dyDescent="0.25">
      <c r="A73" s="59" t="s">
        <v>189</v>
      </c>
      <c r="B73" s="45" t="s">
        <v>192</v>
      </c>
      <c r="C73" s="48">
        <v>0</v>
      </c>
      <c r="D73" s="48">
        <v>-19.100000000000001</v>
      </c>
      <c r="E73" s="48"/>
    </row>
    <row r="74" spans="1:5" x14ac:dyDescent="0.25">
      <c r="A74" s="55" t="s">
        <v>161</v>
      </c>
      <c r="B74" s="21" t="s">
        <v>102</v>
      </c>
      <c r="C74" s="44">
        <f>C75</f>
        <v>339</v>
      </c>
      <c r="D74" s="44">
        <f>D75</f>
        <v>281.10000000000002</v>
      </c>
      <c r="E74" s="44">
        <f t="shared" si="0"/>
        <v>82.920353982300881</v>
      </c>
    </row>
    <row r="75" spans="1:5" x14ac:dyDescent="0.25">
      <c r="A75" s="55" t="s">
        <v>162</v>
      </c>
      <c r="B75" s="21" t="s">
        <v>103</v>
      </c>
      <c r="C75" s="44">
        <v>339</v>
      </c>
      <c r="D75" s="44">
        <v>281.10000000000002</v>
      </c>
      <c r="E75" s="44">
        <f t="shared" ref="E75:E103" si="6">D75/C75*100</f>
        <v>82.920353982300881</v>
      </c>
    </row>
    <row r="76" spans="1:5" x14ac:dyDescent="0.25">
      <c r="A76" s="54" t="s">
        <v>163</v>
      </c>
      <c r="B76" s="19" t="s">
        <v>8</v>
      </c>
      <c r="C76" s="43">
        <f>C77+C98+C101</f>
        <v>34078.6</v>
      </c>
      <c r="D76" s="43">
        <f>D77+D98+D101</f>
        <v>11503.8</v>
      </c>
      <c r="E76" s="46">
        <f t="shared" si="6"/>
        <v>33.756668407739753</v>
      </c>
    </row>
    <row r="77" spans="1:5" ht="16.5" customHeight="1" x14ac:dyDescent="0.25">
      <c r="A77" s="15" t="s">
        <v>164</v>
      </c>
      <c r="B77" s="16" t="s">
        <v>74</v>
      </c>
      <c r="C77" s="43">
        <f>C78+C83+C91+C88</f>
        <v>27085.899999999998</v>
      </c>
      <c r="D77" s="43">
        <f>D78+D83+D91+D88</f>
        <v>4511.1000000000004</v>
      </c>
      <c r="E77" s="46">
        <f t="shared" si="6"/>
        <v>16.65479086904995</v>
      </c>
    </row>
    <row r="78" spans="1:5" s="17" customFormat="1" x14ac:dyDescent="0.25">
      <c r="A78" s="15" t="s">
        <v>165</v>
      </c>
      <c r="B78" s="19" t="s">
        <v>195</v>
      </c>
      <c r="C78" s="43">
        <f>C79+C81</f>
        <v>1248.5999999999999</v>
      </c>
      <c r="D78" s="43">
        <f>D79+D81</f>
        <v>1248.5999999999999</v>
      </c>
      <c r="E78" s="46">
        <f t="shared" si="6"/>
        <v>100</v>
      </c>
    </row>
    <row r="79" spans="1:5" x14ac:dyDescent="0.25">
      <c r="A79" s="10" t="s">
        <v>166</v>
      </c>
      <c r="B79" s="4" t="s">
        <v>98</v>
      </c>
      <c r="C79" s="44">
        <f>C80</f>
        <v>1248.5999999999999</v>
      </c>
      <c r="D79" s="44">
        <f>D80</f>
        <v>1248.5999999999999</v>
      </c>
      <c r="E79" s="44">
        <f t="shared" si="6"/>
        <v>100</v>
      </c>
    </row>
    <row r="80" spans="1:5" x14ac:dyDescent="0.25">
      <c r="A80" s="22" t="s">
        <v>167</v>
      </c>
      <c r="B80" s="23" t="s">
        <v>73</v>
      </c>
      <c r="C80" s="44">
        <v>1248.5999999999999</v>
      </c>
      <c r="D80" s="44">
        <v>1248.5999999999999</v>
      </c>
      <c r="E80" s="44">
        <f t="shared" si="6"/>
        <v>100</v>
      </c>
    </row>
    <row r="81" spans="1:5" ht="31.5" hidden="1" x14ac:dyDescent="0.25">
      <c r="A81" s="12" t="s">
        <v>10</v>
      </c>
      <c r="B81" s="24" t="s">
        <v>11</v>
      </c>
      <c r="C81" s="44">
        <f>C82</f>
        <v>0</v>
      </c>
      <c r="D81" s="44">
        <f>D82</f>
        <v>0</v>
      </c>
      <c r="E81" s="44" t="e">
        <f t="shared" si="6"/>
        <v>#DIV/0!</v>
      </c>
    </row>
    <row r="82" spans="1:5" ht="31.5" hidden="1" x14ac:dyDescent="0.25">
      <c r="A82" s="12" t="s">
        <v>92</v>
      </c>
      <c r="B82" s="24" t="s">
        <v>93</v>
      </c>
      <c r="C82" s="44"/>
      <c r="D82" s="44"/>
      <c r="E82" s="44" t="e">
        <f t="shared" si="6"/>
        <v>#DIV/0!</v>
      </c>
    </row>
    <row r="83" spans="1:5" s="17" customFormat="1" x14ac:dyDescent="0.25">
      <c r="A83" s="25" t="s">
        <v>168</v>
      </c>
      <c r="B83" s="16" t="s">
        <v>58</v>
      </c>
      <c r="C83" s="43">
        <f>C84+C86</f>
        <v>25837.3</v>
      </c>
      <c r="D83" s="43">
        <f>D84+D86</f>
        <v>3262.5</v>
      </c>
      <c r="E83" s="46">
        <f t="shared" si="6"/>
        <v>12.627093388241031</v>
      </c>
    </row>
    <row r="84" spans="1:5" hidden="1" x14ac:dyDescent="0.25">
      <c r="A84" s="12" t="s">
        <v>169</v>
      </c>
      <c r="B84" s="5" t="s">
        <v>109</v>
      </c>
      <c r="C84" s="44">
        <f>C85</f>
        <v>0</v>
      </c>
      <c r="D84" s="44">
        <f>D85</f>
        <v>0</v>
      </c>
      <c r="E84" s="44" t="e">
        <f t="shared" si="6"/>
        <v>#DIV/0!</v>
      </c>
    </row>
    <row r="85" spans="1:5" hidden="1" x14ac:dyDescent="0.25">
      <c r="A85" s="12" t="s">
        <v>170</v>
      </c>
      <c r="B85" s="5" t="s">
        <v>108</v>
      </c>
      <c r="C85" s="44"/>
      <c r="D85" s="44"/>
      <c r="E85" s="44" t="e">
        <f t="shared" si="6"/>
        <v>#DIV/0!</v>
      </c>
    </row>
    <row r="86" spans="1:5" x14ac:dyDescent="0.25">
      <c r="A86" s="26" t="s">
        <v>171</v>
      </c>
      <c r="B86" s="27" t="s">
        <v>25</v>
      </c>
      <c r="C86" s="44">
        <f>C87</f>
        <v>25837.3</v>
      </c>
      <c r="D86" s="44">
        <f>D87</f>
        <v>3262.5</v>
      </c>
      <c r="E86" s="44">
        <f t="shared" si="6"/>
        <v>12.627093388241031</v>
      </c>
    </row>
    <row r="87" spans="1:5" x14ac:dyDescent="0.25">
      <c r="A87" s="26" t="s">
        <v>172</v>
      </c>
      <c r="B87" s="27" t="s">
        <v>72</v>
      </c>
      <c r="C87" s="44">
        <v>25837.3</v>
      </c>
      <c r="D87" s="44">
        <v>3262.5</v>
      </c>
      <c r="E87" s="44">
        <f t="shared" si="6"/>
        <v>12.627093388241031</v>
      </c>
    </row>
    <row r="88" spans="1:5" ht="31.5" hidden="1" x14ac:dyDescent="0.25">
      <c r="A88" s="30" t="s">
        <v>59</v>
      </c>
      <c r="B88" s="32" t="s">
        <v>60</v>
      </c>
      <c r="C88" s="43">
        <f>C89</f>
        <v>0</v>
      </c>
      <c r="D88" s="43">
        <f>D89</f>
        <v>0</v>
      </c>
      <c r="E88" s="44" t="e">
        <f t="shared" si="6"/>
        <v>#DIV/0!</v>
      </c>
    </row>
    <row r="89" spans="1:5" ht="31.5" hidden="1" x14ac:dyDescent="0.25">
      <c r="A89" s="26" t="s">
        <v>61</v>
      </c>
      <c r="B89" s="27" t="s">
        <v>62</v>
      </c>
      <c r="C89" s="44">
        <f>C90</f>
        <v>0</v>
      </c>
      <c r="D89" s="44">
        <f>D90</f>
        <v>0</v>
      </c>
      <c r="E89" s="44" t="e">
        <f t="shared" si="6"/>
        <v>#DIV/0!</v>
      </c>
    </row>
    <row r="90" spans="1:5" ht="31.5" hidden="1" x14ac:dyDescent="0.25">
      <c r="A90" s="26" t="s">
        <v>71</v>
      </c>
      <c r="B90" s="27" t="s">
        <v>70</v>
      </c>
      <c r="C90" s="44">
        <v>0</v>
      </c>
      <c r="D90" s="44"/>
      <c r="E90" s="44" t="e">
        <f t="shared" si="6"/>
        <v>#DIV/0!</v>
      </c>
    </row>
    <row r="91" spans="1:5" ht="31.5" hidden="1" x14ac:dyDescent="0.25">
      <c r="A91" s="25" t="s">
        <v>19</v>
      </c>
      <c r="B91" s="28" t="s">
        <v>16</v>
      </c>
      <c r="C91" s="43">
        <f>C92+C96+C94</f>
        <v>0</v>
      </c>
      <c r="D91" s="43">
        <f>D92+D96+D94</f>
        <v>0</v>
      </c>
      <c r="E91" s="44" t="e">
        <f t="shared" si="6"/>
        <v>#DIV/0!</v>
      </c>
    </row>
    <row r="92" spans="1:5" ht="31.5" hidden="1" x14ac:dyDescent="0.25">
      <c r="A92" s="12" t="s">
        <v>20</v>
      </c>
      <c r="B92" s="24" t="s">
        <v>18</v>
      </c>
      <c r="C92" s="44">
        <f>C93</f>
        <v>0</v>
      </c>
      <c r="D92" s="44">
        <f>D93</f>
        <v>0</v>
      </c>
      <c r="E92" s="44" t="e">
        <f t="shared" si="6"/>
        <v>#DIV/0!</v>
      </c>
    </row>
    <row r="93" spans="1:5" ht="31.5" hidden="1" x14ac:dyDescent="0.25">
      <c r="A93" s="12" t="s">
        <v>21</v>
      </c>
      <c r="B93" s="24" t="s">
        <v>17</v>
      </c>
      <c r="C93" s="44"/>
      <c r="D93" s="44"/>
      <c r="E93" s="44" t="e">
        <f t="shared" si="6"/>
        <v>#DIV/0!</v>
      </c>
    </row>
    <row r="94" spans="1:5" ht="31.5" hidden="1" x14ac:dyDescent="0.25">
      <c r="A94" s="12" t="s">
        <v>67</v>
      </c>
      <c r="B94" s="24" t="s">
        <v>68</v>
      </c>
      <c r="C94" s="44">
        <f>C95</f>
        <v>0</v>
      </c>
      <c r="D94" s="44">
        <f>D95</f>
        <v>0</v>
      </c>
      <c r="E94" s="44" t="e">
        <f t="shared" si="6"/>
        <v>#DIV/0!</v>
      </c>
    </row>
    <row r="95" spans="1:5" ht="31.5" hidden="1" x14ac:dyDescent="0.25">
      <c r="A95" s="12" t="s">
        <v>99</v>
      </c>
      <c r="B95" s="24" t="s">
        <v>69</v>
      </c>
      <c r="C95" s="44">
        <v>0</v>
      </c>
      <c r="D95" s="44"/>
      <c r="E95" s="44" t="e">
        <f t="shared" si="6"/>
        <v>#DIV/0!</v>
      </c>
    </row>
    <row r="96" spans="1:5" ht="31.5" hidden="1" x14ac:dyDescent="0.25">
      <c r="A96" s="12" t="s">
        <v>22</v>
      </c>
      <c r="B96" s="24" t="s">
        <v>23</v>
      </c>
      <c r="C96" s="44">
        <f>C97</f>
        <v>0</v>
      </c>
      <c r="D96" s="44">
        <f>D97</f>
        <v>0</v>
      </c>
      <c r="E96" s="44" t="e">
        <f t="shared" si="6"/>
        <v>#DIV/0!</v>
      </c>
    </row>
    <row r="97" spans="1:5" ht="31.5" hidden="1" x14ac:dyDescent="0.25">
      <c r="A97" s="12" t="s">
        <v>87</v>
      </c>
      <c r="B97" s="24" t="s">
        <v>88</v>
      </c>
      <c r="C97" s="44">
        <v>0</v>
      </c>
      <c r="D97" s="44"/>
      <c r="E97" s="44" t="e">
        <f t="shared" si="6"/>
        <v>#DIV/0!</v>
      </c>
    </row>
    <row r="98" spans="1:5" x14ac:dyDescent="0.25">
      <c r="A98" s="25" t="s">
        <v>173</v>
      </c>
      <c r="B98" s="29" t="s">
        <v>45</v>
      </c>
      <c r="C98" s="43">
        <f>C99</f>
        <v>6992.7</v>
      </c>
      <c r="D98" s="43">
        <f>D99</f>
        <v>6992.7</v>
      </c>
      <c r="E98" s="46">
        <f t="shared" si="6"/>
        <v>100</v>
      </c>
    </row>
    <row r="99" spans="1:5" x14ac:dyDescent="0.25">
      <c r="A99" s="12" t="s">
        <v>174</v>
      </c>
      <c r="B99" s="23" t="s">
        <v>89</v>
      </c>
      <c r="C99" s="44">
        <f>C100</f>
        <v>6992.7</v>
      </c>
      <c r="D99" s="44">
        <f>D100</f>
        <v>6992.7</v>
      </c>
      <c r="E99" s="44">
        <f t="shared" si="6"/>
        <v>100</v>
      </c>
    </row>
    <row r="100" spans="1:5" x14ac:dyDescent="0.25">
      <c r="A100" s="12" t="s">
        <v>175</v>
      </c>
      <c r="B100" s="23" t="s">
        <v>89</v>
      </c>
      <c r="C100" s="44">
        <v>6992.7</v>
      </c>
      <c r="D100" s="44">
        <v>6992.7</v>
      </c>
      <c r="E100" s="44">
        <f t="shared" si="6"/>
        <v>100</v>
      </c>
    </row>
    <row r="101" spans="1:5" s="17" customFormat="1" ht="31.5" hidden="1" x14ac:dyDescent="0.25">
      <c r="A101" s="30" t="s">
        <v>46</v>
      </c>
      <c r="B101" s="31" t="s">
        <v>47</v>
      </c>
      <c r="C101" s="49">
        <f>C102</f>
        <v>0</v>
      </c>
      <c r="D101" s="49">
        <f>D102</f>
        <v>0</v>
      </c>
      <c r="E101" s="44" t="e">
        <f t="shared" si="6"/>
        <v>#DIV/0!</v>
      </c>
    </row>
    <row r="102" spans="1:5" ht="31.5" hidden="1" x14ac:dyDescent="0.25">
      <c r="A102" s="26" t="s">
        <v>90</v>
      </c>
      <c r="B102" s="27" t="s">
        <v>91</v>
      </c>
      <c r="C102" s="50"/>
      <c r="D102" s="50"/>
      <c r="E102" s="44" t="e">
        <f t="shared" si="6"/>
        <v>#DIV/0!</v>
      </c>
    </row>
    <row r="103" spans="1:5" x14ac:dyDescent="0.25">
      <c r="A103" s="12"/>
      <c r="B103" s="19" t="s">
        <v>12</v>
      </c>
      <c r="C103" s="43">
        <f>C8+C76</f>
        <v>162609.5</v>
      </c>
      <c r="D103" s="43">
        <f>D8+D76</f>
        <v>134631.79999999999</v>
      </c>
      <c r="E103" s="46">
        <f t="shared" si="6"/>
        <v>82.794547674028877</v>
      </c>
    </row>
  </sheetData>
  <mergeCells count="3">
    <mergeCell ref="A4:E4"/>
    <mergeCell ref="B1:E1"/>
    <mergeCell ref="D6:E6"/>
  </mergeCells>
  <phoneticPr fontId="3" type="noConversion"/>
  <pageMargins left="0.70866141732283472" right="0.11811023622047245" top="0.15748031496062992" bottom="0.15748031496062992" header="0.31496062992125984" footer="0.31496062992125984"/>
  <pageSetup paperSize="9" scale="4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2017-03-15T11:13:17Z</cp:lastPrinted>
  <dcterms:created xsi:type="dcterms:W3CDTF">1996-10-08T23:32:33Z</dcterms:created>
  <dcterms:modified xsi:type="dcterms:W3CDTF">2017-03-16T05:55:21Z</dcterms:modified>
</cp:coreProperties>
</file>