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7795" windowHeight="12345"/>
  </bookViews>
  <sheets>
    <sheet name="Лист1" sheetId="1" r:id="rId1"/>
    <sheet name="Лист2" sheetId="2" r:id="rId2"/>
    <sheet name="Лист3" sheetId="3" r:id="rId3"/>
  </sheets>
  <definedNames>
    <definedName name="_xlnm.Print_Titles" localSheetId="0">Лист1!$5:$5</definedName>
  </definedNames>
  <calcPr calcId="145621"/>
</workbook>
</file>

<file path=xl/calcChain.xml><?xml version="1.0" encoding="utf-8"?>
<calcChain xmlns="http://schemas.openxmlformats.org/spreadsheetml/2006/main">
  <c r="F28" i="1" l="1"/>
  <c r="H28" i="1"/>
  <c r="H27" i="1"/>
  <c r="F25" i="1"/>
  <c r="H25" i="1"/>
  <c r="F17" i="1" l="1"/>
  <c r="F18" i="1"/>
  <c r="H18" i="1"/>
  <c r="H17" i="1"/>
  <c r="H7" i="1" l="1"/>
  <c r="H8" i="1"/>
  <c r="H9" i="1"/>
  <c r="H10" i="1"/>
  <c r="H12" i="1"/>
  <c r="H13" i="1"/>
  <c r="H14" i="1"/>
  <c r="H15" i="1"/>
  <c r="H16" i="1"/>
  <c r="H20" i="1"/>
  <c r="H21" i="1"/>
  <c r="H22" i="1"/>
  <c r="H23" i="1"/>
  <c r="H24" i="1"/>
  <c r="H26" i="1"/>
  <c r="H29" i="1"/>
  <c r="H30" i="1"/>
  <c r="H31" i="1"/>
  <c r="H32" i="1"/>
  <c r="H35" i="1"/>
  <c r="H36" i="1"/>
  <c r="H37" i="1"/>
  <c r="H38" i="1"/>
  <c r="H39" i="1"/>
  <c r="H40" i="1"/>
  <c r="F7" i="1" l="1"/>
  <c r="F8" i="1"/>
  <c r="F9" i="1"/>
  <c r="F10" i="1"/>
  <c r="F12" i="1"/>
  <c r="F13" i="1"/>
  <c r="F14" i="1"/>
  <c r="F15" i="1"/>
  <c r="F16" i="1"/>
  <c r="F20" i="1"/>
  <c r="F21" i="1"/>
  <c r="F22" i="1"/>
  <c r="F23" i="1"/>
  <c r="F24" i="1"/>
  <c r="F26" i="1"/>
  <c r="F29" i="1"/>
  <c r="F30" i="1"/>
  <c r="F31" i="1"/>
  <c r="F32" i="1"/>
  <c r="F33" i="1"/>
  <c r="F34" i="1"/>
  <c r="F35" i="1"/>
  <c r="F36" i="1"/>
  <c r="F37" i="1"/>
  <c r="F38" i="1"/>
  <c r="D29" i="1" l="1"/>
  <c r="E9" i="1"/>
  <c r="D7" i="1"/>
  <c r="E7" i="1"/>
  <c r="D9" i="1"/>
  <c r="C34" i="1" l="1"/>
  <c r="C33" i="1" s="1"/>
  <c r="D34" i="1"/>
  <c r="E34" i="1"/>
  <c r="E33" i="1" s="1"/>
  <c r="E29" i="1"/>
  <c r="C29" i="1"/>
  <c r="C19" i="1"/>
  <c r="D19" i="1"/>
  <c r="E19" i="1"/>
  <c r="C11" i="1"/>
  <c r="D11" i="1"/>
  <c r="D6" i="1" s="1"/>
  <c r="E11" i="1"/>
  <c r="C9" i="1"/>
  <c r="C7" i="1"/>
  <c r="D33" i="1" l="1"/>
  <c r="H33" i="1" s="1"/>
  <c r="H34" i="1"/>
  <c r="H19" i="1"/>
  <c r="F19" i="1"/>
  <c r="H11" i="1"/>
  <c r="F11" i="1"/>
  <c r="C6" i="1"/>
  <c r="C41" i="1" s="1"/>
  <c r="E6" i="1"/>
  <c r="D41" i="1"/>
  <c r="E41" i="1" l="1"/>
  <c r="H6" i="1"/>
  <c r="F6" i="1"/>
  <c r="H41" i="1" l="1"/>
  <c r="F41" i="1"/>
</calcChain>
</file>

<file path=xl/sharedStrings.xml><?xml version="1.0" encoding="utf-8"?>
<sst xmlns="http://schemas.openxmlformats.org/spreadsheetml/2006/main" count="110" uniqueCount="109">
  <si>
    <t>Наименование</t>
  </si>
  <si>
    <t>НАЛОГОВЫЕ И НЕНАЛОГОВЫЕ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</si>
  <si>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</si>
  <si>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</si>
  <si>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</si>
  <si>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</si>
  <si>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 xml:space="preserve">Налог, взимаемый в связи с применением упрощенной системы налогообложения </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</si>
  <si>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</si>
  <si>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</si>
  <si>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</si>
  <si>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</si>
  <si>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</si>
  <si>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</si>
  <si>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</si>
  <si>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от государственных и муниципальных унитарных предприятий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</si>
  <si>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</si>
  <si>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</si>
  <si>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</si>
  <si>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</si>
  <si>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</si>
  <si>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продажи земельных участков, находящихся в государственной и муниципальной собственности </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</si>
  <si>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</si>
  <si>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</si>
  <si>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</si>
  <si>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</si>
  <si>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</si>
  <si>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</si>
  <si>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</si>
  <si>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ПРОЧИЕ БЕЗВОЗМЕЗДНЫЕ ПОСТУПЛЕНИЯ</t>
  </si>
  <si>
    <t>ВОЗВРАТ ОСТАТКОВ СУБСИДИЙ,  СУБВЕНЦИЙ  И ИНЫХ МЕЖБЮДЖЕТНЫХ  ТРАНСФЕРТОВ,  ИМЕЮЩИХ ЦЕЛЕВОЕ НАЗНАЧЕНИЕ, ПРОШЛЫХ ЛЕТ</t>
  </si>
  <si>
    <t>ВСЕГО ДОХОДОВ:</t>
  </si>
  <si>
    <t>Исполнение 2016 год</t>
  </si>
  <si>
    <t>Сведения</t>
  </si>
  <si>
    <t>о фактических поступлениях доходов по видам доходов в сравнении с первоначально утвержденными и с уточненными значениями с учетом внесенных изменений</t>
  </si>
  <si>
    <t>% исполнения от первоначального плана</t>
  </si>
  <si>
    <t>Причина отклонений исполнения от первоначального плана</t>
  </si>
  <si>
    <t>Причина отклонений исполнения от уточненного плана</t>
  </si>
  <si>
    <t>тыс.руб.</t>
  </si>
  <si>
    <t>Первоначальный план 2016 год</t>
  </si>
  <si>
    <t>Уточненный план 2016 год</t>
  </si>
  <si>
    <t>% исполнения от уточненного плана</t>
  </si>
  <si>
    <t>Увеличение в 2016 году поступлений от предприятий отрасли «Строительство газопроводов».</t>
  </si>
  <si>
    <t xml:space="preserve">Возврат в 2016 году из бюджета МО МР «Печора» по КБК 103 02260 01 0000 110 акцизов на прямогонный бензин, зачисленных в прошлые года, в сумме 444,1 тыс. руб. </t>
  </si>
  <si>
    <t>Зачисление штрафов в последнюю декаду декабря  2016 года после уточнения бюджета сверх запланированных сумм (в частности по доходам, администрируемым МВД по РК  в конце декабря поступили штрафы в размере 600 тыс. руб.), а также в связи с увеличением количества наложенных штрафов.</t>
  </si>
  <si>
    <t>Поступление заявлений физических лиц на выкуп земельных участков в меньшем объеме, чем планировалось, так как Постановление Правительства РК № 472 «О порядке определения цены земельных участков …» было принято только 10.10.2016 года.</t>
  </si>
  <si>
    <t>Возврат в 2016 году в бюджет неиспользованных средств бюджета по муниципальным контрактам в рамках реализации мероприятий по переселению граждан из аварийного жилфонда (финансирование 2015 года).</t>
  </si>
  <si>
    <t>Снижение налоговой базы в течение 2016 года от планируемого объема.</t>
  </si>
  <si>
    <t xml:space="preserve">Снижение налоговой базы в течение 2016 года и наличие недоимки по налогу. </t>
  </si>
  <si>
    <t>Рост налогооблагаемой базы плательщиков и увеличение начислений налога, увеличение количества плательщиков.</t>
  </si>
  <si>
    <t>Наличие задолженности у нескольких плательщиков.</t>
  </si>
  <si>
    <t>Субсидии на переселение граждан из аварийного жилфонда поступили не полном объеме, т.к. не были своевременно проведены кадастровые работы по земельным участкам под аварийным жилищным фондом, не была проведена оценка жилых помещений для выкупа, соответственно не было оснований на оформление заявок на получение субсидий на переселение граждан из аварийного жилищного фонда. Также не поступили субсидии на кап.ремонт автомобильных дорог, т.к. муниципальный контракт на кап.ремонт автомобильной дороги не исполнен (работы не выполнены в 2016 году) и ведется работа по расторжению контракта.</t>
  </si>
  <si>
    <t>В сентябре 2016 года на основании постановления Правительства РК № 231 от 10.05.2016 увеличены иные межбюджетные трансферты на проведение капитального или текущего ремонта жилых помещений ветеранов Великой Отечественной войны 1941 - 1945 годов, членов семей ветеранов Великой Отечественной войны 1941 - 1945 годов, не имеющих оснований для обеспечения жильем в соответствии с Указом Президента Российской Федерации от 7 мая 2008 г. № 714 "Об обеспечении жильем ветеранов Великой Отечественной войны 1941 - 1945 годов", проживающих на территории Республики Коми.</t>
  </si>
  <si>
    <t>Не в полном объеме поступили остатки субсидий прошлых лет, потребность в которых была подтверждена.</t>
  </si>
  <si>
    <t>Нарушение сроков оплаты некоторыми арендаторами и, соответственно, наличие задолженности по уплате арендных платежей за 2016 год.</t>
  </si>
  <si>
    <t>В течение 2016 года на основании уведомлений Минстроя РК от 01.01.2016 № 345, 361, от 12.02.2016 № 1197 были увеличены субсидии на обеспечение мероприятий по переселению граждан из аварийного жилищного фонда; на основании постановления Правительства РК № 218 от 04.05.2016 были увеличены субсидии на строительство (реконструкцию) объектов инженерной инфраструктуры в сельской местности.</t>
  </si>
  <si>
    <t>Увеличение размера потенциального возможного к получению годового дохода, учитываемого при расчете налога, по некоторым видам предпринимательской деятельности.</t>
  </si>
  <si>
    <t>Фактически полученная прибыль ООО сложилась больше запланированной.</t>
  </si>
  <si>
    <t>Несостоявшиеся торги по продаже муниципального имущества включенные в прогнозный план приватизации на 2016 год.</t>
  </si>
  <si>
    <t>Прогноз поступления акцизов был предоставлен МФ РК. На основании динамики поступлений в 2016 году в плановые назначения внесены изменения.</t>
  </si>
  <si>
    <t>КД</t>
  </si>
  <si>
    <t>000.1.00.00.00.0.00.0.000.000</t>
  </si>
  <si>
    <t>000.1.01.00.00.0.00.0.000.110</t>
  </si>
  <si>
    <t>000.1.01.02.00.0.01.0.000.110</t>
  </si>
  <si>
    <t>000.1.03.00.00.0.00.0.000.110</t>
  </si>
  <si>
    <t>000.1.03.02.00.0.01.0.000.110</t>
  </si>
  <si>
    <t>000.1.05.00.00.0.00.0.000.110</t>
  </si>
  <si>
    <t>000.1.05.01.00.0.00.0.000.110</t>
  </si>
  <si>
    <t>000.1.05.02.00.0.02.0.000.110</t>
  </si>
  <si>
    <t>000.1.05.03.00.0.01.0.000.110</t>
  </si>
  <si>
    <t>000.1.05.04.00.0.02.0.000.110</t>
  </si>
  <si>
    <t>000.1.08.00.00.0.00.0.000.110</t>
  </si>
  <si>
    <t>000.1.08.03.00.0.01.0.000.110</t>
  </si>
  <si>
    <t>000.1.08.07.00.0.01.0.000.110</t>
  </si>
  <si>
    <t>000.1.11.00.00.0.00.0.000.120</t>
  </si>
  <si>
    <t>000.1.11.01.00.0.00.0.000.120</t>
  </si>
  <si>
    <t>000.1.11.05.00.0.00.0.000.120</t>
  </si>
  <si>
    <t>000.1.11.07.00.0.00.0.000.120</t>
  </si>
  <si>
    <t>000.1.11.09.00.0.00.0.000.120</t>
  </si>
  <si>
    <t>000.1.12.00.00.0.00.0.000.120</t>
  </si>
  <si>
    <t>000.1.12.01.00.0.01.0.000.120</t>
  </si>
  <si>
    <t>000.1.13.00.00.0.00.0.000.130</t>
  </si>
  <si>
    <t>000.1.13.02.00.0.00.0.000.130</t>
  </si>
  <si>
    <t>000.1.14.00.00.0.00.0.000.000</t>
  </si>
  <si>
    <t>000.1.14.02.00.0.00.0.000.410</t>
  </si>
  <si>
    <t>000.1.14.06.00.0.00.0.000.430</t>
  </si>
  <si>
    <t>000.1.16.00.00.0.00.0.000.140</t>
  </si>
  <si>
    <t>000.2.00.00.00.0.00.0.000.000</t>
  </si>
  <si>
    <t>000.2.02.00.00.0.00.0.000.151</t>
  </si>
  <si>
    <t>000.2.02.01.00.0.00.0.000.151</t>
  </si>
  <si>
    <t>000.2.02.02.00.0.00.0.000.151</t>
  </si>
  <si>
    <t>НАЛОГИ НА ПРИБЫЛЬ, ДОХОДЫ</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</si>
  <si>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</si>
  <si>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</si>
  <si>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000.2.02.03.00.0.00.0.000.151</t>
  </si>
  <si>
    <t>000.2.02.04.00.0.00.0.000.151</t>
  </si>
  <si>
    <t>000.2.07.00.00.0.00.0.000.180</t>
  </si>
  <si>
    <t>000.2.19.00.00.0.00.0.000.151</t>
  </si>
  <si>
    <t>Увеличение количества наложенных и взысканных штрафов.</t>
  </si>
  <si>
    <t>Одним из плательщиков в 4 квартале 2015 года были произведены сверхлимитные  выбросы загрязняющих веществ, платежи за 4 квартал 2015 года были рассчитаны соответственно с применением более высоких коэффициентов и поступили в 1 квартале 2016 года.</t>
  </si>
  <si>
    <t>Увеличение договоров найма муниципального жилфонда в течение 2016 года, поступление задолженности предыдущих периодов.</t>
  </si>
  <si>
    <t>Расторжение нескольких договоров аренды в 2016 году. Нарушение сроков оплаты некоторыми арендаторами и, соответственно, наличие задолженности по уплате арендных платежей за 2016 год.</t>
  </si>
  <si>
    <t>Фактически полученная прибыль МУПов сложилась меньше запланированной. Двумя муниципальными предприятиями часть прибыли не перечислена в бюджет.</t>
  </si>
  <si>
    <t>Увеличение количества обращений за выдачей спецразрешений на движение по автомобильным дорогам транспортных средств, осуществляющих перевозки опасных, тяжеловесных и (или) крупногабаритных грузов.</t>
  </si>
  <si>
    <t>Плата за негативное воздействие на окружающую среду</t>
  </si>
  <si>
    <t>Доходы от оказания платных услуг (работ)</t>
  </si>
  <si>
    <t>000.1.13.01.00.0.00.0.000.130</t>
  </si>
  <si>
    <t>Доходы от компенсации затрат государства</t>
  </si>
  <si>
    <t>Досрочная оплата оказанных платных услуг за декабрь 2016 года.</t>
  </si>
  <si>
    <t>На основании Закона РК «О внесении изменений в Закон РК «О республиканском бюджете РК на 2016 год и плановый период 2017 и 2018 годов» № 96-РЗ от 27.10.2016 увеличены дотации на поддержку мер по обеспечению сбалансированности бюджетов.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</si>
</sst>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charset val="204"/>
      <scheme val="minor"/>
    </font>
    <font>
      <sz val="10"/>
      <color theme="1"/>
      <name val="Times New Roman"/>
      <family val="1"/>
      <charset val="204"/>
    </font>
    <font>
      <b/>
      <sz val="12"/>
      <color theme="1"/>
      <name val="Times New Roman"/>
      <family val="1"/>
      <charset val="204"/>
    </font>
    <font>
      <b/>
      <sz val="10"/>
      <color theme="1"/>
      <name val="Times New Roman"/>
      <family val="1"/>
      <charset val="204"/>
    </font>
    <font>
      <sz val="10"/>
      <name val="Times New Roman"/>
      <family val="1"/>
      <charset val="204"/>
    </font>
    <font>
      <sz val="10"/>
      <color rgb="FF333333"/>
      <name val="Times New Roman"/>
      <family val="1"/>
      <charset val="204"/>
    </font>
    <font>
      <sz val="10"/>
      <name val="Tahoma"/>
      <family val="2"/>
      <charset val="20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35">
    <xf numFmtId="0" fontId="0" fillId="0" borderId="0" xfId="0"/>
    <xf numFmtId="0" fontId="1" fillId="0" borderId="0" xfId="0" applyFont="1"/>
    <xf numFmtId="0" fontId="1" fillId="0" borderId="0" xfId="0" applyFont="1" applyAlignment="1">
      <alignment horizontal="right"/>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left" vertical="center" wrapText="1"/>
    </xf>
    <xf numFmtId="0" fontId="1" fillId="0" borderId="1" xfId="0" applyFont="1" applyBorder="1" applyAlignment="1">
      <alignment vertical="center" wrapText="1"/>
    </xf>
    <xf numFmtId="164" fontId="1" fillId="0" borderId="1" xfId="0" applyNumberFormat="1" applyFont="1" applyBorder="1" applyAlignment="1">
      <alignment horizontal="center" vertical="center" wrapText="1"/>
    </xf>
    <xf numFmtId="164"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left" vertical="center" wrapText="1"/>
    </xf>
    <xf numFmtId="164" fontId="1" fillId="0" borderId="1" xfId="0" applyNumberFormat="1" applyFont="1" applyBorder="1" applyAlignment="1">
      <alignment horizontal="center" vertical="center"/>
    </xf>
    <xf numFmtId="164" fontId="1" fillId="0" borderId="1" xfId="0" applyNumberFormat="1" applyFont="1" applyFill="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vertical="top" wrapText="1"/>
    </xf>
    <xf numFmtId="164" fontId="1" fillId="0" borderId="1" xfId="0" applyNumberFormat="1" applyFont="1" applyFill="1" applyBorder="1" applyAlignment="1">
      <alignment horizontal="center" vertical="center"/>
    </xf>
    <xf numFmtId="0" fontId="1" fillId="0" borderId="1" xfId="0" applyFont="1" applyBorder="1" applyAlignment="1">
      <alignment horizontal="justify" vertical="center"/>
    </xf>
    <xf numFmtId="164" fontId="3"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1" fillId="0" borderId="1" xfId="0" applyFont="1" applyBorder="1"/>
    <xf numFmtId="0" fontId="4"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xf numFmtId="0" fontId="4" fillId="0" borderId="1" xfId="1" applyNumberFormat="1"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center"/>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abSelected="1" view="pageBreakPreview" topLeftCell="A31" zoomScaleNormal="100" zoomScaleSheetLayoutView="100" workbookViewId="0">
      <selection activeCell="G36" sqref="G36"/>
    </sheetView>
  </sheetViews>
  <sheetFormatPr defaultRowHeight="12.75" x14ac:dyDescent="0.2"/>
  <cols>
    <col min="1" max="1" width="65.85546875" style="1" customWidth="1"/>
    <col min="2" max="2" width="16.42578125" style="24" customWidth="1"/>
    <col min="3" max="3" width="14.85546875" style="1" bestFit="1" customWidth="1"/>
    <col min="4" max="4" width="11.5703125" style="1" bestFit="1" customWidth="1"/>
    <col min="5" max="5" width="10.7109375" style="1" bestFit="1" customWidth="1"/>
    <col min="6" max="6" width="15" style="1" bestFit="1" customWidth="1"/>
    <col min="7" max="7" width="61.85546875" style="1" customWidth="1"/>
    <col min="8" max="8" width="13.5703125" style="1" customWidth="1"/>
    <col min="9" max="9" width="61.7109375" style="1" customWidth="1"/>
    <col min="10" max="16384" width="9.140625" style="1"/>
  </cols>
  <sheetData>
    <row r="2" spans="1:9" ht="15.75" x14ac:dyDescent="0.25">
      <c r="A2" s="26" t="s">
        <v>32</v>
      </c>
      <c r="B2" s="26"/>
      <c r="C2" s="26"/>
      <c r="D2" s="26"/>
      <c r="E2" s="26"/>
      <c r="F2" s="26"/>
      <c r="G2" s="26"/>
      <c r="H2" s="26"/>
      <c r="I2" s="26"/>
    </row>
    <row r="3" spans="1:9" ht="15.75" x14ac:dyDescent="0.2">
      <c r="A3" s="25" t="s">
        <v>33</v>
      </c>
      <c r="B3" s="25"/>
      <c r="C3" s="25"/>
      <c r="D3" s="25"/>
      <c r="E3" s="25"/>
      <c r="F3" s="25"/>
      <c r="G3" s="25"/>
      <c r="H3" s="25"/>
      <c r="I3" s="25"/>
    </row>
    <row r="4" spans="1:9" x14ac:dyDescent="0.2">
      <c r="I4" s="2" t="s">
        <v>37</v>
      </c>
    </row>
    <row r="5" spans="1:9" ht="38.25" x14ac:dyDescent="0.2">
      <c r="A5" s="3" t="s">
        <v>0</v>
      </c>
      <c r="B5" s="3" t="s">
        <v>59</v>
      </c>
      <c r="C5" s="3" t="s">
        <v>38</v>
      </c>
      <c r="D5" s="3" t="s">
        <v>39</v>
      </c>
      <c r="E5" s="3" t="s">
        <v>31</v>
      </c>
      <c r="F5" s="3" t="s">
        <v>34</v>
      </c>
      <c r="G5" s="3" t="s">
        <v>35</v>
      </c>
      <c r="H5" s="3" t="s">
        <v>40</v>
      </c>
      <c r="I5" s="3" t="s">
        <v>36</v>
      </c>
    </row>
    <row r="6" spans="1:9" ht="25.5" x14ac:dyDescent="0.2">
      <c r="A6" s="4" t="s">
        <v>1</v>
      </c>
      <c r="B6" s="5" t="s">
        <v>60</v>
      </c>
      <c r="C6" s="6">
        <f>C7+C9+C11+C16+C19+C24+C26+C29+C32</f>
        <v>634002.6</v>
      </c>
      <c r="D6" s="6">
        <f t="shared" ref="D6:E6" si="0">D7+D9+D11+D16+D19+D24+D26+D29+D32</f>
        <v>682855</v>
      </c>
      <c r="E6" s="6">
        <f t="shared" si="0"/>
        <v>665145.69999999984</v>
      </c>
      <c r="F6" s="7">
        <f>E6/C6*100</f>
        <v>104.912140738855</v>
      </c>
      <c r="G6" s="8"/>
      <c r="H6" s="7">
        <f>E6/D6*100</f>
        <v>97.406579727760629</v>
      </c>
      <c r="I6" s="8"/>
    </row>
    <row r="7" spans="1:9" ht="25.5" x14ac:dyDescent="0.2">
      <c r="A7" s="9" t="s">
        <v>90</v>
      </c>
      <c r="B7" s="3" t="s">
        <v>61</v>
      </c>
      <c r="C7" s="10">
        <f>C8</f>
        <v>436980</v>
      </c>
      <c r="D7" s="10">
        <f t="shared" ref="D7:E7" si="1">D8</f>
        <v>488970</v>
      </c>
      <c r="E7" s="10">
        <f t="shared" si="1"/>
        <v>475337.5</v>
      </c>
      <c r="F7" s="11">
        <f t="shared" ref="F7:F41" si="2">E7/C7*100</f>
        <v>108.77786168703373</v>
      </c>
      <c r="G7" s="12"/>
      <c r="H7" s="11">
        <f t="shared" ref="H7:H41" si="3">E7/D7*100</f>
        <v>97.211996646011002</v>
      </c>
      <c r="I7" s="12"/>
    </row>
    <row r="8" spans="1:9" ht="25.5" x14ac:dyDescent="0.2">
      <c r="A8" s="9" t="s">
        <v>2</v>
      </c>
      <c r="B8" s="3" t="s">
        <v>62</v>
      </c>
      <c r="C8" s="10">
        <v>436980</v>
      </c>
      <c r="D8" s="11">
        <v>488970</v>
      </c>
      <c r="E8" s="13">
        <v>475337.5</v>
      </c>
      <c r="F8" s="11">
        <f t="shared" si="2"/>
        <v>108.77786168703373</v>
      </c>
      <c r="G8" s="12" t="s">
        <v>41</v>
      </c>
      <c r="H8" s="11">
        <f t="shared" si="3"/>
        <v>97.211996646011002</v>
      </c>
      <c r="I8" s="12"/>
    </row>
    <row r="9" spans="1:9" ht="25.5" x14ac:dyDescent="0.2">
      <c r="A9" s="9" t="s">
        <v>3</v>
      </c>
      <c r="B9" s="3" t="s">
        <v>63</v>
      </c>
      <c r="C9" s="10">
        <f>C10</f>
        <v>9958.6</v>
      </c>
      <c r="D9" s="10">
        <f t="shared" ref="D9:E9" si="4">D10</f>
        <v>9250</v>
      </c>
      <c r="E9" s="10">
        <f t="shared" si="4"/>
        <v>8770</v>
      </c>
      <c r="F9" s="11">
        <f t="shared" si="2"/>
        <v>88.064587391802064</v>
      </c>
      <c r="G9" s="12"/>
      <c r="H9" s="11">
        <f t="shared" si="3"/>
        <v>94.810810810810807</v>
      </c>
      <c r="I9" s="12"/>
    </row>
    <row r="10" spans="1:9" ht="38.25" x14ac:dyDescent="0.2">
      <c r="A10" s="9" t="s">
        <v>4</v>
      </c>
      <c r="B10" s="3" t="s">
        <v>64</v>
      </c>
      <c r="C10" s="10">
        <v>9958.6</v>
      </c>
      <c r="D10" s="13">
        <v>9250</v>
      </c>
      <c r="E10" s="13">
        <v>8770</v>
      </c>
      <c r="F10" s="11">
        <f t="shared" si="2"/>
        <v>88.064587391802064</v>
      </c>
      <c r="G10" s="14" t="s">
        <v>58</v>
      </c>
      <c r="H10" s="11">
        <f t="shared" si="3"/>
        <v>94.810810810810807</v>
      </c>
      <c r="I10" s="12" t="s">
        <v>42</v>
      </c>
    </row>
    <row r="11" spans="1:9" ht="25.5" x14ac:dyDescent="0.2">
      <c r="A11" s="9" t="s">
        <v>5</v>
      </c>
      <c r="B11" s="3" t="s">
        <v>65</v>
      </c>
      <c r="C11" s="13">
        <f t="shared" ref="C11:D11" si="5">C12+C13+C14+C15</f>
        <v>111320</v>
      </c>
      <c r="D11" s="13">
        <f t="shared" si="5"/>
        <v>103509</v>
      </c>
      <c r="E11" s="13">
        <f>E12+E13+E14+E15</f>
        <v>101885.9</v>
      </c>
      <c r="F11" s="11">
        <f t="shared" si="2"/>
        <v>91.525242544017232</v>
      </c>
      <c r="G11" s="12"/>
      <c r="H11" s="11">
        <f t="shared" si="3"/>
        <v>98.431923794066208</v>
      </c>
      <c r="I11" s="12"/>
    </row>
    <row r="12" spans="1:9" ht="25.5" x14ac:dyDescent="0.2">
      <c r="A12" s="9" t="s">
        <v>6</v>
      </c>
      <c r="B12" s="3" t="s">
        <v>66</v>
      </c>
      <c r="C12" s="10">
        <v>42420</v>
      </c>
      <c r="D12" s="13">
        <v>37509</v>
      </c>
      <c r="E12" s="13">
        <v>37069.699999999997</v>
      </c>
      <c r="F12" s="11">
        <f t="shared" si="2"/>
        <v>87.387317303158881</v>
      </c>
      <c r="G12" s="12" t="s">
        <v>46</v>
      </c>
      <c r="H12" s="11">
        <f t="shared" si="3"/>
        <v>98.828814417873033</v>
      </c>
      <c r="I12" s="12"/>
    </row>
    <row r="13" spans="1:9" ht="25.5" x14ac:dyDescent="0.2">
      <c r="A13" s="9" t="s">
        <v>7</v>
      </c>
      <c r="B13" s="3" t="s">
        <v>67</v>
      </c>
      <c r="C13" s="10">
        <v>61610</v>
      </c>
      <c r="D13" s="13">
        <v>56038</v>
      </c>
      <c r="E13" s="13">
        <v>55285.2</v>
      </c>
      <c r="F13" s="11">
        <f t="shared" si="2"/>
        <v>89.734134069144616</v>
      </c>
      <c r="G13" s="12" t="s">
        <v>47</v>
      </c>
      <c r="H13" s="11">
        <f t="shared" si="3"/>
        <v>98.656625861022874</v>
      </c>
      <c r="I13" s="12"/>
    </row>
    <row r="14" spans="1:9" ht="25.5" x14ac:dyDescent="0.2">
      <c r="A14" s="9" t="s">
        <v>8</v>
      </c>
      <c r="B14" s="3" t="s">
        <v>68</v>
      </c>
      <c r="C14" s="10">
        <v>220</v>
      </c>
      <c r="D14" s="13">
        <v>262</v>
      </c>
      <c r="E14" s="13">
        <v>261.89999999999998</v>
      </c>
      <c r="F14" s="11">
        <f t="shared" si="2"/>
        <v>119.04545454545455</v>
      </c>
      <c r="G14" s="12" t="s">
        <v>48</v>
      </c>
      <c r="H14" s="11">
        <f t="shared" si="3"/>
        <v>99.961832061068691</v>
      </c>
      <c r="I14" s="12"/>
    </row>
    <row r="15" spans="1:9" ht="38.25" x14ac:dyDescent="0.2">
      <c r="A15" s="9" t="s">
        <v>9</v>
      </c>
      <c r="B15" s="3" t="s">
        <v>69</v>
      </c>
      <c r="C15" s="10">
        <v>7070</v>
      </c>
      <c r="D15" s="13">
        <v>9700</v>
      </c>
      <c r="E15" s="13">
        <v>9269.1</v>
      </c>
      <c r="F15" s="11">
        <f t="shared" si="2"/>
        <v>131.10466760961813</v>
      </c>
      <c r="G15" s="14" t="s">
        <v>55</v>
      </c>
      <c r="H15" s="11">
        <f t="shared" si="3"/>
        <v>95.557731958762886</v>
      </c>
      <c r="I15" s="12" t="s">
        <v>49</v>
      </c>
    </row>
    <row r="16" spans="1:9" ht="25.5" x14ac:dyDescent="0.2">
      <c r="A16" s="15" t="s">
        <v>10</v>
      </c>
      <c r="B16" s="3" t="s">
        <v>70</v>
      </c>
      <c r="C16" s="13">
        <v>10303</v>
      </c>
      <c r="D16" s="13">
        <v>10179</v>
      </c>
      <c r="E16" s="13">
        <v>10119.700000000001</v>
      </c>
      <c r="F16" s="11">
        <f t="shared" si="2"/>
        <v>98.220906532078047</v>
      </c>
      <c r="G16" s="12"/>
      <c r="H16" s="11">
        <f t="shared" si="3"/>
        <v>99.417428038117706</v>
      </c>
      <c r="I16" s="12"/>
    </row>
    <row r="17" spans="1:9" s="30" customFormat="1" ht="25.5" x14ac:dyDescent="0.2">
      <c r="A17" s="28" t="s">
        <v>91</v>
      </c>
      <c r="B17" s="29" t="s">
        <v>71</v>
      </c>
      <c r="C17" s="17">
        <v>10100</v>
      </c>
      <c r="D17" s="17">
        <v>9700</v>
      </c>
      <c r="E17" s="17">
        <v>9631.9</v>
      </c>
      <c r="F17" s="17">
        <f t="shared" si="2"/>
        <v>95.365346534653455</v>
      </c>
      <c r="G17" s="14"/>
      <c r="H17" s="17">
        <f t="shared" si="3"/>
        <v>99.297938144329891</v>
      </c>
      <c r="I17" s="14"/>
    </row>
    <row r="18" spans="1:9" s="30" customFormat="1" ht="51" x14ac:dyDescent="0.2">
      <c r="A18" s="28" t="s">
        <v>92</v>
      </c>
      <c r="B18" s="29" t="s">
        <v>72</v>
      </c>
      <c r="C18" s="17">
        <v>203</v>
      </c>
      <c r="D18" s="17">
        <v>479</v>
      </c>
      <c r="E18" s="17">
        <v>487.8</v>
      </c>
      <c r="F18" s="17">
        <f t="shared" si="2"/>
        <v>240.29556650246303</v>
      </c>
      <c r="G18" s="14" t="s">
        <v>102</v>
      </c>
      <c r="H18" s="17">
        <f t="shared" si="3"/>
        <v>101.83716075156578</v>
      </c>
      <c r="I18" s="14"/>
    </row>
    <row r="19" spans="1:9" ht="25.5" x14ac:dyDescent="0.2">
      <c r="A19" s="9" t="s">
        <v>11</v>
      </c>
      <c r="B19" s="3" t="s">
        <v>73</v>
      </c>
      <c r="C19" s="13">
        <f t="shared" ref="C19:D19" si="6">C20+C21+C22+C23</f>
        <v>44487</v>
      </c>
      <c r="D19" s="13">
        <f t="shared" si="6"/>
        <v>37303</v>
      </c>
      <c r="E19" s="13">
        <f>E20+E21+E22+E23</f>
        <v>33568.199999999997</v>
      </c>
      <c r="F19" s="11">
        <f t="shared" si="2"/>
        <v>75.456200687841388</v>
      </c>
      <c r="G19" s="12"/>
      <c r="H19" s="11">
        <f t="shared" si="3"/>
        <v>89.987936627080927</v>
      </c>
      <c r="I19" s="12"/>
    </row>
    <row r="20" spans="1:9" ht="51" x14ac:dyDescent="0.2">
      <c r="A20" s="9" t="s">
        <v>12</v>
      </c>
      <c r="B20" s="3" t="s">
        <v>74</v>
      </c>
      <c r="C20" s="10">
        <v>405</v>
      </c>
      <c r="D20" s="13">
        <v>761</v>
      </c>
      <c r="E20" s="13">
        <v>761.1</v>
      </c>
      <c r="F20" s="11">
        <f t="shared" si="2"/>
        <v>187.92592592592595</v>
      </c>
      <c r="G20" s="14" t="s">
        <v>56</v>
      </c>
      <c r="H20" s="11">
        <f t="shared" si="3"/>
        <v>100.01314060446779</v>
      </c>
      <c r="I20" s="12"/>
    </row>
    <row r="21" spans="1:9" ht="63.75" x14ac:dyDescent="0.2">
      <c r="A21" s="16" t="s">
        <v>13</v>
      </c>
      <c r="B21" s="3" t="s">
        <v>75</v>
      </c>
      <c r="C21" s="10">
        <v>41024</v>
      </c>
      <c r="D21" s="13">
        <v>33589</v>
      </c>
      <c r="E21" s="13">
        <v>29742.6</v>
      </c>
      <c r="F21" s="11">
        <f t="shared" si="2"/>
        <v>72.50048751950078</v>
      </c>
      <c r="G21" s="14" t="s">
        <v>100</v>
      </c>
      <c r="H21" s="17">
        <f t="shared" si="3"/>
        <v>88.54863199261662</v>
      </c>
      <c r="I21" s="14" t="s">
        <v>53</v>
      </c>
    </row>
    <row r="22" spans="1:9" ht="38.25" x14ac:dyDescent="0.2">
      <c r="A22" s="9" t="s">
        <v>14</v>
      </c>
      <c r="B22" s="3" t="s">
        <v>76</v>
      </c>
      <c r="C22" s="10">
        <v>1800</v>
      </c>
      <c r="D22" s="13">
        <v>13</v>
      </c>
      <c r="E22" s="13">
        <v>13.4</v>
      </c>
      <c r="F22" s="11">
        <f t="shared" si="2"/>
        <v>0.74444444444444446</v>
      </c>
      <c r="G22" s="14" t="s">
        <v>101</v>
      </c>
      <c r="H22" s="11">
        <f t="shared" si="3"/>
        <v>103.07692307692309</v>
      </c>
      <c r="I22" s="12"/>
    </row>
    <row r="23" spans="1:9" ht="63.75" x14ac:dyDescent="0.2">
      <c r="A23" s="9" t="s">
        <v>15</v>
      </c>
      <c r="B23" s="3" t="s">
        <v>77</v>
      </c>
      <c r="C23" s="10">
        <v>1258</v>
      </c>
      <c r="D23" s="13">
        <v>2940</v>
      </c>
      <c r="E23" s="13">
        <v>3051.1</v>
      </c>
      <c r="F23" s="11">
        <f t="shared" si="2"/>
        <v>242.53577106518281</v>
      </c>
      <c r="G23" s="14" t="s">
        <v>99</v>
      </c>
      <c r="H23" s="11">
        <f t="shared" si="3"/>
        <v>103.77891156462584</v>
      </c>
      <c r="I23" s="12"/>
    </row>
    <row r="24" spans="1:9" ht="25.5" x14ac:dyDescent="0.2">
      <c r="A24" s="9" t="s">
        <v>16</v>
      </c>
      <c r="B24" s="3" t="s">
        <v>78</v>
      </c>
      <c r="C24" s="10">
        <v>8071</v>
      </c>
      <c r="D24" s="13">
        <v>9785</v>
      </c>
      <c r="E24" s="13">
        <v>9825</v>
      </c>
      <c r="F24" s="11">
        <f t="shared" si="2"/>
        <v>121.73212736959485</v>
      </c>
      <c r="G24" s="27"/>
      <c r="H24" s="11">
        <f t="shared" si="3"/>
        <v>100.408788962698</v>
      </c>
      <c r="I24" s="12"/>
    </row>
    <row r="25" spans="1:9" ht="51" x14ac:dyDescent="0.2">
      <c r="A25" s="31" t="s">
        <v>103</v>
      </c>
      <c r="B25" s="3" t="s">
        <v>79</v>
      </c>
      <c r="C25" s="10">
        <v>8071</v>
      </c>
      <c r="D25" s="13">
        <v>9785</v>
      </c>
      <c r="E25" s="13">
        <v>9825</v>
      </c>
      <c r="F25" s="11">
        <f t="shared" si="2"/>
        <v>121.73212736959485</v>
      </c>
      <c r="G25" s="12" t="s">
        <v>98</v>
      </c>
      <c r="H25" s="11">
        <f t="shared" si="3"/>
        <v>100.408788962698</v>
      </c>
      <c r="I25" s="12"/>
    </row>
    <row r="26" spans="1:9" ht="25.5" x14ac:dyDescent="0.2">
      <c r="A26" s="9" t="s">
        <v>17</v>
      </c>
      <c r="B26" s="3" t="s">
        <v>80</v>
      </c>
      <c r="C26" s="10">
        <v>775</v>
      </c>
      <c r="D26" s="13">
        <v>8503</v>
      </c>
      <c r="E26" s="13">
        <v>8765.7000000000007</v>
      </c>
      <c r="F26" s="11">
        <f t="shared" si="2"/>
        <v>1131.0580645161292</v>
      </c>
      <c r="G26" s="27"/>
      <c r="H26" s="11">
        <f t="shared" si="3"/>
        <v>103.08949782429731</v>
      </c>
      <c r="I26" s="12"/>
    </row>
    <row r="27" spans="1:9" s="30" customFormat="1" ht="25.5" x14ac:dyDescent="0.2">
      <c r="A27" s="31" t="s">
        <v>104</v>
      </c>
      <c r="B27" s="29" t="s">
        <v>105</v>
      </c>
      <c r="C27" s="32">
        <v>0</v>
      </c>
      <c r="D27" s="17">
        <v>2090.1999999999998</v>
      </c>
      <c r="E27" s="17">
        <v>2228.8000000000002</v>
      </c>
      <c r="F27" s="17"/>
      <c r="G27" s="14"/>
      <c r="H27" s="17">
        <f t="shared" si="3"/>
        <v>106.63094440723377</v>
      </c>
      <c r="I27" s="34" t="s">
        <v>107</v>
      </c>
    </row>
    <row r="28" spans="1:9" s="30" customFormat="1" ht="51" x14ac:dyDescent="0.2">
      <c r="A28" s="33" t="s">
        <v>106</v>
      </c>
      <c r="B28" s="29" t="s">
        <v>81</v>
      </c>
      <c r="C28" s="32">
        <v>775</v>
      </c>
      <c r="D28" s="17">
        <v>6412.8</v>
      </c>
      <c r="E28" s="17">
        <v>6536.9</v>
      </c>
      <c r="F28" s="17">
        <f t="shared" si="2"/>
        <v>843.4709677419354</v>
      </c>
      <c r="G28" s="14" t="s">
        <v>45</v>
      </c>
      <c r="H28" s="17">
        <f t="shared" si="3"/>
        <v>101.93519211576844</v>
      </c>
      <c r="I28" s="14"/>
    </row>
    <row r="29" spans="1:9" ht="25.5" x14ac:dyDescent="0.2">
      <c r="A29" s="9" t="s">
        <v>18</v>
      </c>
      <c r="B29" s="3" t="s">
        <v>82</v>
      </c>
      <c r="C29" s="10">
        <f>C30+C31</f>
        <v>6450</v>
      </c>
      <c r="D29" s="10">
        <f>D30+D31</f>
        <v>4681</v>
      </c>
      <c r="E29" s="10">
        <f t="shared" ref="E29" si="7">E30+E31</f>
        <v>4616.2</v>
      </c>
      <c r="F29" s="11">
        <f t="shared" si="2"/>
        <v>71.568992248062017</v>
      </c>
      <c r="G29" s="12"/>
      <c r="H29" s="11">
        <f t="shared" si="3"/>
        <v>98.615680410168764</v>
      </c>
      <c r="I29" s="12"/>
    </row>
    <row r="30" spans="1:9" ht="51" x14ac:dyDescent="0.2">
      <c r="A30" s="9" t="s">
        <v>19</v>
      </c>
      <c r="B30" s="3" t="s">
        <v>83</v>
      </c>
      <c r="C30" s="10">
        <v>5400</v>
      </c>
      <c r="D30" s="13">
        <v>4186</v>
      </c>
      <c r="E30" s="13">
        <v>4209.8999999999996</v>
      </c>
      <c r="F30" s="11">
        <f t="shared" si="2"/>
        <v>77.961111111111109</v>
      </c>
      <c r="G30" s="14" t="s">
        <v>57</v>
      </c>
      <c r="H30" s="11">
        <f t="shared" si="3"/>
        <v>100.57095078834209</v>
      </c>
      <c r="I30" s="12"/>
    </row>
    <row r="31" spans="1:9" ht="51" x14ac:dyDescent="0.2">
      <c r="A31" s="18" t="s">
        <v>20</v>
      </c>
      <c r="B31" s="3" t="s">
        <v>84</v>
      </c>
      <c r="C31" s="13">
        <v>1050</v>
      </c>
      <c r="D31" s="13">
        <v>495</v>
      </c>
      <c r="E31" s="13">
        <v>406.3</v>
      </c>
      <c r="F31" s="11">
        <f t="shared" si="2"/>
        <v>38.695238095238096</v>
      </c>
      <c r="G31" s="12" t="s">
        <v>44</v>
      </c>
      <c r="H31" s="11">
        <f t="shared" si="3"/>
        <v>82.080808080808083</v>
      </c>
      <c r="I31" s="12" t="s">
        <v>44</v>
      </c>
    </row>
    <row r="32" spans="1:9" ht="63.75" x14ac:dyDescent="0.2">
      <c r="A32" s="9" t="s">
        <v>21</v>
      </c>
      <c r="B32" s="3" t="s">
        <v>85</v>
      </c>
      <c r="C32" s="10">
        <v>5658</v>
      </c>
      <c r="D32" s="13">
        <v>10675</v>
      </c>
      <c r="E32" s="13">
        <v>12257.5</v>
      </c>
      <c r="F32" s="11">
        <f t="shared" si="2"/>
        <v>216.64015553199013</v>
      </c>
      <c r="G32" s="12" t="s">
        <v>97</v>
      </c>
      <c r="H32" s="11">
        <f t="shared" si="3"/>
        <v>114.82435597189695</v>
      </c>
      <c r="I32" s="12" t="s">
        <v>43</v>
      </c>
    </row>
    <row r="33" spans="1:9" ht="25.5" x14ac:dyDescent="0.2">
      <c r="A33" s="4" t="s">
        <v>22</v>
      </c>
      <c r="B33" s="5" t="s">
        <v>86</v>
      </c>
      <c r="C33" s="19">
        <f t="shared" ref="C33:D33" si="8">C34+C40+C39</f>
        <v>965595.8</v>
      </c>
      <c r="D33" s="19">
        <f t="shared" si="8"/>
        <v>1488453.2</v>
      </c>
      <c r="E33" s="19">
        <f>E34+E40+E39</f>
        <v>1309128.3999999999</v>
      </c>
      <c r="F33" s="7">
        <f t="shared" si="2"/>
        <v>135.57726742390551</v>
      </c>
      <c r="G33" s="8"/>
      <c r="H33" s="7">
        <f t="shared" si="3"/>
        <v>87.952271525903541</v>
      </c>
      <c r="I33" s="8"/>
    </row>
    <row r="34" spans="1:9" ht="25.5" x14ac:dyDescent="0.2">
      <c r="A34" s="9" t="s">
        <v>23</v>
      </c>
      <c r="B34" s="22" t="s">
        <v>87</v>
      </c>
      <c r="C34" s="13">
        <f t="shared" ref="C34:D34" si="9">C35+C36+C37+C38</f>
        <v>965595.8</v>
      </c>
      <c r="D34" s="13">
        <f t="shared" si="9"/>
        <v>1495844.8</v>
      </c>
      <c r="E34" s="13">
        <f>E35+E36+E37+E38</f>
        <v>1317299.3999999999</v>
      </c>
      <c r="F34" s="11">
        <f t="shared" si="2"/>
        <v>136.42348071522267</v>
      </c>
      <c r="G34" s="12"/>
      <c r="H34" s="11">
        <f t="shared" si="3"/>
        <v>88.06390876914503</v>
      </c>
      <c r="I34" s="12"/>
    </row>
    <row r="35" spans="1:9" ht="69" customHeight="1" x14ac:dyDescent="0.2">
      <c r="A35" s="9" t="s">
        <v>24</v>
      </c>
      <c r="B35" s="3" t="s">
        <v>88</v>
      </c>
      <c r="C35" s="10">
        <v>142401.9</v>
      </c>
      <c r="D35" s="20">
        <v>189541.3</v>
      </c>
      <c r="E35" s="20">
        <v>189541.3</v>
      </c>
      <c r="F35" s="11">
        <f t="shared" si="2"/>
        <v>133.10306955174053</v>
      </c>
      <c r="G35" s="12" t="s">
        <v>108</v>
      </c>
      <c r="H35" s="11">
        <f t="shared" si="3"/>
        <v>100</v>
      </c>
      <c r="I35" s="12"/>
    </row>
    <row r="36" spans="1:9" ht="127.5" x14ac:dyDescent="0.2">
      <c r="A36" s="9" t="s">
        <v>25</v>
      </c>
      <c r="B36" s="3" t="s">
        <v>89</v>
      </c>
      <c r="C36" s="10">
        <v>16668.599999999999</v>
      </c>
      <c r="D36" s="13">
        <v>489740.3</v>
      </c>
      <c r="E36" s="13">
        <v>314643.7</v>
      </c>
      <c r="F36" s="11">
        <f t="shared" si="2"/>
        <v>1887.6432333849277</v>
      </c>
      <c r="G36" s="12" t="s">
        <v>54</v>
      </c>
      <c r="H36" s="11">
        <f t="shared" si="3"/>
        <v>64.247050936996601</v>
      </c>
      <c r="I36" s="12" t="s">
        <v>50</v>
      </c>
    </row>
    <row r="37" spans="1:9" ht="25.5" x14ac:dyDescent="0.2">
      <c r="A37" s="9" t="s">
        <v>26</v>
      </c>
      <c r="B37" s="3" t="s">
        <v>93</v>
      </c>
      <c r="C37" s="10">
        <v>784705.5</v>
      </c>
      <c r="D37" s="11">
        <v>787372.6</v>
      </c>
      <c r="E37" s="13">
        <v>784062</v>
      </c>
      <c r="F37" s="11">
        <f t="shared" si="2"/>
        <v>99.917994712666086</v>
      </c>
      <c r="G37" s="12"/>
      <c r="H37" s="11">
        <f t="shared" si="3"/>
        <v>99.579538327851395</v>
      </c>
      <c r="I37" s="12"/>
    </row>
    <row r="38" spans="1:9" ht="114.75" x14ac:dyDescent="0.2">
      <c r="A38" s="9" t="s">
        <v>27</v>
      </c>
      <c r="B38" s="3" t="s">
        <v>94</v>
      </c>
      <c r="C38" s="10">
        <v>21819.8</v>
      </c>
      <c r="D38" s="11">
        <v>29190.6</v>
      </c>
      <c r="E38" s="13">
        <v>29052.400000000001</v>
      </c>
      <c r="F38" s="11">
        <f t="shared" si="2"/>
        <v>133.14695826726185</v>
      </c>
      <c r="G38" s="12" t="s">
        <v>51</v>
      </c>
      <c r="H38" s="11">
        <f t="shared" si="3"/>
        <v>99.526559919974247</v>
      </c>
      <c r="I38" s="12"/>
    </row>
    <row r="39" spans="1:9" ht="25.5" x14ac:dyDescent="0.2">
      <c r="A39" s="21" t="s">
        <v>28</v>
      </c>
      <c r="B39" s="3" t="s">
        <v>95</v>
      </c>
      <c r="C39" s="23">
        <v>0</v>
      </c>
      <c r="D39" s="11">
        <v>822</v>
      </c>
      <c r="E39" s="13">
        <v>822</v>
      </c>
      <c r="F39" s="11"/>
      <c r="G39" s="12"/>
      <c r="H39" s="11">
        <f t="shared" si="3"/>
        <v>100</v>
      </c>
      <c r="I39" s="12"/>
    </row>
    <row r="40" spans="1:9" ht="38.25" x14ac:dyDescent="0.2">
      <c r="A40" s="9" t="s">
        <v>29</v>
      </c>
      <c r="B40" s="3" t="s">
        <v>96</v>
      </c>
      <c r="C40" s="10">
        <v>0</v>
      </c>
      <c r="D40" s="11">
        <v>-8213.6</v>
      </c>
      <c r="E40" s="13">
        <v>-8993</v>
      </c>
      <c r="F40" s="11"/>
      <c r="G40" s="12"/>
      <c r="H40" s="11">
        <f t="shared" si="3"/>
        <v>109.48913996298822</v>
      </c>
      <c r="I40" s="12" t="s">
        <v>52</v>
      </c>
    </row>
    <row r="41" spans="1:9" x14ac:dyDescent="0.2">
      <c r="A41" s="4" t="s">
        <v>30</v>
      </c>
      <c r="B41" s="5"/>
      <c r="C41" s="6">
        <f>C33+C6</f>
        <v>1599598.4</v>
      </c>
      <c r="D41" s="6">
        <f>D33+D6</f>
        <v>2171308.2000000002</v>
      </c>
      <c r="E41" s="6">
        <f>E33+E6</f>
        <v>1974274.0999999996</v>
      </c>
      <c r="F41" s="7">
        <f t="shared" si="2"/>
        <v>123.42311045072312</v>
      </c>
      <c r="G41" s="8"/>
      <c r="H41" s="7">
        <f t="shared" si="3"/>
        <v>90.925558149690573</v>
      </c>
      <c r="I41" s="8"/>
    </row>
  </sheetData>
  <mergeCells count="2">
    <mergeCell ref="A3:I3"/>
    <mergeCell ref="A2:I2"/>
  </mergeCells>
  <pageMargins left="0" right="0" top="0.59055118110236227" bottom="0" header="0" footer="0"/>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Администратор</cp:lastModifiedBy>
  <cp:lastPrinted>2017-03-21T13:03:57Z</cp:lastPrinted>
  <dcterms:created xsi:type="dcterms:W3CDTF">2017-03-17T09:59:07Z</dcterms:created>
  <dcterms:modified xsi:type="dcterms:W3CDTF">2017-03-21T13:08:27Z</dcterms:modified>
</cp:coreProperties>
</file>