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80" windowHeight="11280" activeTab="0"/>
  </bookViews>
  <sheets>
    <sheet name="Приложение 3" sheetId="1" r:id="rId1"/>
    <sheet name="Приложение 2" sheetId="2" r:id="rId2"/>
  </sheets>
  <definedNames>
    <definedName name="_xlnm._FilterDatabase" localSheetId="1" hidden="1">'Приложение 2'!$A$7:$F$463</definedName>
    <definedName name="_xlnm.Print_Titles" localSheetId="1">'Приложение 2'!$7:$9</definedName>
    <definedName name="_xlnm.Print_Titles" localSheetId="0">'Приложение 3'!$9:$9</definedName>
    <definedName name="_xlnm.Print_Area" localSheetId="1">'Приложение 2'!$A$1:$F$449</definedName>
    <definedName name="_xlnm.Print_Area" localSheetId="0">'Приложение 3'!$A$1:$E$59</definedName>
  </definedNames>
  <calcPr fullCalcOnLoad="1"/>
</workbook>
</file>

<file path=xl/sharedStrings.xml><?xml version="1.0" encoding="utf-8"?>
<sst xmlns="http://schemas.openxmlformats.org/spreadsheetml/2006/main" count="1640" uniqueCount="468">
  <si>
    <t/>
  </si>
  <si>
    <t>ЦСР</t>
  </si>
  <si>
    <t>ВР</t>
  </si>
  <si>
    <t>Наименование</t>
  </si>
  <si>
    <t>1</t>
  </si>
  <si>
    <t>Всего</t>
  </si>
  <si>
    <t>Организационная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</si>
  <si>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</si>
  <si>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</si>
  <si>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</si>
  <si>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</si>
  <si>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</si>
  <si>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</si>
  <si>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</si>
  <si>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</si>
  <si>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</si>
  <si>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</si>
  <si>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</si>
  <si>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</si>
  <si>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</si>
  <si>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</si>
  <si>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</si>
  <si>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</si>
  <si>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</si>
  <si>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</si>
  <si>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</si>
  <si>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</si>
  <si>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</si>
  <si>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</si>
  <si>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</si>
  <si>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</si>
  <si>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</si>
  <si>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</si>
  <si>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</si>
  <si>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</si>
  <si>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</si>
  <si>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</si>
  <si>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</si>
  <si>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</si>
  <si>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</si>
  <si>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</si>
  <si>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</si>
  <si>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</si>
  <si>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</si>
  <si>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</si>
  <si>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</si>
  <si>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</si>
  <si>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Мероприятия в области пассажирского транспорта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</si>
  <si>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</si>
  <si>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</si>
  <si>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</si>
  <si>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</si>
  <si>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</si>
  <si>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</si>
  <si>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</si>
  <si>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</si>
  <si>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</si>
  <si>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</si>
  <si>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</si>
  <si>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</si>
  <si>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</si>
  <si>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</si>
  <si>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</si>
  <si>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Кадровое обеспечение, повышение квалификации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</si>
  <si>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</si>
  <si>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</si>
  <si>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</si>
  <si>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</si>
  <si>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</si>
  <si>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</si>
  <si>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</si>
  <si>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</si>
  <si>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Обеспечение мероприятий по капитальному ремонту  многоквартирных домов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</si>
  <si>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</si>
  <si>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</si>
  <si>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</si>
  <si>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</si>
  <si>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</si>
  <si>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</si>
  <si>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</si>
  <si>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</si>
  <si>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</si>
  <si>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</si>
  <si>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Проведение выборов и референдумов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</si>
  <si>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</si>
  <si>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</si>
  <si>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</si>
  <si>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</si>
  <si>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</si>
  <si>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</si>
  <si>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</si>
  <si>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</si>
  <si>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</si>
  <si>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</si>
  <si>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</si>
  <si>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</si>
  <si>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</si>
  <si>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</si>
  <si>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</si>
  <si>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</si>
  <si>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</si>
  <si>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</si>
  <si>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</si>
  <si>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</si>
  <si>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</si>
  <si>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</si>
  <si>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</si>
  <si>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</si>
  <si>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</si>
  <si>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</si>
  <si>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</si>
  <si>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</si>
  <si>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</si>
  <si>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</si>
  <si>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</si>
  <si>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</si>
  <si>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Укрепление материально-технической базы муниципальных учреждений</t>
  </si>
  <si>
    <t>Проект "Финансовая поддержка одарённых детей Печоры"</t>
  </si>
  <si>
    <t>Реализация малых проектов в сфере сельского хозяйства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</si>
  <si>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</si>
  <si>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Мероприятия по проведению оздоровительной кампании детей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</si>
  <si>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</si>
  <si>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</si>
  <si>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</si>
  <si>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</si>
  <si>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</si>
  <si>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</si>
  <si>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Реализация малых проектов в сфере предпринимательства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</si>
  <si>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</si>
  <si>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</si>
  <si>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</si>
  <si>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Подпрограмма "Повышение безопасности дорожного движения"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</si>
  <si>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</si>
  <si>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Государственная поддержка малого и среднего предпринимательства, включая крестьянские (фермерские) хозяйства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</si>
  <si>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</si>
  <si>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</t>
  </si>
  <si>
    <t>Реализация мероприятий федеральной целевой программы "Культура России (2012-2018 годы)"</t>
  </si>
  <si>
    <t>КВСР</t>
  </si>
  <si>
    <t>Совет муниципального района «Печора»</t>
  </si>
  <si>
    <t>921</t>
  </si>
  <si>
    <t xml:space="preserve">Руководитель контрольно-счетной комиссии муниципального района "Печора" </t>
  </si>
  <si>
    <t>Администрация муниципального района "Печора"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</si>
  <si>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</si>
  <si>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</si>
  <si>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Обеспечение деятельности (оказание услуг) подведомственных казенных учркждений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</si>
  <si>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</si>
  <si>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</si>
  <si>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</si>
  <si>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</si>
  <si>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</si>
  <si>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Управление культуры и туризма муниципального района "Печора"</t>
  </si>
  <si>
    <t>956</t>
  </si>
  <si>
    <t>Выплаты в соответствии с Решением Совета МР "Печора" от 5 июля  2007 № 4-3/37"О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</si>
  <si>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Комитет по управлению муниципальной собственностью муниципального района "Печора"</t>
  </si>
  <si>
    <t>963</t>
  </si>
  <si>
    <t>Реализация прочих функций, связанных с муниципальным управление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</si>
  <si>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</si>
  <si>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</si>
  <si>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</si>
  <si>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</si>
  <si>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Муниципальная  программа «Безопасность жизнедеятельности населения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</si>
  <si>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</si>
  <si>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</si>
  <si>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</si>
  <si>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</si>
  <si>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Утверждено</t>
  </si>
  <si>
    <t>Кассовое исполнение</t>
  </si>
  <si>
    <t>к  решению Совета муниципального района "Печора"</t>
  </si>
  <si>
    <t>тыс.рублей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</si>
  <si>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</si>
  <si>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</si>
  <si>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</si>
  <si>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</si>
  <si>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</si>
  <si>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</si>
  <si>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</si>
  <si>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</si>
  <si>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</si>
  <si>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</si>
  <si>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</si>
  <si>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</si>
  <si>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</si>
  <si>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</si>
  <si>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</si>
  <si>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</si>
  <si>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</si>
  <si>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04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</si>
  <si>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</si>
  <si>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</si>
  <si>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</si>
  <si>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</si>
  <si>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</si>
  <si>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</si>
  <si>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</si>
  <si>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</si>
  <si>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</si>
  <si>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</si>
  <si>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</si>
  <si>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</si>
  <si>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</si>
  <si>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</si>
  <si>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</si>
  <si>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</si>
  <si>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</si>
  <si>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</si>
  <si>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</si>
  <si>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</si>
  <si>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</si>
  <si>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Приложение 3</t>
  </si>
  <si>
    <t>Приложение 2</t>
  </si>
  <si>
    <t>Обеспечение проведения выборов и референдумов</t>
  </si>
  <si>
    <t>99 0 00 00000</t>
  </si>
  <si>
    <t>99 0 00 02020</t>
  </si>
  <si>
    <t>99 0 00 02030</t>
  </si>
  <si>
    <t>99 0 00 02040</t>
  </si>
  <si>
    <t>01 0 00 00000</t>
  </si>
  <si>
    <t>01 3 00 00000</t>
  </si>
  <si>
    <t>01 3 11 00000</t>
  </si>
  <si>
    <t>01 3 21 00000</t>
  </si>
  <si>
    <t>01 3 21 50640</t>
  </si>
  <si>
    <t>01 3 21 72560</t>
  </si>
  <si>
    <t>01 3 21 L0640</t>
  </si>
  <si>
    <t>01 3 21 R0640</t>
  </si>
  <si>
    <t>01 3 21 S2560</t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</si>
  <si>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</si>
  <si>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</si>
  <si>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</si>
  <si>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</si>
  <si>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02 1 14 72550</t>
  </si>
  <si>
    <t>02 1 14 S2550</t>
  </si>
  <si>
    <t>02 2 00 00000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</si>
  <si>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</si>
  <si>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11 00000</t>
    </r>
  </si>
  <si>
    <t>02 2 11 00000</t>
  </si>
  <si>
    <t>Стрительство (реконструкция) объектов инженерной инфраструктуры в сельской местности</t>
  </si>
  <si>
    <r>
      <t xml:space="preserve">02 2 </t>
    </r>
    <r>
      <rPr>
        <sz val="12"/>
        <rFont val="Times New Roman"/>
        <family val="1"/>
      </rPr>
      <t>12 00000</t>
    </r>
  </si>
  <si>
    <t>02 2 12 00000</t>
  </si>
  <si>
    <t>Строительство (реконструкция) объектов инженерной инфраструктуры в сельской местности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</si>
  <si>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</si>
  <si>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L0180</t>
    </r>
  </si>
  <si>
    <r>
      <t xml:space="preserve">02 2 </t>
    </r>
    <r>
      <rPr>
        <sz val="12"/>
        <rFont val="Times New Roman"/>
        <family val="1"/>
      </rPr>
      <t>12 R0180</t>
    </r>
  </si>
  <si>
    <t>03 0 00 00000</t>
  </si>
  <si>
    <t>03 1 00 00000</t>
  </si>
  <si>
    <t>03 1 14 00000</t>
  </si>
  <si>
    <t>03 1 14 09501</t>
  </si>
  <si>
    <t>03 1 14 09601</t>
  </si>
  <si>
    <t>03 1 14 S9601</t>
  </si>
  <si>
    <t>Адаптация объектов жилого фонда и жилой среды к потребностям инвалидов и других маломобильных групп населения</t>
  </si>
  <si>
    <t>03 1 15 00000</t>
  </si>
  <si>
    <t>03 1 16 00000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</si>
  <si>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</si>
  <si>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03 1 18 73120</t>
  </si>
  <si>
    <t>03 1 19 73060</t>
  </si>
  <si>
    <t>03 2 00 00000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</si>
  <si>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</si>
  <si>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03 2 11 00000</t>
  </si>
  <si>
    <t>Обеспечение мероприятий по переселению граждан из аварийного жилищного фонда</t>
  </si>
  <si>
    <t>03 2 21 00000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</si>
  <si>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</si>
  <si>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</si>
  <si>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</si>
  <si>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03 2 21 09602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</si>
  <si>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</si>
  <si>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S9602</t>
  </si>
  <si>
    <t>03 3 00 00000</t>
  </si>
  <si>
    <t>03 3 12 00000</t>
  </si>
  <si>
    <t>03 3 12 72210</t>
  </si>
  <si>
    <t>03 3 12 S2210</t>
  </si>
  <si>
    <t>03 3 13 00000</t>
  </si>
  <si>
    <t>03 3 13 S2220</t>
  </si>
  <si>
    <t>03 3 13 72220</t>
  </si>
  <si>
    <t>Реконструкция, капитальный ремонт и ремонт автомобильных дорог  общего пользования местного значения</t>
  </si>
  <si>
    <t>03 3 14 72230</t>
  </si>
  <si>
    <t>03 3 15 00000</t>
  </si>
  <si>
    <t>03 3 16 00000</t>
  </si>
  <si>
    <t>03 3 17 72270</t>
  </si>
  <si>
    <t>03 3 17 S2270</t>
  </si>
  <si>
    <t>03 5 00 00000</t>
  </si>
  <si>
    <t>03 5 11 00000</t>
  </si>
  <si>
    <t>03 5 12 00000</t>
  </si>
  <si>
    <t>03 5 13 00000</t>
  </si>
  <si>
    <t>04 0 00 00000</t>
  </si>
  <si>
    <t>04 3 00 00000</t>
  </si>
  <si>
    <t>04 3 16 00000</t>
  </si>
  <si>
    <t>04 3 31 00000</t>
  </si>
  <si>
    <t>04 3 42 00000</t>
  </si>
  <si>
    <t>06 0 00 00000</t>
  </si>
  <si>
    <t>06 0 11 00000</t>
  </si>
  <si>
    <t>06 0 21 00000</t>
  </si>
  <si>
    <t>06 0 22 00000</t>
  </si>
  <si>
    <t>06 0 23 00000</t>
  </si>
  <si>
    <t xml:space="preserve">Организация подготовки и переподготовки специалистов в сфере физической культуры и спорта  </t>
  </si>
  <si>
    <t>06 0 31 00000</t>
  </si>
  <si>
    <t>06 0 51 00000</t>
  </si>
  <si>
    <t>07 0 00 00000</t>
  </si>
  <si>
    <t>07 3 00 00000</t>
  </si>
  <si>
    <t>07 3 21 00000</t>
  </si>
  <si>
    <t>07 3 71 00000</t>
  </si>
  <si>
    <t>07 3 72 00000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</si>
  <si>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</si>
  <si>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07 3 73 73150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</si>
  <si>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</si>
  <si>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07 3 74 73040</t>
  </si>
  <si>
    <t xml:space="preserve">Осуществление государственного полномочия Республики Коми, предусмотренного подпунктом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</si>
  <si>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07 3 76 73070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</si>
  <si>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</si>
  <si>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07 3 77 73080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</si>
  <si>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</si>
  <si>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07 3 78 73120</t>
  </si>
  <si>
    <t>07 3 79 00000</t>
  </si>
  <si>
    <t>07 4 00 00000</t>
  </si>
  <si>
    <t>07 4 12 00000</t>
  </si>
  <si>
    <t>07 4 33 00000</t>
  </si>
  <si>
    <t>07 4 45 00000</t>
  </si>
  <si>
    <t>07 4 54 00000</t>
  </si>
  <si>
    <t>07 5 00 00000</t>
  </si>
  <si>
    <t>07 5 12 00000</t>
  </si>
  <si>
    <t>08 0 00 00000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</si>
  <si>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</si>
  <si>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</si>
  <si>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</si>
  <si>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</si>
  <si>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08 2 32</t>
    </r>
    <r>
      <rPr>
        <sz val="12"/>
        <rFont val="Times New Roman"/>
        <family val="1"/>
      </rPr>
      <t xml:space="preserve"> 00000</t>
    </r>
  </si>
  <si>
    <t>08 2 32 00000</t>
  </si>
  <si>
    <r>
      <t>08 2 51</t>
    </r>
    <r>
      <rPr>
        <sz val="12"/>
        <rFont val="Times New Roman"/>
        <family val="1"/>
      </rPr>
      <t xml:space="preserve"> 00000</t>
    </r>
  </si>
  <si>
    <t>08 4 00 00000</t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</si>
  <si>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</si>
  <si>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</si>
  <si>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</si>
  <si>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</si>
  <si>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</si>
  <si>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</si>
  <si>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09 0 00 00000</t>
  </si>
  <si>
    <t>09 1 00 00000</t>
  </si>
  <si>
    <t>09 1 11 00000</t>
  </si>
  <si>
    <t>09 1 12 00000</t>
  </si>
  <si>
    <t>09 2 00 00000</t>
  </si>
  <si>
    <t>09 2 31 50820</t>
  </si>
  <si>
    <t>09 2 31 R0820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</si>
  <si>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</si>
  <si>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09 2 31 74040</t>
  </si>
  <si>
    <t>09 2 32 51350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</si>
  <si>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</si>
  <si>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</si>
  <si>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Мероприятия подпрограммы «Обеспечение жильем молодых семей» федеральной целевой программы «Жилище» на 2015-2020 годы</t>
  </si>
  <si>
    <t xml:space="preserve"> 09 2 41 50200</t>
  </si>
  <si>
    <t xml:space="preserve"> 09 2 41 L0200</t>
  </si>
  <si>
    <t>09 2 41 R0200</t>
  </si>
  <si>
    <t xml:space="preserve"> 09 2 41 R0200</t>
  </si>
  <si>
    <t>09 3 00 00000</t>
  </si>
  <si>
    <t>09 3 11 00000</t>
  </si>
  <si>
    <t>Поддержка социально ориентированных некоммерческих организаций</t>
  </si>
  <si>
    <t>09 3 12 72430</t>
  </si>
  <si>
    <t>09 3 12 S2430</t>
  </si>
  <si>
    <t>99 0 00 02090</t>
  </si>
  <si>
    <t>99 0 00 02110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</si>
  <si>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</si>
  <si>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</si>
  <si>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</si>
  <si>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</si>
  <si>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</si>
  <si>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</si>
  <si>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99 0 00 03070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</si>
  <si>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</si>
  <si>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</si>
  <si>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</si>
  <si>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</si>
  <si>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Обеспечение мероприятий по землеустройству и землепользованию</t>
  </si>
  <si>
    <t>99 0 00 24100</t>
  </si>
  <si>
    <t>99 0 00 27100</t>
  </si>
  <si>
    <t>99 0 00 51200</t>
  </si>
  <si>
    <t>Проведение Всероссийской сельскохозяйственной переписи в 2016 году</t>
  </si>
  <si>
    <t>99 0 00 53910</t>
  </si>
  <si>
    <t>99 0 00 63220</t>
  </si>
  <si>
    <t>05 0 00 00000</t>
  </si>
  <si>
    <t xml:space="preserve">Оказание муниципальных услуг (выполнение работ) музеями и библиотеками. </t>
  </si>
  <si>
    <t>05 0 11 00000</t>
  </si>
  <si>
    <t>05 0 12 00000</t>
  </si>
  <si>
    <t>05 0 13 50140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</si>
  <si>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</si>
  <si>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</si>
  <si>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 xml:space="preserve">Обновление материально-технической базы муниципальных учреждений сферы культуры </t>
  </si>
  <si>
    <t>05 0 13 72150</t>
  </si>
  <si>
    <t>05 0 13 72450</t>
  </si>
  <si>
    <t>05 0 13 L0140</t>
  </si>
  <si>
    <t>05 0 13 R0140</t>
  </si>
  <si>
    <t>05 0 13 S2150</t>
  </si>
  <si>
    <t>05 0 13 S2450</t>
  </si>
  <si>
    <t>05 0 21 00000</t>
  </si>
  <si>
    <t>05 0 22 00000</t>
  </si>
  <si>
    <t>05 0 25 00000</t>
  </si>
  <si>
    <t>Реализация мероприятий направленных на развитие различных видов и форм туризма</t>
  </si>
  <si>
    <t>05 0 32 00000</t>
  </si>
  <si>
    <t>05 0 41 00000</t>
  </si>
  <si>
    <t>05 0 43 00000</t>
  </si>
  <si>
    <t xml:space="preserve">956 </t>
  </si>
  <si>
    <t>99 0 00 63100</t>
  </si>
  <si>
    <t>99 0 00 63120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</si>
  <si>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</si>
  <si>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</si>
  <si>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t>03 1 17 00000</t>
  </si>
  <si>
    <t>07 2 00 00000</t>
  </si>
  <si>
    <t>07 2 11 00000</t>
  </si>
  <si>
    <t>07 2 21 00000</t>
  </si>
  <si>
    <t>07 2 31 00000</t>
  </si>
  <si>
    <t>07 2 32 00000</t>
  </si>
  <si>
    <t>04 1 00 00000</t>
  </si>
  <si>
    <t>04 1 11 00000</t>
  </si>
  <si>
    <t>04 1 12 73010</t>
  </si>
  <si>
    <t>04 1 13 00000</t>
  </si>
  <si>
    <t>Укрепление материально-технической базы и создание безопасных условий в муниципальных образовательных организациях</t>
  </si>
  <si>
    <t>04 1 13 72010</t>
  </si>
  <si>
    <t>04 1 14 00000</t>
  </si>
  <si>
    <t>04 1 15 73020</t>
  </si>
  <si>
    <t>04 1 18 73190</t>
  </si>
  <si>
    <t>04 1 19 00000</t>
  </si>
  <si>
    <t>04 2 00 00000</t>
  </si>
  <si>
    <t>04 2 11 00000</t>
  </si>
  <si>
    <t>04 2 12 73010</t>
  </si>
  <si>
    <t>04 2 13 00000</t>
  </si>
  <si>
    <t>04 2 13 72010</t>
  </si>
  <si>
    <t>04 2 13 S2010</t>
  </si>
  <si>
    <t>04 2 14 00000</t>
  </si>
  <si>
    <t>04 2 15 00000</t>
  </si>
  <si>
    <t>04 2 16 74010</t>
  </si>
  <si>
    <t>04 2 18 00000</t>
  </si>
  <si>
    <t>04 2 19 73190</t>
  </si>
  <si>
    <t>04 3 11 00000</t>
  </si>
  <si>
    <t>04 3 12 00000</t>
  </si>
  <si>
    <t>04 3 13 00000</t>
  </si>
  <si>
    <t>04 3 17 73190</t>
  </si>
  <si>
    <t>04 4 00 00000</t>
  </si>
  <si>
    <t>04 4 11 72040</t>
  </si>
  <si>
    <t>Мероприятия по проведению оздоровительной кампании детей и трудоустройству подростков</t>
  </si>
  <si>
    <t>04 4 11 S2040</t>
  </si>
  <si>
    <t>04 5 00 00000</t>
  </si>
  <si>
    <t>04 5 11 00000</t>
  </si>
  <si>
    <t xml:space="preserve"> 04 5 12 00000</t>
  </si>
  <si>
    <t>04 5 12 00000</t>
  </si>
  <si>
    <t>Подпрограмма «Профилактика терроризма и экстремизма на территории МО МР "Печора"</t>
  </si>
  <si>
    <t>08 4 21 00000</t>
  </si>
  <si>
    <t>09 2 11 00000</t>
  </si>
  <si>
    <t>07 1 00 00000</t>
  </si>
  <si>
    <t>07 1 31 00000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</si>
  <si>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</si>
  <si>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</si>
  <si>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99 0 00 51180</t>
  </si>
  <si>
    <t>99 0 00 59300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</si>
  <si>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</si>
  <si>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99 0 00 73090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</si>
  <si>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</si>
  <si>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99 0 00 73100</t>
  </si>
  <si>
    <t>99 0 00 73110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</si>
  <si>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</si>
  <si>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99 0 00 73150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</si>
  <si>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</si>
  <si>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99 0 00 73160</t>
  </si>
  <si>
    <t>99 0 00 91020</t>
  </si>
  <si>
    <t>99 0 00 91030</t>
  </si>
  <si>
    <t xml:space="preserve">Расходы бюджета муниципального образования муниципального района "Печора" за 2016 год по ведомственной структуре расходов бюджета муниципального образования муниципального района "Печора"     </t>
  </si>
  <si>
    <t xml:space="preserve">к  решению Совета муниципального района "Печора" </t>
  </si>
  <si>
    <t xml:space="preserve">РАСХОДЫ БЮДЖЕТА МУНИЦИПАЛЬНОГО ОБРАЗОВАНИЯ МУНИЦИПАЛЬНОГО РАЙОНА "ПЕЧОРА" ЗА 2016 ГОД ПО РАЗДЕЛАМ И ПОДРАЗДЕЛАМ  КЛАССИФИКАЦИИ РАСХОДОВ БЮДЖЕТОВ </t>
  </si>
  <si>
    <t>Культура, кинематография</t>
  </si>
  <si>
    <t xml:space="preserve">Межбюджетные трансферты общего характера бюджетам бюджетной системы Российской Федерации
</t>
  </si>
  <si>
    <t xml:space="preserve">Молодежная политика </t>
  </si>
  <si>
    <t xml:space="preserve">Дорожное хозяйство (дорожные фонды)
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</si>
  <si>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</si>
  <si>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от 28 марта 2017 года №6-16/157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</si>
</sst>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_р_._-;\-* #,##0_р_._-;_-* &quot;-&quot;??_р_._-;_-@_-"/>
    <numFmt numFmtId="197" formatCode="00"/>
    <numFmt numFmtId="198" formatCode="_-* #,##0.0_р_._-;\-\ #,##0.0_р_._-;_-* &quot;-&quot;_р_._-;_-@_-"/>
  </numFmts>
  <fonts count="62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Times New Roman CYR"/>
      <family val="1"/>
    </font>
    <font>
      <b/>
      <sz val="18"/>
      <name val="Times New Roman CYR"/>
      <family val="1"/>
    </font>
    <font>
      <sz val="18"/>
      <color indexed="8"/>
      <name val="Times New Roman"/>
      <family val="1"/>
    </font>
    <font>
      <sz val="12"/>
      <color indexed="10"/>
      <name val="Times New Roman"/>
      <family val="1"/>
    </font>
    <font>
      <sz val="12.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9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181" fontId="9" fillId="33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186" fontId="11" fillId="33" borderId="12" xfId="0" applyNumberFormat="1" applyFont="1" applyFill="1" applyBorder="1" applyAlignment="1">
      <alignment horizontal="center" vertical="center" wrapText="1"/>
    </xf>
    <xf numFmtId="187" fontId="11" fillId="33" borderId="13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49" fontId="59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justify" vertical="center" wrapText="1"/>
    </xf>
    <xf numFmtId="49" fontId="11" fillId="33" borderId="16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wrapText="1"/>
    </xf>
    <xf numFmtId="0" fontId="11" fillId="33" borderId="18" xfId="0" applyFont="1" applyFill="1" applyBorder="1" applyAlignment="1">
      <alignment horizontal="justify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0" fontId="13" fillId="33" borderId="15" xfId="0" applyNumberFormat="1" applyFont="1" applyFill="1" applyBorder="1" applyAlignment="1">
      <alignment vertical="center" wrapText="1"/>
    </xf>
    <xf numFmtId="0" fontId="14" fillId="33" borderId="15" xfId="0" applyNumberFormat="1" applyFont="1" applyFill="1" applyBorder="1" applyAlignment="1">
      <alignment horizontal="justify" vertical="center" wrapText="1"/>
    </xf>
    <xf numFmtId="0" fontId="11" fillId="33" borderId="11" xfId="0" applyFont="1" applyFill="1" applyBorder="1" applyAlignment="1">
      <alignment horizontal="justify" vertical="center" wrapText="1"/>
    </xf>
    <xf numFmtId="0" fontId="11" fillId="33" borderId="16" xfId="0" applyFont="1" applyFill="1" applyBorder="1" applyAlignment="1">
      <alignment horizontal="justify" vertical="center" wrapText="1"/>
    </xf>
    <xf numFmtId="0" fontId="11" fillId="33" borderId="17" xfId="0" applyNumberFormat="1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justify" vertical="center" wrapText="1"/>
    </xf>
    <xf numFmtId="0" fontId="11" fillId="33" borderId="21" xfId="0" applyFont="1" applyFill="1" applyBorder="1" applyAlignment="1">
      <alignment horizontal="justify" vertical="center" wrapText="1"/>
    </xf>
    <xf numFmtId="181" fontId="11" fillId="0" borderId="10" xfId="0" applyNumberFormat="1" applyFont="1" applyBorder="1" applyAlignment="1">
      <alignment vertical="center"/>
    </xf>
    <xf numFmtId="49" fontId="4" fillId="7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vertical="center" wrapText="1"/>
    </xf>
    <xf numFmtId="180" fontId="11" fillId="35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top" wrapText="1"/>
    </xf>
    <xf numFmtId="49" fontId="11" fillId="6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59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left" vertical="center" wrapText="1"/>
    </xf>
    <xf numFmtId="186" fontId="11" fillId="33" borderId="23" xfId="0" applyNumberFormat="1" applyFont="1" applyFill="1" applyBorder="1" applyAlignment="1">
      <alignment horizontal="center" vertical="center" wrapText="1"/>
    </xf>
    <xf numFmtId="187" fontId="11" fillId="33" borderId="14" xfId="0" applyNumberFormat="1" applyFont="1" applyFill="1" applyBorder="1" applyAlignment="1">
      <alignment horizontal="center" vertical="center" wrapText="1"/>
    </xf>
    <xf numFmtId="187" fontId="11" fillId="33" borderId="21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/>
    </xf>
    <xf numFmtId="0" fontId="61" fillId="33" borderId="10" xfId="0" applyNumberFormat="1" applyFont="1" applyFill="1" applyBorder="1" applyAlignment="1">
      <alignment vertical="center" wrapText="1"/>
    </xf>
    <xf numFmtId="196" fontId="8" fillId="0" borderId="0" xfId="0" applyNumberFormat="1" applyFont="1" applyAlignment="1">
      <alignment horizontal="right" vertical="center"/>
    </xf>
    <xf numFmtId="196" fontId="18" fillId="0" borderId="0" xfId="0" applyNumberFormat="1" applyFont="1" applyAlignment="1">
      <alignment horizontal="right" vertical="top"/>
    </xf>
    <xf numFmtId="196" fontId="15" fillId="0" borderId="0" xfId="0" applyNumberFormat="1" applyFont="1" applyAlignment="1">
      <alignment vertical="center"/>
    </xf>
    <xf numFmtId="196" fontId="19" fillId="0" borderId="0" xfId="0" applyNumberFormat="1" applyFont="1" applyAlignment="1">
      <alignment horizontal="right" vertical="center"/>
    </xf>
    <xf numFmtId="0" fontId="19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center" vertical="top"/>
    </xf>
    <xf numFmtId="197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197" fontId="21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/>
    </xf>
    <xf numFmtId="197" fontId="21" fillId="0" borderId="10" xfId="0" applyNumberFormat="1" applyFont="1" applyFill="1" applyBorder="1" applyAlignment="1">
      <alignment vertical="top"/>
    </xf>
    <xf numFmtId="198" fontId="21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197" fontId="20" fillId="0" borderId="10" xfId="0" applyNumberFormat="1" applyFont="1" applyFill="1" applyBorder="1" applyAlignment="1">
      <alignment vertical="top"/>
    </xf>
    <xf numFmtId="198" fontId="20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197" fontId="21" fillId="0" borderId="10" xfId="0" applyNumberFormat="1" applyFont="1" applyFill="1" applyBorder="1" applyAlignment="1">
      <alignment horizontal="center" vertical="center" wrapText="1"/>
    </xf>
    <xf numFmtId="198" fontId="21" fillId="0" borderId="10" xfId="0" applyNumberFormat="1" applyFont="1" applyFill="1" applyBorder="1" applyAlignment="1">
      <alignment horizontal="left" vertical="top" indent="1"/>
    </xf>
    <xf numFmtId="0" fontId="19" fillId="0" borderId="10" xfId="0" applyFont="1" applyFill="1" applyBorder="1" applyAlignment="1">
      <alignment horizontal="left" vertical="top" wrapText="1"/>
    </xf>
    <xf numFmtId="197" fontId="20" fillId="0" borderId="10" xfId="0" applyNumberFormat="1" applyFont="1" applyFill="1" applyBorder="1" applyAlignment="1">
      <alignment horizontal="center" vertical="center" wrapText="1"/>
    </xf>
    <xf numFmtId="198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top" wrapText="1"/>
    </xf>
    <xf numFmtId="198" fontId="20" fillId="0" borderId="10" xfId="0" applyNumberFormat="1" applyFont="1" applyFill="1" applyBorder="1" applyAlignment="1">
      <alignment horizontal="center" vertical="center"/>
    </xf>
    <xf numFmtId="198" fontId="21" fillId="0" borderId="10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197" fontId="21" fillId="0" borderId="10" xfId="0" applyNumberFormat="1" applyFont="1" applyFill="1" applyBorder="1" applyAlignment="1">
      <alignment horizontal="center" vertical="center" wrapText="1"/>
    </xf>
    <xf numFmtId="198" fontId="21" fillId="0" borderId="10" xfId="0" applyNumberFormat="1" applyFont="1" applyFill="1" applyBorder="1" applyAlignment="1">
      <alignment vertical="center"/>
    </xf>
    <xf numFmtId="197" fontId="20" fillId="0" borderId="10" xfId="0" applyNumberFormat="1" applyFont="1" applyFill="1" applyBorder="1" applyAlignment="1">
      <alignment horizontal="center" vertical="center" wrapText="1"/>
    </xf>
    <xf numFmtId="198" fontId="20" fillId="0" borderId="10" xfId="0" applyNumberFormat="1" applyFont="1" applyFill="1" applyBorder="1" applyAlignment="1">
      <alignment vertical="center"/>
    </xf>
    <xf numFmtId="196" fontId="15" fillId="0" borderId="0" xfId="0" applyNumberFormat="1" applyFont="1" applyAlignment="1">
      <alignment horizontal="right" vertical="center"/>
    </xf>
    <xf numFmtId="0" fontId="4" fillId="35" borderId="17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justify" vertical="center" wrapText="1"/>
    </xf>
    <xf numFmtId="188" fontId="11" fillId="33" borderId="10" xfId="0" applyNumberFormat="1" applyFont="1" applyFill="1" applyBorder="1" applyAlignment="1">
      <alignment horizontal="left" vertical="center" wrapText="1"/>
    </xf>
    <xf numFmtId="188" fontId="11" fillId="33" borderId="10" xfId="0" applyNumberFormat="1" applyFont="1" applyFill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33" borderId="24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left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181" fontId="3" fillId="6" borderId="25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>
      <alignment horizontal="left"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181" fontId="11" fillId="33" borderId="22" xfId="0" applyNumberFormat="1" applyFont="1" applyFill="1" applyBorder="1" applyAlignment="1">
      <alignment horizontal="right" vertical="center"/>
    </xf>
    <xf numFmtId="181" fontId="9" fillId="7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33" borderId="27" xfId="0" applyNumberFormat="1" applyFont="1" applyFill="1" applyBorder="1" applyAlignment="1">
      <alignment horizontal="left" vertical="center" wrapText="1"/>
    </xf>
    <xf numFmtId="0" fontId="12" fillId="33" borderId="18" xfId="0" applyNumberFormat="1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left" vertical="center" wrapText="1"/>
      <protection/>
    </xf>
    <xf numFmtId="198" fontId="0" fillId="0" borderId="0" xfId="0" applyNumberFormat="1" applyAlignment="1">
      <alignment/>
    </xf>
    <xf numFmtId="0" fontId="19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81" fontId="0" fillId="0" borderId="0" xfId="0" applyNumberFormat="1" applyAlignment="1">
      <alignment/>
    </xf>
    <xf numFmtId="196" fontId="18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/>
    </xf>
    <xf numFmtId="196" fontId="19" fillId="0" borderId="0" xfId="0" applyNumberFormat="1" applyFont="1" applyAlignment="1">
      <alignment horizontal="right" vertic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66" zoomScaleNormal="66" zoomScaleSheetLayoutView="100" zoomScalePageLayoutView="0" workbookViewId="0" topLeftCell="A1">
      <selection activeCell="G10" sqref="G10:G13"/>
    </sheetView>
  </sheetViews>
  <sheetFormatPr defaultColWidth="9.140625" defaultRowHeight="12.75"/>
  <cols>
    <col min="1" max="1" width="87.8515625" style="0" customWidth="1"/>
    <col min="2" max="2" width="13.00390625" style="0" customWidth="1"/>
    <col min="3" max="3" width="13.421875" style="0" customWidth="1"/>
    <col min="4" max="4" width="25.421875" style="0" hidden="1" customWidth="1"/>
    <col min="5" max="5" width="26.57421875" style="0" customWidth="1"/>
    <col min="7" max="7" width="33.8515625" style="0" customWidth="1"/>
  </cols>
  <sheetData>
    <row r="1" spans="1:5" ht="22.5">
      <c r="A1" s="104"/>
      <c r="B1" s="104"/>
      <c r="C1" s="104"/>
      <c r="D1" s="164" t="s">
        <v>208</v>
      </c>
      <c r="E1" s="164"/>
    </row>
    <row r="2" spans="1:5" ht="22.5">
      <c r="A2" s="104"/>
      <c r="B2" s="104"/>
      <c r="C2" s="104"/>
      <c r="D2" s="105"/>
      <c r="E2" s="105"/>
    </row>
    <row r="3" spans="1:5" ht="23.25">
      <c r="A3" s="165" t="s">
        <v>167</v>
      </c>
      <c r="B3" s="165"/>
      <c r="C3" s="165"/>
      <c r="D3" s="165"/>
      <c r="E3" s="165"/>
    </row>
    <row r="4" spans="1:5" ht="23.25">
      <c r="A4" s="138"/>
      <c r="B4" s="166" t="s">
        <v>467</v>
      </c>
      <c r="C4" s="166"/>
      <c r="D4" s="166"/>
      <c r="E4" s="166"/>
    </row>
    <row r="5" spans="1:5" ht="23.25">
      <c r="A5" s="106"/>
      <c r="B5" s="106"/>
      <c r="C5" s="106"/>
      <c r="D5" s="107"/>
      <c r="E5" s="107"/>
    </row>
    <row r="6" spans="1:5" ht="23.25">
      <c r="A6" s="106"/>
      <c r="B6" s="106"/>
      <c r="C6" s="106"/>
      <c r="D6" s="106"/>
      <c r="E6" s="108"/>
    </row>
    <row r="7" spans="1:5" ht="77.25" customHeight="1">
      <c r="A7" s="167" t="s">
        <v>461</v>
      </c>
      <c r="B7" s="167"/>
      <c r="C7" s="167"/>
      <c r="D7" s="167"/>
      <c r="E7" s="167"/>
    </row>
    <row r="8" spans="1:5" ht="23.25">
      <c r="A8" s="109"/>
      <c r="B8" s="110"/>
      <c r="C8" s="111"/>
      <c r="D8" s="168" t="s">
        <v>168</v>
      </c>
      <c r="E8" s="168"/>
    </row>
    <row r="9" spans="1:5" ht="46.5">
      <c r="A9" s="112" t="s">
        <v>3</v>
      </c>
      <c r="B9" s="113" t="s">
        <v>169</v>
      </c>
      <c r="C9" s="112" t="s">
        <v>170</v>
      </c>
      <c r="D9" s="114" t="s">
        <v>165</v>
      </c>
      <c r="E9" s="114" t="s">
        <v>166</v>
      </c>
    </row>
    <row r="10" spans="1:5" ht="22.5">
      <c r="A10" s="115" t="s">
        <v>171</v>
      </c>
      <c r="B10" s="116"/>
      <c r="C10" s="116"/>
      <c r="D10" s="117">
        <f>D12+D19+D22+D27+D33+D39+D45+D49+D54+D57</f>
        <v>2552369.5999999996</v>
      </c>
      <c r="E10" s="117">
        <f>E12+E19+E22+E27+E33+E39+E45+E49+E54+E57</f>
        <v>2094655.5999999999</v>
      </c>
    </row>
    <row r="11" spans="1:7" ht="23.25">
      <c r="A11" s="118"/>
      <c r="B11" s="119"/>
      <c r="C11" s="119"/>
      <c r="D11" s="120"/>
      <c r="E11" s="120"/>
      <c r="G11" s="160"/>
    </row>
    <row r="12" spans="1:5" ht="22.5">
      <c r="A12" s="121" t="s">
        <v>172</v>
      </c>
      <c r="B12" s="122">
        <v>1</v>
      </c>
      <c r="C12" s="122"/>
      <c r="D12" s="123">
        <f>SUM(D13:D17)</f>
        <v>174348.7</v>
      </c>
      <c r="E12" s="123">
        <f>SUM(E13:E17)</f>
        <v>164455.40000000002</v>
      </c>
    </row>
    <row r="13" spans="1:5" ht="69.75">
      <c r="A13" s="159" t="s">
        <v>173</v>
      </c>
      <c r="B13" s="125">
        <v>1</v>
      </c>
      <c r="C13" s="125">
        <v>3</v>
      </c>
      <c r="D13" s="126">
        <v>600</v>
      </c>
      <c r="E13" s="126">
        <v>538.7</v>
      </c>
    </row>
    <row r="14" spans="1:5" ht="93">
      <c r="A14" s="159" t="s">
        <v>174</v>
      </c>
      <c r="B14" s="125">
        <v>1</v>
      </c>
      <c r="C14" s="125">
        <v>4</v>
      </c>
      <c r="D14" s="126">
        <v>91196.3</v>
      </c>
      <c r="E14" s="126">
        <v>87326.6</v>
      </c>
    </row>
    <row r="15" spans="1:5" ht="69.75">
      <c r="A15" s="159" t="s">
        <v>175</v>
      </c>
      <c r="B15" s="125">
        <v>1</v>
      </c>
      <c r="C15" s="125">
        <v>6</v>
      </c>
      <c r="D15" s="126">
        <v>22191.4</v>
      </c>
      <c r="E15" s="126">
        <v>20675</v>
      </c>
    </row>
    <row r="16" spans="1:5" ht="23.25">
      <c r="A16" s="159" t="s">
        <v>210</v>
      </c>
      <c r="B16" s="125">
        <v>1</v>
      </c>
      <c r="C16" s="125">
        <v>7</v>
      </c>
      <c r="D16" s="126">
        <v>63.4</v>
      </c>
      <c r="E16" s="126">
        <v>50.1</v>
      </c>
    </row>
    <row r="17" spans="1:5" ht="23.25">
      <c r="A17" s="124" t="s">
        <v>176</v>
      </c>
      <c r="B17" s="125">
        <v>1</v>
      </c>
      <c r="C17" s="125">
        <v>13</v>
      </c>
      <c r="D17" s="128">
        <v>60297.6</v>
      </c>
      <c r="E17" s="128">
        <v>55865</v>
      </c>
    </row>
    <row r="18" spans="1:5" ht="23.25">
      <c r="A18" s="124"/>
      <c r="B18" s="125"/>
      <c r="C18" s="125"/>
      <c r="D18" s="126"/>
      <c r="E18" s="126"/>
    </row>
    <row r="19" spans="1:5" ht="22.5">
      <c r="A19" s="121" t="s">
        <v>177</v>
      </c>
      <c r="B19" s="122">
        <v>2</v>
      </c>
      <c r="C19" s="122"/>
      <c r="D19" s="129">
        <f>D20</f>
        <v>1154.4</v>
      </c>
      <c r="E19" s="129">
        <f>E20</f>
        <v>1154.4</v>
      </c>
    </row>
    <row r="20" spans="1:5" ht="23.25">
      <c r="A20" s="124" t="s">
        <v>178</v>
      </c>
      <c r="B20" s="125">
        <v>2</v>
      </c>
      <c r="C20" s="125">
        <v>3</v>
      </c>
      <c r="D20" s="126">
        <v>1154.4</v>
      </c>
      <c r="E20" s="126">
        <v>1154.4</v>
      </c>
    </row>
    <row r="21" spans="1:5" ht="23.25">
      <c r="A21" s="124"/>
      <c r="B21" s="125"/>
      <c r="C21" s="125"/>
      <c r="D21" s="126"/>
      <c r="E21" s="126"/>
    </row>
    <row r="22" spans="1:5" ht="45">
      <c r="A22" s="121" t="s">
        <v>179</v>
      </c>
      <c r="B22" s="122">
        <v>3</v>
      </c>
      <c r="C22" s="122"/>
      <c r="D22" s="129">
        <f>SUM(D23:D25)</f>
        <v>14270.4</v>
      </c>
      <c r="E22" s="129">
        <f>SUM(E23:E25)</f>
        <v>13722.4</v>
      </c>
    </row>
    <row r="23" spans="1:5" ht="23.25">
      <c r="A23" s="124" t="s">
        <v>180</v>
      </c>
      <c r="B23" s="125">
        <v>3</v>
      </c>
      <c r="C23" s="125">
        <v>2</v>
      </c>
      <c r="D23" s="126">
        <v>370</v>
      </c>
      <c r="E23" s="126">
        <v>284.5</v>
      </c>
    </row>
    <row r="24" spans="1:5" ht="69.75">
      <c r="A24" s="130" t="s">
        <v>181</v>
      </c>
      <c r="B24" s="125">
        <v>3</v>
      </c>
      <c r="C24" s="125">
        <v>9</v>
      </c>
      <c r="D24" s="126">
        <v>12924</v>
      </c>
      <c r="E24" s="126">
        <v>12884.5</v>
      </c>
    </row>
    <row r="25" spans="1:5" ht="46.5">
      <c r="A25" s="130" t="s">
        <v>182</v>
      </c>
      <c r="B25" s="125">
        <v>3</v>
      </c>
      <c r="C25" s="125">
        <v>14</v>
      </c>
      <c r="D25" s="126">
        <v>976.4</v>
      </c>
      <c r="E25" s="126">
        <v>553.4</v>
      </c>
    </row>
    <row r="26" spans="1:5" ht="23.25">
      <c r="A26" s="124"/>
      <c r="B26" s="125"/>
      <c r="C26" s="125"/>
      <c r="D26" s="126"/>
      <c r="E26" s="126"/>
    </row>
    <row r="27" spans="1:5" ht="22.5">
      <c r="A27" s="121" t="s">
        <v>183</v>
      </c>
      <c r="B27" s="122">
        <v>4</v>
      </c>
      <c r="C27" s="122"/>
      <c r="D27" s="129">
        <f>SUM(D28:D31)</f>
        <v>62353.4</v>
      </c>
      <c r="E27" s="129">
        <f>SUM(E28:E31)</f>
        <v>32022.5</v>
      </c>
    </row>
    <row r="28" spans="1:5" ht="23.25">
      <c r="A28" s="131" t="s">
        <v>184</v>
      </c>
      <c r="B28" s="125">
        <v>4</v>
      </c>
      <c r="C28" s="125">
        <v>5</v>
      </c>
      <c r="D28" s="126">
        <v>665</v>
      </c>
      <c r="E28" s="126">
        <v>560</v>
      </c>
    </row>
    <row r="29" spans="1:5" ht="23.25">
      <c r="A29" s="124" t="s">
        <v>185</v>
      </c>
      <c r="B29" s="125" t="s">
        <v>186</v>
      </c>
      <c r="C29" s="125" t="s">
        <v>187</v>
      </c>
      <c r="D29" s="126">
        <v>2426.9</v>
      </c>
      <c r="E29" s="126">
        <v>1178.3</v>
      </c>
    </row>
    <row r="30" spans="1:5" ht="27.75" customHeight="1">
      <c r="A30" s="124" t="s">
        <v>465</v>
      </c>
      <c r="B30" s="125">
        <v>4</v>
      </c>
      <c r="C30" s="125">
        <v>9</v>
      </c>
      <c r="D30" s="126">
        <v>48913.6</v>
      </c>
      <c r="E30" s="126">
        <v>21826.1</v>
      </c>
    </row>
    <row r="31" spans="1:5" ht="23.25">
      <c r="A31" s="124" t="s">
        <v>188</v>
      </c>
      <c r="B31" s="125">
        <v>4</v>
      </c>
      <c r="C31" s="125">
        <v>12</v>
      </c>
      <c r="D31" s="126">
        <v>10347.9</v>
      </c>
      <c r="E31" s="126">
        <v>8458.1</v>
      </c>
    </row>
    <row r="32" spans="1:5" ht="23.25">
      <c r="A32" s="124"/>
      <c r="B32" s="125"/>
      <c r="C32" s="125"/>
      <c r="D32" s="126"/>
      <c r="E32" s="126"/>
    </row>
    <row r="33" spans="1:5" ht="22.5">
      <c r="A33" s="121" t="s">
        <v>189</v>
      </c>
      <c r="B33" s="122">
        <v>5</v>
      </c>
      <c r="C33" s="122"/>
      <c r="D33" s="129">
        <f>SUM(D34:D37)</f>
        <v>966747.7999999999</v>
      </c>
      <c r="E33" s="129">
        <f>SUM(E34:E37)</f>
        <v>576678.5</v>
      </c>
    </row>
    <row r="34" spans="1:5" ht="23.25">
      <c r="A34" s="124" t="s">
        <v>190</v>
      </c>
      <c r="B34" s="125">
        <v>5</v>
      </c>
      <c r="C34" s="125">
        <v>1</v>
      </c>
      <c r="D34" s="126">
        <v>891894.5</v>
      </c>
      <c r="E34" s="126">
        <v>512705.6</v>
      </c>
    </row>
    <row r="35" spans="1:5" ht="23.25">
      <c r="A35" s="124" t="s">
        <v>191</v>
      </c>
      <c r="B35" s="125">
        <v>5</v>
      </c>
      <c r="C35" s="125">
        <v>2</v>
      </c>
      <c r="D35" s="126">
        <v>58436.4</v>
      </c>
      <c r="E35" s="126">
        <v>54225.8</v>
      </c>
    </row>
    <row r="36" spans="1:5" ht="23.25" hidden="1">
      <c r="A36" s="124" t="s">
        <v>192</v>
      </c>
      <c r="B36" s="125">
        <v>5</v>
      </c>
      <c r="C36" s="125">
        <v>3</v>
      </c>
      <c r="D36" s="126">
        <v>6085.2</v>
      </c>
      <c r="E36" s="126">
        <v>0</v>
      </c>
    </row>
    <row r="37" spans="1:5" ht="46.5">
      <c r="A37" s="132" t="s">
        <v>193</v>
      </c>
      <c r="B37" s="125">
        <v>5</v>
      </c>
      <c r="C37" s="125">
        <v>5</v>
      </c>
      <c r="D37" s="126">
        <v>10331.7</v>
      </c>
      <c r="E37" s="126">
        <v>9747.1</v>
      </c>
    </row>
    <row r="38" spans="1:5" ht="23.25">
      <c r="A38" s="124"/>
      <c r="B38" s="125"/>
      <c r="C38" s="125"/>
      <c r="D38" s="126"/>
      <c r="E38" s="126"/>
    </row>
    <row r="39" spans="1:5" ht="22.5">
      <c r="A39" s="121" t="s">
        <v>194</v>
      </c>
      <c r="B39" s="122">
        <v>7</v>
      </c>
      <c r="C39" s="122"/>
      <c r="D39" s="129">
        <f>SUM(D40:D43)</f>
        <v>1103983.6</v>
      </c>
      <c r="E39" s="129">
        <f>SUM(E40:E43)</f>
        <v>1084271.5999999999</v>
      </c>
    </row>
    <row r="40" spans="1:5" ht="23.25">
      <c r="A40" s="124" t="s">
        <v>195</v>
      </c>
      <c r="B40" s="125">
        <v>7</v>
      </c>
      <c r="C40" s="125">
        <v>1</v>
      </c>
      <c r="D40" s="126">
        <v>377281.9</v>
      </c>
      <c r="E40" s="126">
        <v>370855.3</v>
      </c>
    </row>
    <row r="41" spans="1:5" ht="23.25">
      <c r="A41" s="124" t="s">
        <v>196</v>
      </c>
      <c r="B41" s="125">
        <v>7</v>
      </c>
      <c r="C41" s="125">
        <v>2</v>
      </c>
      <c r="D41" s="126">
        <v>660911.8</v>
      </c>
      <c r="E41" s="126">
        <v>648851.6</v>
      </c>
    </row>
    <row r="42" spans="1:5" ht="23.25">
      <c r="A42" s="124" t="s">
        <v>464</v>
      </c>
      <c r="B42" s="125">
        <v>7</v>
      </c>
      <c r="C42" s="125">
        <v>7</v>
      </c>
      <c r="D42" s="126">
        <v>7323.8</v>
      </c>
      <c r="E42" s="126">
        <v>6733.6</v>
      </c>
    </row>
    <row r="43" spans="1:5" ht="23.25">
      <c r="A43" s="124" t="s">
        <v>197</v>
      </c>
      <c r="B43" s="125">
        <v>7</v>
      </c>
      <c r="C43" s="125">
        <v>9</v>
      </c>
      <c r="D43" s="126">
        <v>58466.1</v>
      </c>
      <c r="E43" s="126">
        <v>57831.1</v>
      </c>
    </row>
    <row r="44" spans="1:5" ht="23.25">
      <c r="A44" s="124"/>
      <c r="B44" s="125"/>
      <c r="C44" s="125"/>
      <c r="D44" s="126"/>
      <c r="E44" s="126"/>
    </row>
    <row r="45" spans="1:5" ht="22.5">
      <c r="A45" s="121" t="s">
        <v>462</v>
      </c>
      <c r="B45" s="122">
        <v>8</v>
      </c>
      <c r="C45" s="122"/>
      <c r="D45" s="129">
        <f>SUM(D46:D47)</f>
        <v>102384.79999999999</v>
      </c>
      <c r="E45" s="129">
        <f>SUM(E46:E47)</f>
        <v>99949.6</v>
      </c>
    </row>
    <row r="46" spans="1:5" ht="23.25">
      <c r="A46" s="124" t="s">
        <v>198</v>
      </c>
      <c r="B46" s="125">
        <v>8</v>
      </c>
      <c r="C46" s="125">
        <v>1</v>
      </c>
      <c r="D46" s="126">
        <v>70397.4</v>
      </c>
      <c r="E46" s="126">
        <v>68704.3</v>
      </c>
    </row>
    <row r="47" spans="1:5" ht="23.25">
      <c r="A47" s="124" t="s">
        <v>199</v>
      </c>
      <c r="B47" s="125">
        <v>8</v>
      </c>
      <c r="C47" s="125">
        <v>4</v>
      </c>
      <c r="D47" s="126">
        <v>31987.4</v>
      </c>
      <c r="E47" s="126">
        <v>31245.3</v>
      </c>
    </row>
    <row r="48" spans="1:5" ht="23.25">
      <c r="A48" s="124"/>
      <c r="B48" s="125"/>
      <c r="C48" s="125"/>
      <c r="D48" s="126"/>
      <c r="E48" s="126"/>
    </row>
    <row r="49" spans="1:5" ht="22.5">
      <c r="A49" s="121" t="s">
        <v>200</v>
      </c>
      <c r="B49" s="122">
        <v>10</v>
      </c>
      <c r="C49" s="122"/>
      <c r="D49" s="129">
        <f>SUM(D50:D52)</f>
        <v>81025.5</v>
      </c>
      <c r="E49" s="129">
        <f>SUM(E50:E52)</f>
        <v>76840.7</v>
      </c>
    </row>
    <row r="50" spans="1:5" ht="23.25">
      <c r="A50" s="124" t="s">
        <v>201</v>
      </c>
      <c r="B50" s="125">
        <v>10</v>
      </c>
      <c r="C50" s="125">
        <v>1</v>
      </c>
      <c r="D50" s="126">
        <v>7567</v>
      </c>
      <c r="E50" s="126">
        <v>7406.4</v>
      </c>
    </row>
    <row r="51" spans="1:5" ht="23.25">
      <c r="A51" s="133" t="s">
        <v>202</v>
      </c>
      <c r="B51" s="125">
        <v>10</v>
      </c>
      <c r="C51" s="125">
        <v>3</v>
      </c>
      <c r="D51" s="126">
        <v>18417</v>
      </c>
      <c r="E51" s="126">
        <v>15466.8</v>
      </c>
    </row>
    <row r="52" spans="1:5" ht="23.25">
      <c r="A52" s="133" t="s">
        <v>203</v>
      </c>
      <c r="B52" s="125">
        <v>10</v>
      </c>
      <c r="C52" s="125">
        <v>4</v>
      </c>
      <c r="D52" s="126">
        <v>55041.5</v>
      </c>
      <c r="E52" s="126">
        <v>53967.5</v>
      </c>
    </row>
    <row r="53" spans="1:5" ht="23.25">
      <c r="A53" s="124"/>
      <c r="B53" s="125"/>
      <c r="C53" s="125"/>
      <c r="D53" s="126"/>
      <c r="E53" s="126"/>
    </row>
    <row r="54" spans="1:5" ht="23.25">
      <c r="A54" s="121" t="s">
        <v>204</v>
      </c>
      <c r="B54" s="134">
        <v>11</v>
      </c>
      <c r="C54" s="125"/>
      <c r="D54" s="135">
        <f>D55</f>
        <v>18735</v>
      </c>
      <c r="E54" s="135">
        <f>E55</f>
        <v>18194.5</v>
      </c>
    </row>
    <row r="55" spans="1:5" ht="23.25">
      <c r="A55" s="124" t="s">
        <v>205</v>
      </c>
      <c r="B55" s="136">
        <v>11</v>
      </c>
      <c r="C55" s="136">
        <v>1</v>
      </c>
      <c r="D55" s="137">
        <v>18735</v>
      </c>
      <c r="E55" s="137">
        <v>18194.5</v>
      </c>
    </row>
    <row r="56" spans="1:5" ht="23.25">
      <c r="A56" s="124"/>
      <c r="B56" s="125"/>
      <c r="C56" s="125"/>
      <c r="D56" s="126"/>
      <c r="E56" s="126"/>
    </row>
    <row r="57" spans="1:5" ht="57" customHeight="1">
      <c r="A57" s="121" t="s">
        <v>463</v>
      </c>
      <c r="B57" s="134">
        <v>14</v>
      </c>
      <c r="C57" s="125"/>
      <c r="D57" s="135">
        <f>SUM(D58:D59)</f>
        <v>27366</v>
      </c>
      <c r="E57" s="135">
        <f>SUM(E58:E59)</f>
        <v>27366</v>
      </c>
    </row>
    <row r="58" spans="1:5" ht="69.75">
      <c r="A58" s="127" t="s">
        <v>206</v>
      </c>
      <c r="B58" s="136">
        <v>14</v>
      </c>
      <c r="C58" s="125">
        <v>1</v>
      </c>
      <c r="D58" s="137">
        <v>5850</v>
      </c>
      <c r="E58" s="137">
        <v>5850</v>
      </c>
    </row>
    <row r="59" spans="1:5" ht="23.25">
      <c r="A59" s="124" t="s">
        <v>207</v>
      </c>
      <c r="B59" s="125">
        <v>14</v>
      </c>
      <c r="C59" s="125">
        <v>2</v>
      </c>
      <c r="D59" s="126">
        <v>21516</v>
      </c>
      <c r="E59" s="126">
        <v>21516</v>
      </c>
    </row>
  </sheetData>
  <sheetProtection/>
  <mergeCells count="5">
    <mergeCell ref="D1:E1"/>
    <mergeCell ref="A3:E3"/>
    <mergeCell ref="B4:E4"/>
    <mergeCell ref="A7:E7"/>
    <mergeCell ref="D8:E8"/>
  </mergeCells>
  <printOptions/>
  <pageMargins left="0.7086614173228347" right="0" top="0.1968503937007874" bottom="0.15748031496062992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9"/>
  <sheetViews>
    <sheetView zoomScaleSheetLayoutView="30" zoomScalePageLayoutView="0" workbookViewId="0" topLeftCell="A1">
      <selection activeCell="A22" sqref="A22"/>
    </sheetView>
  </sheetViews>
  <sheetFormatPr defaultColWidth="9.140625" defaultRowHeight="12.75"/>
  <cols>
    <col min="1" max="1" width="59.8515625" style="0" customWidth="1"/>
    <col min="2" max="2" width="7.28125" style="0" customWidth="1"/>
    <col min="3" max="3" width="17.57421875" style="0" customWidth="1"/>
    <col min="4" max="4" width="7.00390625" style="0" customWidth="1"/>
    <col min="5" max="5" width="13.7109375" style="0" hidden="1" customWidth="1"/>
    <col min="6" max="6" width="13.8515625" style="0" customWidth="1"/>
  </cols>
  <sheetData>
    <row r="1" spans="2:6" ht="15.75">
      <c r="B1" s="173" t="s">
        <v>209</v>
      </c>
      <c r="C1" s="173"/>
      <c r="D1" s="173"/>
      <c r="E1" s="173"/>
      <c r="F1" s="173"/>
    </row>
    <row r="2" spans="2:6" ht="12.75">
      <c r="B2" s="174" t="s">
        <v>460</v>
      </c>
      <c r="C2" s="174"/>
      <c r="D2" s="174"/>
      <c r="E2" s="174"/>
      <c r="F2" s="174"/>
    </row>
    <row r="3" spans="2:6" ht="12.75">
      <c r="B3" s="178" t="s">
        <v>467</v>
      </c>
      <c r="C3" s="179"/>
      <c r="D3" s="179"/>
      <c r="E3" s="179"/>
      <c r="F3" s="179"/>
    </row>
    <row r="4" spans="1:6" ht="18.75">
      <c r="A4" s="3"/>
      <c r="B4" s="3"/>
      <c r="C4" s="4"/>
      <c r="D4" s="4"/>
      <c r="E4" s="4"/>
      <c r="F4" s="4"/>
    </row>
    <row r="5" spans="1:6" ht="50.25" customHeight="1">
      <c r="A5" s="177" t="s">
        <v>459</v>
      </c>
      <c r="B5" s="177"/>
      <c r="C5" s="177"/>
      <c r="D5" s="177"/>
      <c r="E5" s="177"/>
      <c r="F5" s="177"/>
    </row>
    <row r="6" spans="1:7" ht="23.25">
      <c r="A6" s="1" t="s">
        <v>0</v>
      </c>
      <c r="B6" s="1"/>
      <c r="C6" s="1" t="s">
        <v>0</v>
      </c>
      <c r="D6" s="1" t="s">
        <v>0</v>
      </c>
      <c r="E6" s="2"/>
      <c r="F6" s="162" t="s">
        <v>168</v>
      </c>
      <c r="G6" s="161"/>
    </row>
    <row r="7" spans="1:6" ht="12.75">
      <c r="A7" s="169" t="s">
        <v>3</v>
      </c>
      <c r="B7" s="169" t="s">
        <v>137</v>
      </c>
      <c r="C7" s="169" t="s">
        <v>1</v>
      </c>
      <c r="D7" s="169" t="s">
        <v>2</v>
      </c>
      <c r="E7" s="175" t="s">
        <v>165</v>
      </c>
      <c r="F7" s="175" t="s">
        <v>166</v>
      </c>
    </row>
    <row r="8" spans="1:6" ht="20.25" customHeight="1">
      <c r="A8" s="170"/>
      <c r="B8" s="171"/>
      <c r="C8" s="172"/>
      <c r="D8" s="172"/>
      <c r="E8" s="176"/>
      <c r="F8" s="176"/>
    </row>
    <row r="9" spans="1:6" ht="12.75">
      <c r="A9" s="70" t="s">
        <v>4</v>
      </c>
      <c r="B9" s="70">
        <v>2</v>
      </c>
      <c r="C9" s="70">
        <v>3</v>
      </c>
      <c r="D9" s="70">
        <v>4</v>
      </c>
      <c r="E9" s="70">
        <v>5</v>
      </c>
      <c r="F9" s="158">
        <v>5</v>
      </c>
    </row>
    <row r="10" spans="1:9" ht="15.75">
      <c r="A10" s="5" t="s">
        <v>5</v>
      </c>
      <c r="B10" s="5"/>
      <c r="C10" s="5" t="s">
        <v>0</v>
      </c>
      <c r="D10" s="6"/>
      <c r="E10" s="6">
        <f>E11+E23+E274+E321+E348+E422</f>
        <v>2552369.5999999996</v>
      </c>
      <c r="F10" s="6">
        <f>F11+F23+F274+F321+F348+F422</f>
        <v>2094655.6</v>
      </c>
      <c r="H10" s="163">
        <f>E10-'Приложение 3'!D10</f>
        <v>0</v>
      </c>
      <c r="I10" s="163">
        <f>F10-'Приложение 3'!E10</f>
        <v>0</v>
      </c>
    </row>
    <row r="11" spans="1:6" ht="15.75">
      <c r="A11" s="71" t="s">
        <v>138</v>
      </c>
      <c r="B11" s="29" t="s">
        <v>139</v>
      </c>
      <c r="C11" s="26"/>
      <c r="D11" s="26"/>
      <c r="E11" s="27">
        <f>E12</f>
        <v>4100</v>
      </c>
      <c r="F11" s="27">
        <f>F12</f>
        <v>3453.6000000000004</v>
      </c>
    </row>
    <row r="12" spans="1:6" ht="15.75">
      <c r="A12" s="72" t="s">
        <v>35</v>
      </c>
      <c r="B12" s="78" t="s">
        <v>139</v>
      </c>
      <c r="C12" s="73" t="s">
        <v>211</v>
      </c>
      <c r="D12" s="73" t="s">
        <v>0</v>
      </c>
      <c r="E12" s="92">
        <f>E13+E15+E19</f>
        <v>4100</v>
      </c>
      <c r="F12" s="92">
        <f>F13+F15+F19</f>
        <v>3453.6000000000004</v>
      </c>
    </row>
    <row r="13" spans="1:6" ht="31.5">
      <c r="A13" s="23" t="s">
        <v>140</v>
      </c>
      <c r="B13" s="21" t="s">
        <v>139</v>
      </c>
      <c r="C13" s="37" t="s">
        <v>212</v>
      </c>
      <c r="D13" s="21"/>
      <c r="E13" s="38">
        <f>E14</f>
        <v>1407.4</v>
      </c>
      <c r="F13" s="38">
        <f>F14</f>
        <v>1400.3</v>
      </c>
    </row>
    <row r="14" spans="1:6" ht="66.75" customHeight="1">
      <c r="A14" s="48" t="s">
        <v>15</v>
      </c>
      <c r="B14" s="21" t="s">
        <v>139</v>
      </c>
      <c r="C14" s="37" t="s">
        <v>212</v>
      </c>
      <c r="D14" s="21" t="s">
        <v>16</v>
      </c>
      <c r="E14" s="38">
        <v>1407.4</v>
      </c>
      <c r="F14" s="38">
        <v>1400.3</v>
      </c>
    </row>
    <row r="15" spans="1:6" ht="33.75" customHeight="1">
      <c r="A15" s="48" t="s">
        <v>36</v>
      </c>
      <c r="B15" s="21" t="s">
        <v>139</v>
      </c>
      <c r="C15" s="37" t="s">
        <v>213</v>
      </c>
      <c r="D15" s="37" t="s">
        <v>0</v>
      </c>
      <c r="E15" s="38">
        <f>+E17+E18+E16</f>
        <v>600</v>
      </c>
      <c r="F15" s="38">
        <f>+F17+F18+F16</f>
        <v>538.7</v>
      </c>
    </row>
    <row r="16" spans="1:6" ht="69" customHeight="1">
      <c r="A16" s="48" t="s">
        <v>15</v>
      </c>
      <c r="B16" s="21" t="s">
        <v>139</v>
      </c>
      <c r="C16" s="37" t="s">
        <v>213</v>
      </c>
      <c r="D16" s="37" t="s">
        <v>16</v>
      </c>
      <c r="E16" s="38">
        <v>88</v>
      </c>
      <c r="F16" s="38">
        <v>76.3</v>
      </c>
    </row>
    <row r="17" spans="1:6" ht="31.5">
      <c r="A17" s="40" t="s">
        <v>13</v>
      </c>
      <c r="B17" s="21" t="s">
        <v>139</v>
      </c>
      <c r="C17" s="37" t="s">
        <v>213</v>
      </c>
      <c r="D17" s="37" t="s">
        <v>8</v>
      </c>
      <c r="E17" s="38">
        <v>508.8</v>
      </c>
      <c r="F17" s="38">
        <v>460.1</v>
      </c>
    </row>
    <row r="18" spans="1:6" ht="15.75">
      <c r="A18" s="40" t="s">
        <v>9</v>
      </c>
      <c r="B18" s="21" t="s">
        <v>139</v>
      </c>
      <c r="C18" s="37" t="s">
        <v>213</v>
      </c>
      <c r="D18" s="37" t="s">
        <v>12</v>
      </c>
      <c r="E18" s="38">
        <v>3.2</v>
      </c>
      <c r="F18" s="38">
        <v>2.3</v>
      </c>
    </row>
    <row r="19" spans="1:6" ht="31.5">
      <c r="A19" s="48" t="s">
        <v>37</v>
      </c>
      <c r="B19" s="21" t="s">
        <v>139</v>
      </c>
      <c r="C19" s="37" t="s">
        <v>214</v>
      </c>
      <c r="D19" s="37" t="s">
        <v>0</v>
      </c>
      <c r="E19" s="38">
        <f>E20+E21+E22</f>
        <v>2092.6</v>
      </c>
      <c r="F19" s="38">
        <f>F20+F21+F22</f>
        <v>1514.6000000000001</v>
      </c>
    </row>
    <row r="20" spans="1:6" ht="69" customHeight="1">
      <c r="A20" s="48" t="s">
        <v>15</v>
      </c>
      <c r="B20" s="21" t="s">
        <v>139</v>
      </c>
      <c r="C20" s="37" t="s">
        <v>214</v>
      </c>
      <c r="D20" s="37" t="s">
        <v>16</v>
      </c>
      <c r="E20" s="38">
        <v>1813.9999999999998</v>
      </c>
      <c r="F20" s="38">
        <v>1237.4</v>
      </c>
    </row>
    <row r="21" spans="1:6" ht="31.5">
      <c r="A21" s="40" t="s">
        <v>13</v>
      </c>
      <c r="B21" s="21" t="s">
        <v>139</v>
      </c>
      <c r="C21" s="37" t="s">
        <v>214</v>
      </c>
      <c r="D21" s="21" t="s">
        <v>8</v>
      </c>
      <c r="E21" s="38">
        <v>276.8</v>
      </c>
      <c r="F21" s="38">
        <v>275.8</v>
      </c>
    </row>
    <row r="22" spans="1:6" ht="15.75">
      <c r="A22" s="40" t="s">
        <v>9</v>
      </c>
      <c r="B22" s="21" t="s">
        <v>139</v>
      </c>
      <c r="C22" s="37" t="s">
        <v>214</v>
      </c>
      <c r="D22" s="21" t="s">
        <v>12</v>
      </c>
      <c r="E22" s="38">
        <v>1.8</v>
      </c>
      <c r="F22" s="38">
        <v>1.4</v>
      </c>
    </row>
    <row r="23" spans="1:6" ht="15.75">
      <c r="A23" s="74" t="s">
        <v>141</v>
      </c>
      <c r="B23" s="29" t="s">
        <v>142</v>
      </c>
      <c r="C23" s="75"/>
      <c r="D23" s="76"/>
      <c r="E23" s="30">
        <f>E24+E40+E63+E135+E149+E193+E217+E247+E127</f>
        <v>785769.7999999999</v>
      </c>
      <c r="F23" s="30">
        <f>F24+F40+F63+F135+F149+F193+F217+F247+F127</f>
        <v>614467.4</v>
      </c>
    </row>
    <row r="24" spans="1:6" ht="31.5">
      <c r="A24" s="77" t="s">
        <v>77</v>
      </c>
      <c r="B24" s="73" t="s">
        <v>142</v>
      </c>
      <c r="C24" s="78" t="s">
        <v>215</v>
      </c>
      <c r="D24" s="78" t="s">
        <v>0</v>
      </c>
      <c r="E24" s="79">
        <f>E25</f>
        <v>3091</v>
      </c>
      <c r="F24" s="79">
        <f>F25</f>
        <v>3090.3999999999996</v>
      </c>
    </row>
    <row r="25" spans="1:6" ht="35.25" customHeight="1">
      <c r="A25" s="13" t="s">
        <v>78</v>
      </c>
      <c r="B25" s="80" t="s">
        <v>142</v>
      </c>
      <c r="C25" s="11" t="s">
        <v>216</v>
      </c>
      <c r="D25" s="11" t="s">
        <v>0</v>
      </c>
      <c r="E25" s="12">
        <f>E26+E28+E30+E32+E34+E36+E38</f>
        <v>3091</v>
      </c>
      <c r="F25" s="12">
        <f>F26+F28+F30+F32+F34+F36+F38</f>
        <v>3090.3999999999996</v>
      </c>
    </row>
    <row r="26" spans="1:6" ht="31.5">
      <c r="A26" s="14" t="s">
        <v>6</v>
      </c>
      <c r="B26" s="25" t="s">
        <v>142</v>
      </c>
      <c r="C26" s="15" t="s">
        <v>217</v>
      </c>
      <c r="D26" s="15"/>
      <c r="E26" s="8">
        <f>E27</f>
        <v>180</v>
      </c>
      <c r="F26" s="8">
        <f>F27</f>
        <v>179.5</v>
      </c>
    </row>
    <row r="27" spans="1:6" ht="31.5">
      <c r="A27" s="57" t="s">
        <v>13</v>
      </c>
      <c r="B27" s="37" t="s">
        <v>142</v>
      </c>
      <c r="C27" s="15" t="s">
        <v>217</v>
      </c>
      <c r="D27" s="37" t="s">
        <v>8</v>
      </c>
      <c r="E27" s="38">
        <v>180</v>
      </c>
      <c r="F27" s="38">
        <v>179.5</v>
      </c>
    </row>
    <row r="28" spans="1:6" ht="31.5">
      <c r="A28" s="35" t="s">
        <v>7</v>
      </c>
      <c r="B28" s="37" t="s">
        <v>142</v>
      </c>
      <c r="C28" s="15" t="s">
        <v>218</v>
      </c>
      <c r="D28" s="37"/>
      <c r="E28" s="20">
        <f>E29</f>
        <v>569.3</v>
      </c>
      <c r="F28" s="20">
        <f>F29</f>
        <v>569.3</v>
      </c>
    </row>
    <row r="29" spans="1:6" ht="15.75">
      <c r="A29" s="40" t="s">
        <v>9</v>
      </c>
      <c r="B29" s="37" t="s">
        <v>142</v>
      </c>
      <c r="C29" s="15" t="s">
        <v>218</v>
      </c>
      <c r="D29" s="37" t="s">
        <v>12</v>
      </c>
      <c r="E29" s="38">
        <v>569.3</v>
      </c>
      <c r="F29" s="38">
        <v>569.3</v>
      </c>
    </row>
    <row r="30" spans="1:6" ht="47.25">
      <c r="A30" s="40" t="s">
        <v>133</v>
      </c>
      <c r="B30" s="37" t="s">
        <v>142</v>
      </c>
      <c r="C30" s="15" t="s">
        <v>219</v>
      </c>
      <c r="D30" s="37"/>
      <c r="E30" s="20">
        <f>E31</f>
        <v>773.3</v>
      </c>
      <c r="F30" s="20">
        <f>F31</f>
        <v>773.3</v>
      </c>
    </row>
    <row r="31" spans="1:6" ht="15.75">
      <c r="A31" s="40" t="s">
        <v>9</v>
      </c>
      <c r="B31" s="37" t="s">
        <v>142</v>
      </c>
      <c r="C31" s="15" t="s">
        <v>219</v>
      </c>
      <c r="D31" s="37" t="s">
        <v>12</v>
      </c>
      <c r="E31" s="38">
        <v>773.3</v>
      </c>
      <c r="F31" s="38">
        <v>773.3</v>
      </c>
    </row>
    <row r="32" spans="1:6" ht="15.75">
      <c r="A32" s="35" t="s">
        <v>127</v>
      </c>
      <c r="B32" s="37" t="s">
        <v>142</v>
      </c>
      <c r="C32" s="15" t="s">
        <v>220</v>
      </c>
      <c r="D32" s="37"/>
      <c r="E32" s="20">
        <f>E33</f>
        <v>579.6</v>
      </c>
      <c r="F32" s="20">
        <f>F33</f>
        <v>579.6</v>
      </c>
    </row>
    <row r="33" spans="1:6" ht="15.75">
      <c r="A33" s="40" t="s">
        <v>9</v>
      </c>
      <c r="B33" s="37" t="s">
        <v>142</v>
      </c>
      <c r="C33" s="15" t="s">
        <v>220</v>
      </c>
      <c r="D33" s="37" t="s">
        <v>12</v>
      </c>
      <c r="E33" s="38">
        <v>579.6</v>
      </c>
      <c r="F33" s="38">
        <v>579.6</v>
      </c>
    </row>
    <row r="34" spans="1:6" ht="47.25">
      <c r="A34" s="40" t="s">
        <v>133</v>
      </c>
      <c r="B34" s="37" t="s">
        <v>142</v>
      </c>
      <c r="C34" s="15" t="s">
        <v>221</v>
      </c>
      <c r="D34" s="37"/>
      <c r="E34" s="20">
        <f>E35</f>
        <v>597.2</v>
      </c>
      <c r="F34" s="20">
        <f>F35</f>
        <v>597.2</v>
      </c>
    </row>
    <row r="35" spans="1:6" ht="15.75">
      <c r="A35" s="40" t="s">
        <v>9</v>
      </c>
      <c r="B35" s="37" t="s">
        <v>142</v>
      </c>
      <c r="C35" s="15" t="s">
        <v>221</v>
      </c>
      <c r="D35" s="37" t="s">
        <v>12</v>
      </c>
      <c r="E35" s="38">
        <v>597.2</v>
      </c>
      <c r="F35" s="38">
        <v>597.2</v>
      </c>
    </row>
    <row r="36" spans="1:6" ht="47.25">
      <c r="A36" s="40" t="s">
        <v>133</v>
      </c>
      <c r="B36" s="37" t="s">
        <v>142</v>
      </c>
      <c r="C36" s="15" t="s">
        <v>222</v>
      </c>
      <c r="D36" s="37"/>
      <c r="E36" s="20">
        <f>E37</f>
        <v>308.8</v>
      </c>
      <c r="F36" s="20">
        <f>F37</f>
        <v>308.7</v>
      </c>
    </row>
    <row r="37" spans="1:6" ht="15.75">
      <c r="A37" s="40" t="s">
        <v>9</v>
      </c>
      <c r="B37" s="37" t="s">
        <v>142</v>
      </c>
      <c r="C37" s="15" t="s">
        <v>222</v>
      </c>
      <c r="D37" s="37" t="s">
        <v>12</v>
      </c>
      <c r="E37" s="38">
        <v>308.8</v>
      </c>
      <c r="F37" s="38">
        <v>308.7</v>
      </c>
    </row>
    <row r="38" spans="1:6" ht="15.75">
      <c r="A38" s="35" t="s">
        <v>127</v>
      </c>
      <c r="B38" s="37" t="s">
        <v>142</v>
      </c>
      <c r="C38" s="15" t="s">
        <v>223</v>
      </c>
      <c r="D38" s="37"/>
      <c r="E38" s="20">
        <f>E39</f>
        <v>82.8</v>
      </c>
      <c r="F38" s="20">
        <f>F39</f>
        <v>82.8</v>
      </c>
    </row>
    <row r="39" spans="1:6" ht="15.75">
      <c r="A39" s="40" t="s">
        <v>9</v>
      </c>
      <c r="B39" s="37" t="s">
        <v>142</v>
      </c>
      <c r="C39" s="15" t="s">
        <v>223</v>
      </c>
      <c r="D39" s="37" t="s">
        <v>12</v>
      </c>
      <c r="E39" s="38">
        <v>82.8</v>
      </c>
      <c r="F39" s="38">
        <v>82.8</v>
      </c>
    </row>
    <row r="40" spans="1:6" ht="47.25">
      <c r="A40" s="77" t="s">
        <v>79</v>
      </c>
      <c r="B40" s="73" t="s">
        <v>142</v>
      </c>
      <c r="C40" s="78" t="s">
        <v>224</v>
      </c>
      <c r="D40" s="78" t="s">
        <v>0</v>
      </c>
      <c r="E40" s="79">
        <f>E41+E50</f>
        <v>23436.3</v>
      </c>
      <c r="F40" s="79">
        <f>F41+F50</f>
        <v>20892.600000000002</v>
      </c>
    </row>
    <row r="41" spans="1:6" ht="31.5">
      <c r="A41" s="10" t="s">
        <v>97</v>
      </c>
      <c r="B41" s="80" t="s">
        <v>142</v>
      </c>
      <c r="C41" s="11" t="s">
        <v>225</v>
      </c>
      <c r="D41" s="11" t="s">
        <v>0</v>
      </c>
      <c r="E41" s="12">
        <f>E42+E44+E48+E46</f>
        <v>665</v>
      </c>
      <c r="F41" s="12">
        <f>F42+F44+F48+F46</f>
        <v>560</v>
      </c>
    </row>
    <row r="42" spans="1:6" ht="15.75" hidden="1">
      <c r="A42" s="14" t="s">
        <v>25</v>
      </c>
      <c r="B42" s="25" t="s">
        <v>142</v>
      </c>
      <c r="C42" s="7" t="s">
        <v>226</v>
      </c>
      <c r="D42" s="7"/>
      <c r="E42" s="8">
        <f>E43</f>
        <v>85</v>
      </c>
      <c r="F42" s="8">
        <f>F43</f>
        <v>0</v>
      </c>
    </row>
    <row r="43" spans="1:6" ht="31.5" hidden="1">
      <c r="A43" s="57" t="s">
        <v>13</v>
      </c>
      <c r="B43" s="37" t="s">
        <v>142</v>
      </c>
      <c r="C43" s="7" t="s">
        <v>226</v>
      </c>
      <c r="D43" s="37" t="s">
        <v>8</v>
      </c>
      <c r="E43" s="38">
        <v>85</v>
      </c>
      <c r="F43" s="38">
        <v>0</v>
      </c>
    </row>
    <row r="44" spans="1:6" ht="51" customHeight="1" hidden="1">
      <c r="A44" s="14" t="s">
        <v>26</v>
      </c>
      <c r="B44" s="25" t="s">
        <v>142</v>
      </c>
      <c r="C44" s="7" t="s">
        <v>227</v>
      </c>
      <c r="D44" s="7"/>
      <c r="E44" s="8">
        <f>E45</f>
        <v>20</v>
      </c>
      <c r="F44" s="8">
        <f>F45</f>
        <v>0</v>
      </c>
    </row>
    <row r="45" spans="1:6" ht="15.75" hidden="1">
      <c r="A45" s="40" t="s">
        <v>9</v>
      </c>
      <c r="B45" s="37" t="s">
        <v>142</v>
      </c>
      <c r="C45" s="7" t="s">
        <v>227</v>
      </c>
      <c r="D45" s="37" t="s">
        <v>12</v>
      </c>
      <c r="E45" s="38">
        <v>20</v>
      </c>
      <c r="F45" s="38">
        <v>0</v>
      </c>
    </row>
    <row r="46" spans="1:6" ht="15.75">
      <c r="A46" s="40" t="s">
        <v>118</v>
      </c>
      <c r="B46" s="37" t="s">
        <v>142</v>
      </c>
      <c r="C46" s="7" t="s">
        <v>228</v>
      </c>
      <c r="D46" s="37"/>
      <c r="E46" s="38">
        <f>E47</f>
        <v>490</v>
      </c>
      <c r="F46" s="38">
        <f>F47</f>
        <v>490</v>
      </c>
    </row>
    <row r="47" spans="1:6" ht="15.75">
      <c r="A47" s="57" t="s">
        <v>9</v>
      </c>
      <c r="B47" s="37" t="s">
        <v>142</v>
      </c>
      <c r="C47" s="7" t="s">
        <v>228</v>
      </c>
      <c r="D47" s="37" t="s">
        <v>12</v>
      </c>
      <c r="E47" s="38">
        <v>490</v>
      </c>
      <c r="F47" s="38">
        <v>490</v>
      </c>
    </row>
    <row r="48" spans="1:6" ht="15.75">
      <c r="A48" s="40" t="s">
        <v>118</v>
      </c>
      <c r="B48" s="37" t="s">
        <v>142</v>
      </c>
      <c r="C48" s="7" t="s">
        <v>229</v>
      </c>
      <c r="D48" s="37"/>
      <c r="E48" s="38">
        <f>E49</f>
        <v>70</v>
      </c>
      <c r="F48" s="38">
        <f>F49</f>
        <v>70</v>
      </c>
    </row>
    <row r="49" spans="1:6" ht="15.75">
      <c r="A49" s="57" t="s">
        <v>9</v>
      </c>
      <c r="B49" s="37" t="s">
        <v>142</v>
      </c>
      <c r="C49" s="7" t="s">
        <v>229</v>
      </c>
      <c r="D49" s="37" t="s">
        <v>12</v>
      </c>
      <c r="E49" s="38">
        <v>70</v>
      </c>
      <c r="F49" s="38">
        <v>70</v>
      </c>
    </row>
    <row r="50" spans="1:6" ht="31.5">
      <c r="A50" s="10" t="s">
        <v>98</v>
      </c>
      <c r="B50" s="80" t="s">
        <v>142</v>
      </c>
      <c r="C50" s="11" t="s">
        <v>230</v>
      </c>
      <c r="D50" s="11" t="s">
        <v>0</v>
      </c>
      <c r="E50" s="12">
        <f>E59+E51+E54+E57+E61</f>
        <v>22771.3</v>
      </c>
      <c r="F50" s="12">
        <f>F59+F51+F54+F57+F61</f>
        <v>20332.600000000002</v>
      </c>
    </row>
    <row r="51" spans="1:6" ht="31.5">
      <c r="A51" s="23" t="s">
        <v>231</v>
      </c>
      <c r="B51" s="37" t="s">
        <v>142</v>
      </c>
      <c r="C51" s="21" t="s">
        <v>232</v>
      </c>
      <c r="D51" s="21"/>
      <c r="E51" s="32">
        <f>E53+E52</f>
        <v>1301.1</v>
      </c>
      <c r="F51" s="32">
        <f>F53+F52</f>
        <v>35</v>
      </c>
    </row>
    <row r="52" spans="1:6" ht="31.5">
      <c r="A52" s="57" t="s">
        <v>13</v>
      </c>
      <c r="B52" s="37" t="s">
        <v>142</v>
      </c>
      <c r="C52" s="21" t="s">
        <v>233</v>
      </c>
      <c r="D52" s="21" t="s">
        <v>8</v>
      </c>
      <c r="E52" s="32">
        <v>35</v>
      </c>
      <c r="F52" s="32">
        <v>35</v>
      </c>
    </row>
    <row r="53" spans="1:6" ht="47.25" hidden="1">
      <c r="A53" s="42" t="s">
        <v>27</v>
      </c>
      <c r="B53" s="37" t="s">
        <v>142</v>
      </c>
      <c r="C53" s="21" t="s">
        <v>232</v>
      </c>
      <c r="D53" s="21" t="s">
        <v>28</v>
      </c>
      <c r="E53" s="32">
        <v>1266.1</v>
      </c>
      <c r="F53" s="32">
        <v>0</v>
      </c>
    </row>
    <row r="54" spans="1:6" ht="31.5">
      <c r="A54" s="23" t="s">
        <v>234</v>
      </c>
      <c r="B54" s="37" t="s">
        <v>142</v>
      </c>
      <c r="C54" s="21" t="s">
        <v>235</v>
      </c>
      <c r="D54" s="21"/>
      <c r="E54" s="32">
        <f>E56+E55</f>
        <v>2747.6</v>
      </c>
      <c r="F54" s="32">
        <f>F56+F55</f>
        <v>2747.6</v>
      </c>
    </row>
    <row r="55" spans="1:6" ht="31.5">
      <c r="A55" s="57" t="s">
        <v>13</v>
      </c>
      <c r="B55" s="37" t="s">
        <v>142</v>
      </c>
      <c r="C55" s="21" t="s">
        <v>236</v>
      </c>
      <c r="D55" s="21" t="s">
        <v>8</v>
      </c>
      <c r="E55" s="32">
        <v>95</v>
      </c>
      <c r="F55" s="32">
        <v>95</v>
      </c>
    </row>
    <row r="56" spans="1:6" ht="34.5" customHeight="1">
      <c r="A56" s="42" t="s">
        <v>27</v>
      </c>
      <c r="B56" s="37" t="s">
        <v>142</v>
      </c>
      <c r="C56" s="21" t="s">
        <v>235</v>
      </c>
      <c r="D56" s="21" t="s">
        <v>28</v>
      </c>
      <c r="E56" s="32">
        <v>2652.6</v>
      </c>
      <c r="F56" s="32">
        <v>2652.6</v>
      </c>
    </row>
    <row r="57" spans="1:6" ht="31.5">
      <c r="A57" s="35" t="s">
        <v>237</v>
      </c>
      <c r="B57" s="37" t="s">
        <v>142</v>
      </c>
      <c r="C57" s="21" t="s">
        <v>238</v>
      </c>
      <c r="D57" s="21"/>
      <c r="E57" s="20">
        <f>E58</f>
        <v>9934.1</v>
      </c>
      <c r="F57" s="20">
        <f>F58</f>
        <v>9934.1</v>
      </c>
    </row>
    <row r="58" spans="1:6" ht="32.25" customHeight="1">
      <c r="A58" s="22" t="s">
        <v>27</v>
      </c>
      <c r="B58" s="37" t="s">
        <v>142</v>
      </c>
      <c r="C58" s="21" t="s">
        <v>238</v>
      </c>
      <c r="D58" s="37" t="s">
        <v>28</v>
      </c>
      <c r="E58" s="38">
        <v>9934.1</v>
      </c>
      <c r="F58" s="38">
        <v>9934.1</v>
      </c>
    </row>
    <row r="59" spans="1:6" ht="31.5">
      <c r="A59" s="35" t="s">
        <v>237</v>
      </c>
      <c r="B59" s="37" t="s">
        <v>142</v>
      </c>
      <c r="C59" s="21" t="s">
        <v>239</v>
      </c>
      <c r="D59" s="21"/>
      <c r="E59" s="20">
        <f>E60</f>
        <v>984</v>
      </c>
      <c r="F59" s="20">
        <f>F60</f>
        <v>867.2</v>
      </c>
    </row>
    <row r="60" spans="1:6" ht="39" customHeight="1">
      <c r="A60" s="22" t="s">
        <v>27</v>
      </c>
      <c r="B60" s="37" t="s">
        <v>142</v>
      </c>
      <c r="C60" s="21" t="s">
        <v>239</v>
      </c>
      <c r="D60" s="37" t="s">
        <v>28</v>
      </c>
      <c r="E60" s="38">
        <v>984</v>
      </c>
      <c r="F60" s="38">
        <v>867.2</v>
      </c>
    </row>
    <row r="61" spans="1:6" ht="31.5">
      <c r="A61" s="35" t="s">
        <v>237</v>
      </c>
      <c r="B61" s="37" t="s">
        <v>142</v>
      </c>
      <c r="C61" s="21" t="s">
        <v>240</v>
      </c>
      <c r="D61" s="21"/>
      <c r="E61" s="20">
        <f>E62</f>
        <v>7804.5</v>
      </c>
      <c r="F61" s="20">
        <f>F62</f>
        <v>6748.7</v>
      </c>
    </row>
    <row r="62" spans="1:6" ht="33" customHeight="1">
      <c r="A62" s="22" t="s">
        <v>27</v>
      </c>
      <c r="B62" s="37" t="s">
        <v>142</v>
      </c>
      <c r="C62" s="21" t="s">
        <v>240</v>
      </c>
      <c r="D62" s="37" t="s">
        <v>28</v>
      </c>
      <c r="E62" s="38">
        <v>7804.5</v>
      </c>
      <c r="F62" s="38">
        <v>6748.7</v>
      </c>
    </row>
    <row r="63" spans="1:6" ht="47.25">
      <c r="A63" s="77" t="s">
        <v>80</v>
      </c>
      <c r="B63" s="73" t="s">
        <v>142</v>
      </c>
      <c r="C63" s="78" t="s">
        <v>241</v>
      </c>
      <c r="D63" s="78" t="s">
        <v>0</v>
      </c>
      <c r="E63" s="79">
        <f>E64+E81+E119+E95</f>
        <v>487177.69999999995</v>
      </c>
      <c r="F63" s="79">
        <f>F64+F81+F119+F95</f>
        <v>334548.89999999997</v>
      </c>
    </row>
    <row r="64" spans="1:6" ht="47.25">
      <c r="A64" s="10" t="s">
        <v>95</v>
      </c>
      <c r="B64" s="80" t="s">
        <v>142</v>
      </c>
      <c r="C64" s="11" t="s">
        <v>242</v>
      </c>
      <c r="D64" s="11" t="s">
        <v>0</v>
      </c>
      <c r="E64" s="12">
        <f>E65+E71+E73+E75+E77+E79+E69+E67</f>
        <v>48366.4</v>
      </c>
      <c r="F64" s="12">
        <f>F65+F71+F73+F75+F77+F79+F69+F67</f>
        <v>43162.8</v>
      </c>
    </row>
    <row r="65" spans="1:6" ht="31.5">
      <c r="A65" s="14" t="s">
        <v>72</v>
      </c>
      <c r="B65" s="25" t="s">
        <v>142</v>
      </c>
      <c r="C65" s="37" t="s">
        <v>243</v>
      </c>
      <c r="D65" s="7"/>
      <c r="E65" s="8">
        <f>E66</f>
        <v>9555.1</v>
      </c>
      <c r="F65" s="8">
        <f>F66</f>
        <v>8632.6</v>
      </c>
    </row>
    <row r="66" spans="1:6" ht="31.5">
      <c r="A66" s="57" t="s">
        <v>13</v>
      </c>
      <c r="B66" s="37" t="s">
        <v>142</v>
      </c>
      <c r="C66" s="37" t="s">
        <v>243</v>
      </c>
      <c r="D66" s="37" t="s">
        <v>8</v>
      </c>
      <c r="E66" s="38">
        <v>9555.1</v>
      </c>
      <c r="F66" s="38">
        <v>8632.6</v>
      </c>
    </row>
    <row r="67" spans="1:6" ht="31.5">
      <c r="A67" s="14" t="s">
        <v>81</v>
      </c>
      <c r="B67" s="37" t="s">
        <v>142</v>
      </c>
      <c r="C67" s="37" t="s">
        <v>244</v>
      </c>
      <c r="D67" s="37"/>
      <c r="E67" s="38">
        <f>E68</f>
        <v>1772.4</v>
      </c>
      <c r="F67" s="38">
        <f>F68</f>
        <v>1772.4</v>
      </c>
    </row>
    <row r="68" spans="1:6" ht="15.75">
      <c r="A68" s="57" t="s">
        <v>9</v>
      </c>
      <c r="B68" s="37" t="s">
        <v>142</v>
      </c>
      <c r="C68" s="37" t="s">
        <v>244</v>
      </c>
      <c r="D68" s="37" t="s">
        <v>12</v>
      </c>
      <c r="E68" s="38">
        <v>1772.4</v>
      </c>
      <c r="F68" s="38">
        <v>1772.4</v>
      </c>
    </row>
    <row r="69" spans="1:6" ht="31.5">
      <c r="A69" s="14" t="s">
        <v>81</v>
      </c>
      <c r="B69" s="37" t="s">
        <v>142</v>
      </c>
      <c r="C69" s="37" t="s">
        <v>245</v>
      </c>
      <c r="D69" s="37"/>
      <c r="E69" s="38">
        <f>E70</f>
        <v>1922.9</v>
      </c>
      <c r="F69" s="38">
        <f>F70</f>
        <v>1922.9</v>
      </c>
    </row>
    <row r="70" spans="1:6" ht="15.75">
      <c r="A70" s="57" t="s">
        <v>9</v>
      </c>
      <c r="B70" s="37" t="s">
        <v>142</v>
      </c>
      <c r="C70" s="37" t="s">
        <v>245</v>
      </c>
      <c r="D70" s="37" t="s">
        <v>12</v>
      </c>
      <c r="E70" s="38">
        <v>1922.9</v>
      </c>
      <c r="F70" s="38">
        <v>1922.9</v>
      </c>
    </row>
    <row r="71" spans="1:6" ht="31.5">
      <c r="A71" s="66" t="s">
        <v>81</v>
      </c>
      <c r="B71" s="37" t="s">
        <v>142</v>
      </c>
      <c r="C71" s="37" t="s">
        <v>246</v>
      </c>
      <c r="D71" s="37"/>
      <c r="E71" s="38">
        <f>E72</f>
        <v>2039</v>
      </c>
      <c r="F71" s="38">
        <f>F72</f>
        <v>2039</v>
      </c>
    </row>
    <row r="72" spans="1:6" ht="15.75">
      <c r="A72" s="82" t="s">
        <v>9</v>
      </c>
      <c r="B72" s="37" t="s">
        <v>142</v>
      </c>
      <c r="C72" s="37" t="s">
        <v>246</v>
      </c>
      <c r="D72" s="37" t="s">
        <v>12</v>
      </c>
      <c r="E72" s="38">
        <v>2039</v>
      </c>
      <c r="F72" s="38">
        <v>2039</v>
      </c>
    </row>
    <row r="73" spans="1:6" ht="47.25" hidden="1">
      <c r="A73" s="14" t="s">
        <v>247</v>
      </c>
      <c r="B73" s="25" t="s">
        <v>142</v>
      </c>
      <c r="C73" s="37" t="s">
        <v>248</v>
      </c>
      <c r="D73" s="9"/>
      <c r="E73" s="8">
        <f>E74</f>
        <v>150</v>
      </c>
      <c r="F73" s="8">
        <f>F74</f>
        <v>0</v>
      </c>
    </row>
    <row r="74" spans="1:6" ht="31.5" hidden="1">
      <c r="A74" s="57" t="s">
        <v>13</v>
      </c>
      <c r="B74" s="37" t="s">
        <v>142</v>
      </c>
      <c r="C74" s="37" t="s">
        <v>248</v>
      </c>
      <c r="D74" s="37" t="s">
        <v>8</v>
      </c>
      <c r="E74" s="38">
        <v>150</v>
      </c>
      <c r="F74" s="38">
        <v>0</v>
      </c>
    </row>
    <row r="75" spans="1:6" ht="31.5">
      <c r="A75" s="18" t="s">
        <v>57</v>
      </c>
      <c r="B75" s="37" t="s">
        <v>142</v>
      </c>
      <c r="C75" s="37" t="s">
        <v>249</v>
      </c>
      <c r="D75" s="9"/>
      <c r="E75" s="8">
        <f>E76</f>
        <v>29366.6</v>
      </c>
      <c r="F75" s="8">
        <f>F76</f>
        <v>27383.3</v>
      </c>
    </row>
    <row r="76" spans="1:6" ht="31.5">
      <c r="A76" s="57" t="s">
        <v>13</v>
      </c>
      <c r="B76" s="37" t="s">
        <v>142</v>
      </c>
      <c r="C76" s="37" t="s">
        <v>249</v>
      </c>
      <c r="D76" s="37" t="s">
        <v>8</v>
      </c>
      <c r="E76" s="38">
        <v>29366.6</v>
      </c>
      <c r="F76" s="38">
        <v>27383.3</v>
      </c>
    </row>
    <row r="77" spans="1:6" ht="78.75" hidden="1">
      <c r="A77" s="35" t="s">
        <v>250</v>
      </c>
      <c r="B77" s="37" t="s">
        <v>142</v>
      </c>
      <c r="C77" s="37" t="s">
        <v>251</v>
      </c>
      <c r="D77" s="53"/>
      <c r="E77" s="20">
        <f>E78</f>
        <v>585.3000000000001</v>
      </c>
      <c r="F77" s="20">
        <f>F78</f>
        <v>0</v>
      </c>
    </row>
    <row r="78" spans="1:6" ht="31.5" hidden="1">
      <c r="A78" s="81" t="s">
        <v>13</v>
      </c>
      <c r="B78" s="37" t="s">
        <v>142</v>
      </c>
      <c r="C78" s="37" t="s">
        <v>251</v>
      </c>
      <c r="D78" s="37" t="s">
        <v>8</v>
      </c>
      <c r="E78" s="38">
        <v>585.3000000000001</v>
      </c>
      <c r="F78" s="38">
        <v>0</v>
      </c>
    </row>
    <row r="79" spans="1:6" ht="45.75" customHeight="1">
      <c r="A79" s="35" t="s">
        <v>92</v>
      </c>
      <c r="B79" s="37" t="s">
        <v>142</v>
      </c>
      <c r="C79" s="37" t="s">
        <v>252</v>
      </c>
      <c r="D79" s="53"/>
      <c r="E79" s="20">
        <f>E80</f>
        <v>2975.1</v>
      </c>
      <c r="F79" s="20">
        <f>F80</f>
        <v>1412.6</v>
      </c>
    </row>
    <row r="80" spans="1:6" ht="15.75">
      <c r="A80" s="57" t="s">
        <v>9</v>
      </c>
      <c r="B80" s="37" t="s">
        <v>142</v>
      </c>
      <c r="C80" s="37" t="s">
        <v>252</v>
      </c>
      <c r="D80" s="37" t="s">
        <v>12</v>
      </c>
      <c r="E80" s="38">
        <v>2975.1</v>
      </c>
      <c r="F80" s="38">
        <v>1412.6</v>
      </c>
    </row>
    <row r="81" spans="1:6" ht="47.25">
      <c r="A81" s="10" t="s">
        <v>143</v>
      </c>
      <c r="B81" s="80" t="s">
        <v>142</v>
      </c>
      <c r="C81" s="11" t="s">
        <v>253</v>
      </c>
      <c r="D81" s="11" t="s">
        <v>0</v>
      </c>
      <c r="E81" s="12">
        <f>E92+E86+E89+E82+E84</f>
        <v>386993.6</v>
      </c>
      <c r="F81" s="12">
        <f>F92+F86+F89+F82+F84</f>
        <v>268178.69999999995</v>
      </c>
    </row>
    <row r="82" spans="1:6" ht="47.25">
      <c r="A82" s="139" t="s">
        <v>254</v>
      </c>
      <c r="B82" s="37" t="s">
        <v>142</v>
      </c>
      <c r="C82" s="21" t="s">
        <v>255</v>
      </c>
      <c r="D82" s="21"/>
      <c r="E82" s="20">
        <f>E83</f>
        <v>7214.8</v>
      </c>
      <c r="F82" s="20">
        <f>F83</f>
        <v>6414.8</v>
      </c>
    </row>
    <row r="83" spans="1:6" ht="37.5" customHeight="1">
      <c r="A83" s="42" t="s">
        <v>33</v>
      </c>
      <c r="B83" s="37" t="s">
        <v>142</v>
      </c>
      <c r="C83" s="21" t="s">
        <v>255</v>
      </c>
      <c r="D83" s="21" t="s">
        <v>28</v>
      </c>
      <c r="E83" s="20">
        <v>7214.8</v>
      </c>
      <c r="F83" s="38">
        <v>6414.8</v>
      </c>
    </row>
    <row r="84" spans="1:6" ht="31.5">
      <c r="A84" s="68" t="s">
        <v>256</v>
      </c>
      <c r="B84" s="37" t="s">
        <v>142</v>
      </c>
      <c r="C84" s="21" t="s">
        <v>257</v>
      </c>
      <c r="D84" s="21"/>
      <c r="E84" s="20">
        <f>E85</f>
        <v>2280.8</v>
      </c>
      <c r="F84" s="20">
        <f>F85</f>
        <v>2121.8</v>
      </c>
    </row>
    <row r="85" spans="1:6" ht="31.5">
      <c r="A85" s="22" t="s">
        <v>13</v>
      </c>
      <c r="B85" s="37" t="s">
        <v>142</v>
      </c>
      <c r="C85" s="21" t="s">
        <v>257</v>
      </c>
      <c r="D85" s="21" t="s">
        <v>8</v>
      </c>
      <c r="E85" s="20">
        <v>2280.8</v>
      </c>
      <c r="F85" s="20">
        <v>2121.8</v>
      </c>
    </row>
    <row r="86" spans="1:6" ht="78.75">
      <c r="A86" s="68" t="s">
        <v>258</v>
      </c>
      <c r="B86" s="37" t="s">
        <v>142</v>
      </c>
      <c r="C86" s="37" t="s">
        <v>259</v>
      </c>
      <c r="D86" s="37"/>
      <c r="E86" s="38">
        <f>E87+E88</f>
        <v>92407.09999999998</v>
      </c>
      <c r="F86" s="38">
        <f>F87+F88</f>
        <v>49373.5</v>
      </c>
    </row>
    <row r="87" spans="1:6" ht="36" customHeight="1">
      <c r="A87" s="22" t="s">
        <v>33</v>
      </c>
      <c r="B87" s="37" t="s">
        <v>142</v>
      </c>
      <c r="C87" s="37" t="s">
        <v>259</v>
      </c>
      <c r="D87" s="37" t="s">
        <v>28</v>
      </c>
      <c r="E87" s="38">
        <v>92191.99999999997</v>
      </c>
      <c r="F87" s="38">
        <v>49373.5</v>
      </c>
    </row>
    <row r="88" spans="1:6" ht="15.75" hidden="1">
      <c r="A88" s="68" t="s">
        <v>9</v>
      </c>
      <c r="B88" s="37" t="s">
        <v>142</v>
      </c>
      <c r="C88" s="37" t="s">
        <v>259</v>
      </c>
      <c r="D88" s="37" t="s">
        <v>12</v>
      </c>
      <c r="E88" s="38">
        <v>215.1</v>
      </c>
      <c r="F88" s="38">
        <v>0</v>
      </c>
    </row>
    <row r="89" spans="1:6" ht="63">
      <c r="A89" s="22" t="s">
        <v>260</v>
      </c>
      <c r="B89" s="37" t="s">
        <v>142</v>
      </c>
      <c r="C89" s="37" t="s">
        <v>261</v>
      </c>
      <c r="D89" s="37"/>
      <c r="E89" s="38">
        <f>E90+E91</f>
        <v>98083.2</v>
      </c>
      <c r="F89" s="38">
        <f>F90+F91</f>
        <v>82716.2</v>
      </c>
    </row>
    <row r="90" spans="1:6" ht="34.5" customHeight="1">
      <c r="A90" s="22" t="s">
        <v>33</v>
      </c>
      <c r="B90" s="37" t="s">
        <v>142</v>
      </c>
      <c r="C90" s="37" t="s">
        <v>261</v>
      </c>
      <c r="D90" s="37" t="s">
        <v>28</v>
      </c>
      <c r="E90" s="38">
        <v>97560.8</v>
      </c>
      <c r="F90" s="38">
        <v>82716.2</v>
      </c>
    </row>
    <row r="91" spans="1:6" ht="15.75" hidden="1">
      <c r="A91" s="50" t="s">
        <v>9</v>
      </c>
      <c r="B91" s="37" t="s">
        <v>142</v>
      </c>
      <c r="C91" s="37" t="s">
        <v>261</v>
      </c>
      <c r="D91" s="37" t="s">
        <v>12</v>
      </c>
      <c r="E91" s="38">
        <v>522.4</v>
      </c>
      <c r="F91" s="38">
        <v>0</v>
      </c>
    </row>
    <row r="92" spans="1:6" ht="69.75" customHeight="1">
      <c r="A92" s="22" t="s">
        <v>262</v>
      </c>
      <c r="B92" s="37" t="s">
        <v>142</v>
      </c>
      <c r="C92" s="37" t="s">
        <v>263</v>
      </c>
      <c r="D92" s="37"/>
      <c r="E92" s="38">
        <f>E93+E94</f>
        <v>187007.7</v>
      </c>
      <c r="F92" s="38">
        <f>F93+F94</f>
        <v>127552.4</v>
      </c>
    </row>
    <row r="93" spans="1:6" ht="34.5" customHeight="1">
      <c r="A93" s="22" t="s">
        <v>33</v>
      </c>
      <c r="B93" s="37" t="s">
        <v>142</v>
      </c>
      <c r="C93" s="37" t="s">
        <v>263</v>
      </c>
      <c r="D93" s="37" t="s">
        <v>28</v>
      </c>
      <c r="E93" s="38">
        <v>186945.1</v>
      </c>
      <c r="F93" s="38">
        <v>127552.4</v>
      </c>
    </row>
    <row r="94" spans="1:6" ht="15.75" hidden="1">
      <c r="A94" s="22" t="s">
        <v>9</v>
      </c>
      <c r="B94" s="37" t="s">
        <v>142</v>
      </c>
      <c r="C94" s="37" t="s">
        <v>263</v>
      </c>
      <c r="D94" s="37" t="s">
        <v>12</v>
      </c>
      <c r="E94" s="38">
        <v>62.6</v>
      </c>
      <c r="F94" s="38">
        <v>0</v>
      </c>
    </row>
    <row r="95" spans="1:6" ht="15.75">
      <c r="A95" s="10" t="s">
        <v>73</v>
      </c>
      <c r="B95" s="80" t="s">
        <v>142</v>
      </c>
      <c r="C95" s="11" t="s">
        <v>264</v>
      </c>
      <c r="D95" s="11" t="s">
        <v>0</v>
      </c>
      <c r="E95" s="12">
        <f>E96+E100+E104+E106+E111+E117+E102+E98+E115+E113+E109</f>
        <v>51340.399999999994</v>
      </c>
      <c r="F95" s="12">
        <f>F96+F100+F104+F106+F111+F117+F102+F98+F115+F113+F109</f>
        <v>23004.399999999998</v>
      </c>
    </row>
    <row r="96" spans="1:6" ht="47.25">
      <c r="A96" s="14" t="s">
        <v>44</v>
      </c>
      <c r="B96" s="37" t="s">
        <v>142</v>
      </c>
      <c r="C96" s="37" t="s">
        <v>265</v>
      </c>
      <c r="D96" s="53"/>
      <c r="E96" s="38">
        <f>E97</f>
        <v>1039.9</v>
      </c>
      <c r="F96" s="38">
        <f>F97</f>
        <v>544.2</v>
      </c>
    </row>
    <row r="97" spans="1:6" ht="31.5">
      <c r="A97" s="57" t="s">
        <v>13</v>
      </c>
      <c r="B97" s="37" t="s">
        <v>142</v>
      </c>
      <c r="C97" s="37" t="s">
        <v>265</v>
      </c>
      <c r="D97" s="37" t="s">
        <v>8</v>
      </c>
      <c r="E97" s="44">
        <v>1039.9</v>
      </c>
      <c r="F97" s="44">
        <v>544.2</v>
      </c>
    </row>
    <row r="98" spans="1:6" ht="47.25">
      <c r="A98" s="14" t="s">
        <v>44</v>
      </c>
      <c r="B98" s="37" t="s">
        <v>142</v>
      </c>
      <c r="C98" s="15" t="s">
        <v>266</v>
      </c>
      <c r="D98" s="15"/>
      <c r="E98" s="17">
        <f>E99</f>
        <v>3273.4</v>
      </c>
      <c r="F98" s="17">
        <f>F99</f>
        <v>3273.4</v>
      </c>
    </row>
    <row r="99" spans="1:6" ht="31.5">
      <c r="A99" s="14" t="s">
        <v>13</v>
      </c>
      <c r="B99" s="37" t="s">
        <v>142</v>
      </c>
      <c r="C99" s="15" t="s">
        <v>266</v>
      </c>
      <c r="D99" s="15" t="s">
        <v>8</v>
      </c>
      <c r="E99" s="17">
        <v>3273.4</v>
      </c>
      <c r="F99" s="17">
        <v>3273.4</v>
      </c>
    </row>
    <row r="100" spans="1:6" ht="47.25">
      <c r="A100" s="14" t="s">
        <v>44</v>
      </c>
      <c r="B100" s="37" t="s">
        <v>142</v>
      </c>
      <c r="C100" s="15" t="s">
        <v>267</v>
      </c>
      <c r="D100" s="15"/>
      <c r="E100" s="17">
        <f>E101</f>
        <v>490.6</v>
      </c>
      <c r="F100" s="17">
        <f>F101</f>
        <v>490.6</v>
      </c>
    </row>
    <row r="101" spans="1:6" ht="31.5">
      <c r="A101" s="57" t="s">
        <v>13</v>
      </c>
      <c r="B101" s="37" t="s">
        <v>142</v>
      </c>
      <c r="C101" s="15" t="s">
        <v>267</v>
      </c>
      <c r="D101" s="37" t="s">
        <v>8</v>
      </c>
      <c r="E101" s="38">
        <v>490.6</v>
      </c>
      <c r="F101" s="38">
        <v>490.6</v>
      </c>
    </row>
    <row r="102" spans="1:6" ht="31.5">
      <c r="A102" s="35" t="s">
        <v>45</v>
      </c>
      <c r="B102" s="37" t="s">
        <v>142</v>
      </c>
      <c r="C102" s="21" t="s">
        <v>268</v>
      </c>
      <c r="D102" s="21"/>
      <c r="E102" s="38">
        <f>E103</f>
        <v>221.6</v>
      </c>
      <c r="F102" s="38">
        <f>F103</f>
        <v>221.6</v>
      </c>
    </row>
    <row r="103" spans="1:6" ht="31.5">
      <c r="A103" s="57" t="s">
        <v>13</v>
      </c>
      <c r="B103" s="37" t="s">
        <v>142</v>
      </c>
      <c r="C103" s="21" t="s">
        <v>268</v>
      </c>
      <c r="D103" s="21" t="s">
        <v>8</v>
      </c>
      <c r="E103" s="38">
        <v>221.6</v>
      </c>
      <c r="F103" s="38">
        <v>221.6</v>
      </c>
    </row>
    <row r="104" spans="1:6" ht="31.5">
      <c r="A104" s="35" t="s">
        <v>45</v>
      </c>
      <c r="B104" s="25" t="s">
        <v>142</v>
      </c>
      <c r="C104" s="25" t="s">
        <v>269</v>
      </c>
      <c r="D104" s="25"/>
      <c r="E104" s="33">
        <f>E105</f>
        <v>246.79999999999998</v>
      </c>
      <c r="F104" s="33">
        <f>F105</f>
        <v>246.8</v>
      </c>
    </row>
    <row r="105" spans="1:6" ht="31.5">
      <c r="A105" s="57" t="s">
        <v>13</v>
      </c>
      <c r="B105" s="25" t="s">
        <v>142</v>
      </c>
      <c r="C105" s="25" t="s">
        <v>269</v>
      </c>
      <c r="D105" s="25" t="s">
        <v>8</v>
      </c>
      <c r="E105" s="33">
        <v>246.79999999999998</v>
      </c>
      <c r="F105" s="33">
        <v>246.8</v>
      </c>
    </row>
    <row r="106" spans="1:6" ht="31.5">
      <c r="A106" s="14" t="s">
        <v>45</v>
      </c>
      <c r="B106" s="25" t="s">
        <v>142</v>
      </c>
      <c r="C106" s="37" t="s">
        <v>270</v>
      </c>
      <c r="D106" s="15"/>
      <c r="E106" s="83">
        <f>E107+E108</f>
        <v>14371.199999999999</v>
      </c>
      <c r="F106" s="83">
        <f>F107+F108</f>
        <v>12607.699999999999</v>
      </c>
    </row>
    <row r="107" spans="1:6" ht="31.5">
      <c r="A107" s="57" t="s">
        <v>13</v>
      </c>
      <c r="B107" s="37" t="s">
        <v>142</v>
      </c>
      <c r="C107" s="37" t="s">
        <v>270</v>
      </c>
      <c r="D107" s="37" t="s">
        <v>8</v>
      </c>
      <c r="E107" s="38">
        <v>12409.3</v>
      </c>
      <c r="F107" s="38">
        <v>11116.4</v>
      </c>
    </row>
    <row r="108" spans="1:6" ht="15.75">
      <c r="A108" s="42" t="s">
        <v>51</v>
      </c>
      <c r="B108" s="37" t="s">
        <v>142</v>
      </c>
      <c r="C108" s="37" t="s">
        <v>270</v>
      </c>
      <c r="D108" s="37" t="s">
        <v>52</v>
      </c>
      <c r="E108" s="38">
        <v>1961.9</v>
      </c>
      <c r="F108" s="38">
        <v>1491.3</v>
      </c>
    </row>
    <row r="109" spans="1:6" ht="47.25">
      <c r="A109" s="35" t="s">
        <v>271</v>
      </c>
      <c r="B109" s="37" t="s">
        <v>142</v>
      </c>
      <c r="C109" s="15" t="s">
        <v>272</v>
      </c>
      <c r="D109" s="37"/>
      <c r="E109" s="38">
        <f>E110</f>
        <v>24434.6</v>
      </c>
      <c r="F109" s="38">
        <f>F110</f>
        <v>2130.4</v>
      </c>
    </row>
    <row r="110" spans="1:6" ht="15.75">
      <c r="A110" s="42" t="s">
        <v>51</v>
      </c>
      <c r="B110" s="37" t="s">
        <v>142</v>
      </c>
      <c r="C110" s="15" t="s">
        <v>272</v>
      </c>
      <c r="D110" s="37" t="s">
        <v>52</v>
      </c>
      <c r="E110" s="38">
        <v>24434.6</v>
      </c>
      <c r="F110" s="33">
        <v>2130.4</v>
      </c>
    </row>
    <row r="111" spans="1:6" ht="31.5">
      <c r="A111" s="35" t="s">
        <v>46</v>
      </c>
      <c r="B111" s="37" t="s">
        <v>142</v>
      </c>
      <c r="C111" s="15" t="s">
        <v>273</v>
      </c>
      <c r="D111" s="37"/>
      <c r="E111" s="38">
        <f>E112</f>
        <v>4835.4</v>
      </c>
      <c r="F111" s="38">
        <f>F112</f>
        <v>2311.4</v>
      </c>
    </row>
    <row r="112" spans="1:6" ht="31.5">
      <c r="A112" s="67" t="s">
        <v>13</v>
      </c>
      <c r="B112" s="37" t="s">
        <v>142</v>
      </c>
      <c r="C112" s="15" t="s">
        <v>273</v>
      </c>
      <c r="D112" s="37" t="s">
        <v>8</v>
      </c>
      <c r="E112" s="38">
        <v>4835.4</v>
      </c>
      <c r="F112" s="38">
        <v>2311.4</v>
      </c>
    </row>
    <row r="113" spans="1:6" ht="15.75">
      <c r="A113" s="40" t="s">
        <v>47</v>
      </c>
      <c r="B113" s="37" t="s">
        <v>142</v>
      </c>
      <c r="C113" s="15" t="s">
        <v>274</v>
      </c>
      <c r="D113" s="37"/>
      <c r="E113" s="38">
        <f>E114</f>
        <v>30</v>
      </c>
      <c r="F113" s="38">
        <f>F114</f>
        <v>1.6</v>
      </c>
    </row>
    <row r="114" spans="1:6" ht="31.5">
      <c r="A114" s="67" t="s">
        <v>13</v>
      </c>
      <c r="B114" s="37" t="s">
        <v>142</v>
      </c>
      <c r="C114" s="15" t="s">
        <v>274</v>
      </c>
      <c r="D114" s="37" t="s">
        <v>8</v>
      </c>
      <c r="E114" s="38">
        <v>30</v>
      </c>
      <c r="F114" s="38">
        <v>1.6</v>
      </c>
    </row>
    <row r="115" spans="1:6" ht="60" customHeight="1">
      <c r="A115" s="40" t="s">
        <v>48</v>
      </c>
      <c r="B115" s="37" t="s">
        <v>142</v>
      </c>
      <c r="C115" s="15" t="s">
        <v>275</v>
      </c>
      <c r="D115" s="37"/>
      <c r="E115" s="38">
        <f>E116</f>
        <v>2096.9</v>
      </c>
      <c r="F115" s="38">
        <f>F116</f>
        <v>1120.1</v>
      </c>
    </row>
    <row r="116" spans="1:6" ht="15.75">
      <c r="A116" s="61" t="s">
        <v>9</v>
      </c>
      <c r="B116" s="37" t="s">
        <v>142</v>
      </c>
      <c r="C116" s="15" t="s">
        <v>275</v>
      </c>
      <c r="D116" s="37" t="s">
        <v>12</v>
      </c>
      <c r="E116" s="38">
        <v>2096.9</v>
      </c>
      <c r="F116" s="38">
        <v>1120.1</v>
      </c>
    </row>
    <row r="117" spans="1:6" ht="61.5" customHeight="1">
      <c r="A117" s="35" t="s">
        <v>48</v>
      </c>
      <c r="B117" s="37" t="s">
        <v>142</v>
      </c>
      <c r="C117" s="31" t="s">
        <v>276</v>
      </c>
      <c r="D117" s="37"/>
      <c r="E117" s="38">
        <f>E118</f>
        <v>300</v>
      </c>
      <c r="F117" s="38">
        <f>F118</f>
        <v>56.6</v>
      </c>
    </row>
    <row r="118" spans="1:6" ht="15.75">
      <c r="A118" s="57" t="s">
        <v>9</v>
      </c>
      <c r="B118" s="37" t="s">
        <v>142</v>
      </c>
      <c r="C118" s="31" t="s">
        <v>276</v>
      </c>
      <c r="D118" s="37" t="s">
        <v>12</v>
      </c>
      <c r="E118" s="38">
        <v>300</v>
      </c>
      <c r="F118" s="38">
        <v>56.6</v>
      </c>
    </row>
    <row r="119" spans="1:6" ht="47.25">
      <c r="A119" s="10" t="s">
        <v>74</v>
      </c>
      <c r="B119" s="80" t="s">
        <v>142</v>
      </c>
      <c r="C119" s="11" t="s">
        <v>277</v>
      </c>
      <c r="D119" s="11" t="s">
        <v>0</v>
      </c>
      <c r="E119" s="12">
        <f>E120+E125+E122</f>
        <v>477.3</v>
      </c>
      <c r="F119" s="12">
        <f>F120+F125+F122</f>
        <v>203</v>
      </c>
    </row>
    <row r="120" spans="1:6" ht="47.25" hidden="1">
      <c r="A120" s="14" t="s">
        <v>75</v>
      </c>
      <c r="B120" s="25" t="s">
        <v>142</v>
      </c>
      <c r="C120" s="15" t="s">
        <v>278</v>
      </c>
      <c r="D120" s="7"/>
      <c r="E120" s="8">
        <f>E121</f>
        <v>177.3</v>
      </c>
      <c r="F120" s="8">
        <f>F121</f>
        <v>0</v>
      </c>
    </row>
    <row r="121" spans="1:6" ht="35.25" customHeight="1" hidden="1">
      <c r="A121" s="22" t="s">
        <v>33</v>
      </c>
      <c r="B121" s="37" t="s">
        <v>142</v>
      </c>
      <c r="C121" s="15" t="s">
        <v>278</v>
      </c>
      <c r="D121" s="37" t="s">
        <v>28</v>
      </c>
      <c r="E121" s="38">
        <v>177.3</v>
      </c>
      <c r="F121" s="38">
        <v>0</v>
      </c>
    </row>
    <row r="122" spans="1:6" ht="31.5">
      <c r="A122" s="22" t="s">
        <v>76</v>
      </c>
      <c r="B122" s="25" t="s">
        <v>142</v>
      </c>
      <c r="C122" s="15" t="s">
        <v>279</v>
      </c>
      <c r="D122" s="37"/>
      <c r="E122" s="20">
        <f>E123+E124</f>
        <v>150</v>
      </c>
      <c r="F122" s="20">
        <f>F123+F124</f>
        <v>53.1</v>
      </c>
    </row>
    <row r="123" spans="1:6" ht="31.5" hidden="1">
      <c r="A123" s="57" t="s">
        <v>13</v>
      </c>
      <c r="B123" s="37" t="s">
        <v>142</v>
      </c>
      <c r="C123" s="15" t="s">
        <v>279</v>
      </c>
      <c r="D123" s="37" t="s">
        <v>8</v>
      </c>
      <c r="E123" s="38">
        <v>50</v>
      </c>
      <c r="F123" s="38">
        <v>0</v>
      </c>
    </row>
    <row r="124" spans="1:6" ht="18" customHeight="1">
      <c r="A124" s="37" t="s">
        <v>31</v>
      </c>
      <c r="B124" s="37" t="s">
        <v>142</v>
      </c>
      <c r="C124" s="15" t="s">
        <v>279</v>
      </c>
      <c r="D124" s="37" t="s">
        <v>17</v>
      </c>
      <c r="E124" s="38">
        <v>100</v>
      </c>
      <c r="F124" s="38">
        <v>53.1</v>
      </c>
    </row>
    <row r="125" spans="1:6" ht="31.5">
      <c r="A125" s="35" t="s">
        <v>58</v>
      </c>
      <c r="B125" s="37" t="s">
        <v>142</v>
      </c>
      <c r="C125" s="15" t="s">
        <v>280</v>
      </c>
      <c r="D125" s="21"/>
      <c r="E125" s="20">
        <f>E126</f>
        <v>150</v>
      </c>
      <c r="F125" s="20">
        <f>F126</f>
        <v>149.9</v>
      </c>
    </row>
    <row r="126" spans="1:6" ht="31.5">
      <c r="A126" s="57" t="s">
        <v>13</v>
      </c>
      <c r="B126" s="37" t="s">
        <v>142</v>
      </c>
      <c r="C126" s="15" t="s">
        <v>280</v>
      </c>
      <c r="D126" s="37" t="s">
        <v>8</v>
      </c>
      <c r="E126" s="38">
        <v>150</v>
      </c>
      <c r="F126" s="38">
        <v>149.9</v>
      </c>
    </row>
    <row r="127" spans="1:6" ht="31.5">
      <c r="A127" s="77" t="s">
        <v>99</v>
      </c>
      <c r="B127" s="73" t="s">
        <v>142</v>
      </c>
      <c r="C127" s="78" t="s">
        <v>281</v>
      </c>
      <c r="D127" s="78" t="s">
        <v>0</v>
      </c>
      <c r="E127" s="79">
        <f>E128</f>
        <v>1800</v>
      </c>
      <c r="F127" s="79">
        <f>F128</f>
        <v>1312.3</v>
      </c>
    </row>
    <row r="128" spans="1:6" ht="15.75">
      <c r="A128" s="10" t="s">
        <v>101</v>
      </c>
      <c r="B128" s="84" t="s">
        <v>142</v>
      </c>
      <c r="C128" s="11" t="s">
        <v>282</v>
      </c>
      <c r="D128" s="11" t="s">
        <v>0</v>
      </c>
      <c r="E128" s="12">
        <f>E129+E131+E133</f>
        <v>1800</v>
      </c>
      <c r="F128" s="12">
        <f>F129+F131+F133</f>
        <v>1312.3</v>
      </c>
    </row>
    <row r="129" spans="1:6" ht="15.75">
      <c r="A129" s="35" t="s">
        <v>117</v>
      </c>
      <c r="B129" s="37" t="s">
        <v>142</v>
      </c>
      <c r="C129" s="37" t="s">
        <v>283</v>
      </c>
      <c r="D129" s="37"/>
      <c r="E129" s="38">
        <f>E130</f>
        <v>1100</v>
      </c>
      <c r="F129" s="38">
        <f>F130</f>
        <v>1041</v>
      </c>
    </row>
    <row r="130" spans="1:6" ht="15.75">
      <c r="A130" s="35" t="s">
        <v>31</v>
      </c>
      <c r="B130" s="37" t="s">
        <v>142</v>
      </c>
      <c r="C130" s="37" t="s">
        <v>283</v>
      </c>
      <c r="D130" s="37" t="s">
        <v>17</v>
      </c>
      <c r="E130" s="38">
        <v>1100</v>
      </c>
      <c r="F130" s="38">
        <v>1041</v>
      </c>
    </row>
    <row r="131" spans="1:6" ht="31.5">
      <c r="A131" s="35" t="s">
        <v>123</v>
      </c>
      <c r="B131" s="37" t="s">
        <v>142</v>
      </c>
      <c r="C131" s="37" t="s">
        <v>284</v>
      </c>
      <c r="D131" s="37"/>
      <c r="E131" s="38">
        <f>E132</f>
        <v>250</v>
      </c>
      <c r="F131" s="38">
        <f>F132</f>
        <v>31.1</v>
      </c>
    </row>
    <row r="132" spans="1:6" ht="31.5">
      <c r="A132" s="35" t="s">
        <v>13</v>
      </c>
      <c r="B132" s="37" t="s">
        <v>142</v>
      </c>
      <c r="C132" s="37" t="s">
        <v>284</v>
      </c>
      <c r="D132" s="37" t="s">
        <v>8</v>
      </c>
      <c r="E132" s="38">
        <v>250</v>
      </c>
      <c r="F132" s="38">
        <v>31.1</v>
      </c>
    </row>
    <row r="133" spans="1:6" ht="47.25">
      <c r="A133" s="35" t="s">
        <v>124</v>
      </c>
      <c r="B133" s="37" t="s">
        <v>142</v>
      </c>
      <c r="C133" s="37" t="s">
        <v>285</v>
      </c>
      <c r="D133" s="37"/>
      <c r="E133" s="38">
        <f>E134</f>
        <v>450</v>
      </c>
      <c r="F133" s="38">
        <f>F134</f>
        <v>240.2</v>
      </c>
    </row>
    <row r="134" spans="1:6" ht="31.5">
      <c r="A134" s="35" t="s">
        <v>13</v>
      </c>
      <c r="B134" s="37" t="s">
        <v>142</v>
      </c>
      <c r="C134" s="37" t="s">
        <v>285</v>
      </c>
      <c r="D134" s="37" t="s">
        <v>8</v>
      </c>
      <c r="E134" s="38">
        <v>450</v>
      </c>
      <c r="F134" s="38">
        <v>240.2</v>
      </c>
    </row>
    <row r="135" spans="1:6" ht="31.5">
      <c r="A135" s="77" t="s">
        <v>65</v>
      </c>
      <c r="B135" s="73" t="s">
        <v>142</v>
      </c>
      <c r="C135" s="78" t="s">
        <v>286</v>
      </c>
      <c r="D135" s="78" t="s">
        <v>0</v>
      </c>
      <c r="E135" s="79">
        <f>E147+E145+E141+E139+E136+E143</f>
        <v>59599.899999999994</v>
      </c>
      <c r="F135" s="79">
        <f>F147+F145+F141+F139+F136+F143</f>
        <v>59058.899999999994</v>
      </c>
    </row>
    <row r="136" spans="1:6" ht="15.75">
      <c r="A136" s="14" t="s">
        <v>23</v>
      </c>
      <c r="B136" s="25" t="s">
        <v>142</v>
      </c>
      <c r="C136" s="37" t="s">
        <v>287</v>
      </c>
      <c r="D136" s="15"/>
      <c r="E136" s="17">
        <f>E137+E138</f>
        <v>550</v>
      </c>
      <c r="F136" s="17">
        <f>F137+F138</f>
        <v>90.9</v>
      </c>
    </row>
    <row r="137" spans="1:6" ht="31.5">
      <c r="A137" s="22" t="s">
        <v>13</v>
      </c>
      <c r="B137" s="37" t="s">
        <v>142</v>
      </c>
      <c r="C137" s="37" t="s">
        <v>287</v>
      </c>
      <c r="D137" s="37" t="s">
        <v>8</v>
      </c>
      <c r="E137" s="38">
        <v>100</v>
      </c>
      <c r="F137" s="38">
        <v>90.9</v>
      </c>
    </row>
    <row r="138" spans="1:6" ht="31.5" hidden="1">
      <c r="A138" s="51" t="s">
        <v>10</v>
      </c>
      <c r="B138" s="37" t="s">
        <v>142</v>
      </c>
      <c r="C138" s="37" t="s">
        <v>287</v>
      </c>
      <c r="D138" s="37" t="s">
        <v>11</v>
      </c>
      <c r="E138" s="38">
        <v>450</v>
      </c>
      <c r="F138" s="38">
        <v>0</v>
      </c>
    </row>
    <row r="139" spans="1:6" ht="31.5">
      <c r="A139" s="35" t="s">
        <v>66</v>
      </c>
      <c r="B139" s="37" t="s">
        <v>142</v>
      </c>
      <c r="C139" s="37" t="s">
        <v>288</v>
      </c>
      <c r="D139" s="37"/>
      <c r="E139" s="38">
        <f>E140</f>
        <v>16000</v>
      </c>
      <c r="F139" s="38">
        <f>F140</f>
        <v>16000</v>
      </c>
    </row>
    <row r="140" spans="1:6" ht="31.5">
      <c r="A140" s="51" t="s">
        <v>10</v>
      </c>
      <c r="B140" s="37" t="s">
        <v>142</v>
      </c>
      <c r="C140" s="37" t="s">
        <v>288</v>
      </c>
      <c r="D140" s="37" t="s">
        <v>11</v>
      </c>
      <c r="E140" s="38">
        <v>16000</v>
      </c>
      <c r="F140" s="38">
        <v>16000</v>
      </c>
    </row>
    <row r="141" spans="1:6" ht="47.25">
      <c r="A141" s="52" t="s">
        <v>67</v>
      </c>
      <c r="B141" s="37" t="s">
        <v>142</v>
      </c>
      <c r="C141" s="37" t="s">
        <v>289</v>
      </c>
      <c r="D141" s="37"/>
      <c r="E141" s="38">
        <f>E142</f>
        <v>40564.2</v>
      </c>
      <c r="F141" s="38">
        <f>F142</f>
        <v>40564.2</v>
      </c>
    </row>
    <row r="142" spans="1:6" ht="31.5">
      <c r="A142" s="52" t="s">
        <v>10</v>
      </c>
      <c r="B142" s="37" t="s">
        <v>142</v>
      </c>
      <c r="C142" s="37" t="s">
        <v>289</v>
      </c>
      <c r="D142" s="37" t="s">
        <v>11</v>
      </c>
      <c r="E142" s="38">
        <v>40564.2</v>
      </c>
      <c r="F142" s="38">
        <v>40564.2</v>
      </c>
    </row>
    <row r="143" spans="1:6" ht="31.5">
      <c r="A143" s="52" t="s">
        <v>49</v>
      </c>
      <c r="B143" s="37" t="s">
        <v>142</v>
      </c>
      <c r="C143" s="37" t="s">
        <v>290</v>
      </c>
      <c r="D143" s="37"/>
      <c r="E143" s="38">
        <f>E144</f>
        <v>300.7</v>
      </c>
      <c r="F143" s="38">
        <f>F144</f>
        <v>300.2</v>
      </c>
    </row>
    <row r="144" spans="1:6" ht="31.5">
      <c r="A144" s="52" t="s">
        <v>10</v>
      </c>
      <c r="B144" s="37" t="s">
        <v>142</v>
      </c>
      <c r="C144" s="37" t="s">
        <v>290</v>
      </c>
      <c r="D144" s="37" t="s">
        <v>11</v>
      </c>
      <c r="E144" s="38">
        <v>300.7</v>
      </c>
      <c r="F144" s="38">
        <v>300.2</v>
      </c>
    </row>
    <row r="145" spans="1:6" ht="31.5">
      <c r="A145" s="140" t="s">
        <v>291</v>
      </c>
      <c r="B145" s="37" t="s">
        <v>142</v>
      </c>
      <c r="C145" s="37" t="s">
        <v>292</v>
      </c>
      <c r="D145" s="37"/>
      <c r="E145" s="38">
        <f>E146</f>
        <v>32.1</v>
      </c>
      <c r="F145" s="38">
        <f>F146</f>
        <v>8</v>
      </c>
    </row>
    <row r="146" spans="1:6" ht="31.5">
      <c r="A146" s="22" t="s">
        <v>13</v>
      </c>
      <c r="B146" s="37" t="s">
        <v>142</v>
      </c>
      <c r="C146" s="37" t="s">
        <v>292</v>
      </c>
      <c r="D146" s="37" t="s">
        <v>8</v>
      </c>
      <c r="E146" s="38">
        <v>32.1</v>
      </c>
      <c r="F146" s="38">
        <v>8</v>
      </c>
    </row>
    <row r="147" spans="1:6" ht="31.5">
      <c r="A147" s="85" t="s">
        <v>50</v>
      </c>
      <c r="B147" s="25" t="s">
        <v>142</v>
      </c>
      <c r="C147" s="37" t="s">
        <v>293</v>
      </c>
      <c r="D147" s="15"/>
      <c r="E147" s="17">
        <f>E148</f>
        <v>2152.9</v>
      </c>
      <c r="F147" s="17">
        <f>F148</f>
        <v>2095.6</v>
      </c>
    </row>
    <row r="148" spans="1:6" ht="31.5">
      <c r="A148" s="22" t="s">
        <v>13</v>
      </c>
      <c r="B148" s="25" t="s">
        <v>142</v>
      </c>
      <c r="C148" s="37" t="s">
        <v>293</v>
      </c>
      <c r="D148" s="15" t="s">
        <v>8</v>
      </c>
      <c r="E148" s="38">
        <v>2152.9</v>
      </c>
      <c r="F148" s="38">
        <v>2095.6</v>
      </c>
    </row>
    <row r="149" spans="1:6" ht="31.5">
      <c r="A149" s="77" t="s">
        <v>104</v>
      </c>
      <c r="B149" s="73" t="s">
        <v>142</v>
      </c>
      <c r="C149" s="78" t="s">
        <v>294</v>
      </c>
      <c r="D149" s="78" t="s">
        <v>0</v>
      </c>
      <c r="E149" s="79">
        <f>E150+E181+E190</f>
        <v>116097.09999999999</v>
      </c>
      <c r="F149" s="79">
        <f>F150+F181+F190</f>
        <v>111300</v>
      </c>
    </row>
    <row r="150" spans="1:6" ht="31.5">
      <c r="A150" s="10" t="s">
        <v>107</v>
      </c>
      <c r="B150" s="80" t="s">
        <v>142</v>
      </c>
      <c r="C150" s="11" t="s">
        <v>295</v>
      </c>
      <c r="D150" s="11" t="s">
        <v>0</v>
      </c>
      <c r="E150" s="12">
        <f>E151+E153+E158+E165+E168+E171+E177+E174+E162</f>
        <v>109142.09999999999</v>
      </c>
      <c r="F150" s="12">
        <f>F151+F153+F158+F165+F168+F171+F177+F174+F162</f>
        <v>104647.1</v>
      </c>
    </row>
    <row r="151" spans="1:6" ht="31.5">
      <c r="A151" s="16" t="s">
        <v>19</v>
      </c>
      <c r="B151" s="37" t="s">
        <v>142</v>
      </c>
      <c r="C151" s="15" t="s">
        <v>296</v>
      </c>
      <c r="D151" s="7"/>
      <c r="E151" s="8">
        <f>E152</f>
        <v>200</v>
      </c>
      <c r="F151" s="8">
        <f>F152</f>
        <v>21.2</v>
      </c>
    </row>
    <row r="152" spans="1:6" ht="31.5">
      <c r="A152" s="40" t="s">
        <v>13</v>
      </c>
      <c r="B152" s="37" t="s">
        <v>142</v>
      </c>
      <c r="C152" s="15" t="s">
        <v>296</v>
      </c>
      <c r="D152" s="37" t="s">
        <v>8</v>
      </c>
      <c r="E152" s="38">
        <v>200</v>
      </c>
      <c r="F152" s="38">
        <v>21.2</v>
      </c>
    </row>
    <row r="153" spans="1:6" ht="31.5">
      <c r="A153" s="60" t="s">
        <v>14</v>
      </c>
      <c r="B153" s="37" t="s">
        <v>142</v>
      </c>
      <c r="C153" s="37" t="s">
        <v>297</v>
      </c>
      <c r="D153" s="21"/>
      <c r="E153" s="20">
        <f>SUM(E154:E157)</f>
        <v>96400.09999999999</v>
      </c>
      <c r="F153" s="20">
        <f>SUM(F154:F157)</f>
        <v>92835.2</v>
      </c>
    </row>
    <row r="154" spans="1:6" ht="83.25" customHeight="1">
      <c r="A154" s="48" t="s">
        <v>15</v>
      </c>
      <c r="B154" s="37" t="s">
        <v>142</v>
      </c>
      <c r="C154" s="37" t="s">
        <v>297</v>
      </c>
      <c r="D154" s="37" t="s">
        <v>16</v>
      </c>
      <c r="E154" s="38">
        <v>78268.8</v>
      </c>
      <c r="F154" s="38">
        <v>76604.9</v>
      </c>
    </row>
    <row r="155" spans="1:6" ht="31.5">
      <c r="A155" s="67" t="s">
        <v>13</v>
      </c>
      <c r="B155" s="37" t="s">
        <v>142</v>
      </c>
      <c r="C155" s="37" t="s">
        <v>297</v>
      </c>
      <c r="D155" s="37" t="s">
        <v>8</v>
      </c>
      <c r="E155" s="38">
        <v>9355.7</v>
      </c>
      <c r="F155" s="20">
        <v>7736.8</v>
      </c>
    </row>
    <row r="156" spans="1:6" ht="15.75">
      <c r="A156" s="22" t="s">
        <v>93</v>
      </c>
      <c r="B156" s="37" t="s">
        <v>142</v>
      </c>
      <c r="C156" s="37" t="s">
        <v>297</v>
      </c>
      <c r="D156" s="37" t="s">
        <v>17</v>
      </c>
      <c r="E156" s="38">
        <v>8504.9</v>
      </c>
      <c r="F156" s="38">
        <v>8344.3</v>
      </c>
    </row>
    <row r="157" spans="1:6" ht="15.75">
      <c r="A157" s="57" t="s">
        <v>9</v>
      </c>
      <c r="B157" s="37" t="s">
        <v>142</v>
      </c>
      <c r="C157" s="37" t="s">
        <v>297</v>
      </c>
      <c r="D157" s="37" t="s">
        <v>12</v>
      </c>
      <c r="E157" s="38">
        <v>270.7</v>
      </c>
      <c r="F157" s="38">
        <v>149.2</v>
      </c>
    </row>
    <row r="158" spans="1:6" ht="31.5">
      <c r="A158" s="16" t="s">
        <v>144</v>
      </c>
      <c r="B158" s="25" t="s">
        <v>142</v>
      </c>
      <c r="C158" s="15" t="s">
        <v>298</v>
      </c>
      <c r="D158" s="7"/>
      <c r="E158" s="8">
        <f>E159+E160+E161</f>
        <v>10331.8</v>
      </c>
      <c r="F158" s="8">
        <f>F159+F160+F161</f>
        <v>9747.1</v>
      </c>
    </row>
    <row r="159" spans="1:6" ht="62.25" customHeight="1">
      <c r="A159" s="39" t="s">
        <v>15</v>
      </c>
      <c r="B159" s="37" t="s">
        <v>142</v>
      </c>
      <c r="C159" s="15" t="s">
        <v>298</v>
      </c>
      <c r="D159" s="7" t="s">
        <v>16</v>
      </c>
      <c r="E159" s="8">
        <v>8460.1</v>
      </c>
      <c r="F159" s="8">
        <v>8394.7</v>
      </c>
    </row>
    <row r="160" spans="1:6" ht="31.5">
      <c r="A160" s="40" t="s">
        <v>13</v>
      </c>
      <c r="B160" s="37" t="s">
        <v>142</v>
      </c>
      <c r="C160" s="15" t="s">
        <v>298</v>
      </c>
      <c r="D160" s="37" t="s">
        <v>8</v>
      </c>
      <c r="E160" s="20">
        <v>1659.8</v>
      </c>
      <c r="F160" s="20">
        <v>1250.5</v>
      </c>
    </row>
    <row r="161" spans="1:6" ht="15.75">
      <c r="A161" s="40" t="s">
        <v>9</v>
      </c>
      <c r="B161" s="37" t="s">
        <v>142</v>
      </c>
      <c r="C161" s="15" t="s">
        <v>298</v>
      </c>
      <c r="D161" s="37" t="s">
        <v>12</v>
      </c>
      <c r="E161" s="20">
        <v>211.9</v>
      </c>
      <c r="F161" s="20">
        <v>101.9</v>
      </c>
    </row>
    <row r="162" spans="1:6" ht="90" customHeight="1">
      <c r="A162" s="88" t="s">
        <v>299</v>
      </c>
      <c r="B162" s="37" t="s">
        <v>142</v>
      </c>
      <c r="C162" s="25" t="s">
        <v>300</v>
      </c>
      <c r="D162" s="37"/>
      <c r="E162" s="20">
        <f>E163+E164</f>
        <v>39</v>
      </c>
      <c r="F162" s="20">
        <f>F163+F164</f>
        <v>39</v>
      </c>
    </row>
    <row r="163" spans="1:6" ht="60.75" customHeight="1">
      <c r="A163" s="39" t="s">
        <v>15</v>
      </c>
      <c r="B163" s="37" t="s">
        <v>142</v>
      </c>
      <c r="C163" s="25" t="s">
        <v>300</v>
      </c>
      <c r="D163" s="37" t="s">
        <v>16</v>
      </c>
      <c r="E163" s="20">
        <v>28</v>
      </c>
      <c r="F163" s="20">
        <v>28</v>
      </c>
    </row>
    <row r="164" spans="1:6" ht="31.5">
      <c r="A164" s="67" t="s">
        <v>13</v>
      </c>
      <c r="B164" s="37" t="s">
        <v>142</v>
      </c>
      <c r="C164" s="25" t="s">
        <v>300</v>
      </c>
      <c r="D164" s="37" t="s">
        <v>8</v>
      </c>
      <c r="E164" s="20">
        <v>11</v>
      </c>
      <c r="F164" s="20">
        <v>11</v>
      </c>
    </row>
    <row r="165" spans="1:6" ht="168.75" customHeight="1">
      <c r="A165" s="34" t="s">
        <v>301</v>
      </c>
      <c r="B165" s="25" t="s">
        <v>142</v>
      </c>
      <c r="C165" s="25" t="s">
        <v>302</v>
      </c>
      <c r="D165" s="31"/>
      <c r="E165" s="32">
        <f>E166+E167</f>
        <v>86.1</v>
      </c>
      <c r="F165" s="32">
        <f>F166+F167</f>
        <v>86.1</v>
      </c>
    </row>
    <row r="166" spans="1:6" ht="78.75">
      <c r="A166" s="39" t="s">
        <v>15</v>
      </c>
      <c r="B166" s="37" t="s">
        <v>142</v>
      </c>
      <c r="C166" s="25" t="s">
        <v>302</v>
      </c>
      <c r="D166" s="37" t="s">
        <v>16</v>
      </c>
      <c r="E166" s="38">
        <v>83.8</v>
      </c>
      <c r="F166" s="38">
        <v>83.8</v>
      </c>
    </row>
    <row r="167" spans="1:6" ht="31.5">
      <c r="A167" s="67" t="s">
        <v>13</v>
      </c>
      <c r="B167" s="37" t="s">
        <v>142</v>
      </c>
      <c r="C167" s="25" t="s">
        <v>302</v>
      </c>
      <c r="D167" s="37" t="s">
        <v>8</v>
      </c>
      <c r="E167" s="20">
        <v>2.3</v>
      </c>
      <c r="F167" s="20">
        <v>2.3</v>
      </c>
    </row>
    <row r="168" spans="1:6" ht="76.5" customHeight="1">
      <c r="A168" s="86" t="s">
        <v>303</v>
      </c>
      <c r="B168" s="37" t="s">
        <v>142</v>
      </c>
      <c r="C168" s="25" t="s">
        <v>304</v>
      </c>
      <c r="D168" s="21"/>
      <c r="E168" s="20">
        <f>E169+E170</f>
        <v>58.9</v>
      </c>
      <c r="F168" s="20">
        <f>F169+F170</f>
        <v>58.9</v>
      </c>
    </row>
    <row r="169" spans="1:6" ht="65.25" customHeight="1">
      <c r="A169" s="39" t="s">
        <v>15</v>
      </c>
      <c r="B169" s="37" t="s">
        <v>142</v>
      </c>
      <c r="C169" s="25" t="s">
        <v>304</v>
      </c>
      <c r="D169" s="37" t="s">
        <v>16</v>
      </c>
      <c r="E169" s="38">
        <v>55.9</v>
      </c>
      <c r="F169" s="38">
        <v>55.9</v>
      </c>
    </row>
    <row r="170" spans="1:6" ht="31.5">
      <c r="A170" s="67" t="s">
        <v>13</v>
      </c>
      <c r="B170" s="37" t="s">
        <v>142</v>
      </c>
      <c r="C170" s="25" t="s">
        <v>304</v>
      </c>
      <c r="D170" s="37" t="s">
        <v>8</v>
      </c>
      <c r="E170" s="20">
        <v>3</v>
      </c>
      <c r="F170" s="20">
        <v>3</v>
      </c>
    </row>
    <row r="171" spans="1:6" ht="153" customHeight="1">
      <c r="A171" s="87" t="s">
        <v>305</v>
      </c>
      <c r="B171" s="37" t="s">
        <v>142</v>
      </c>
      <c r="C171" s="37" t="s">
        <v>306</v>
      </c>
      <c r="D171" s="21"/>
      <c r="E171" s="20">
        <f>E172+E173</f>
        <v>572.3</v>
      </c>
      <c r="F171" s="20">
        <f>F172+F173</f>
        <v>572.3</v>
      </c>
    </row>
    <row r="172" spans="1:6" ht="66" customHeight="1">
      <c r="A172" s="39" t="s">
        <v>15</v>
      </c>
      <c r="B172" s="37" t="s">
        <v>142</v>
      </c>
      <c r="C172" s="37" t="s">
        <v>306</v>
      </c>
      <c r="D172" s="37" t="s">
        <v>16</v>
      </c>
      <c r="E172" s="38">
        <v>559.3</v>
      </c>
      <c r="F172" s="38">
        <v>559.3</v>
      </c>
    </row>
    <row r="173" spans="1:6" ht="31.5">
      <c r="A173" s="67" t="s">
        <v>13</v>
      </c>
      <c r="B173" s="37" t="s">
        <v>142</v>
      </c>
      <c r="C173" s="37" t="s">
        <v>306</v>
      </c>
      <c r="D173" s="37" t="s">
        <v>8</v>
      </c>
      <c r="E173" s="20">
        <v>13</v>
      </c>
      <c r="F173" s="20">
        <v>13</v>
      </c>
    </row>
    <row r="174" spans="1:6" ht="61.5" customHeight="1" hidden="1">
      <c r="A174" s="23" t="s">
        <v>307</v>
      </c>
      <c r="B174" s="25" t="s">
        <v>142</v>
      </c>
      <c r="C174" s="25" t="s">
        <v>308</v>
      </c>
      <c r="D174" s="31"/>
      <c r="E174" s="33">
        <f>E175+E176</f>
        <v>58.9</v>
      </c>
      <c r="F174" s="33">
        <f>F175+F176</f>
        <v>0</v>
      </c>
    </row>
    <row r="175" spans="1:6" ht="78.75" hidden="1">
      <c r="A175" s="39" t="s">
        <v>307</v>
      </c>
      <c r="B175" s="37" t="s">
        <v>142</v>
      </c>
      <c r="C175" s="25" t="s">
        <v>308</v>
      </c>
      <c r="D175" s="37" t="s">
        <v>16</v>
      </c>
      <c r="E175" s="38">
        <v>55.9</v>
      </c>
      <c r="F175" s="38">
        <v>0</v>
      </c>
    </row>
    <row r="176" spans="1:6" ht="31.5" hidden="1">
      <c r="A176" s="67" t="s">
        <v>13</v>
      </c>
      <c r="B176" s="37" t="s">
        <v>142</v>
      </c>
      <c r="C176" s="25" t="s">
        <v>308</v>
      </c>
      <c r="D176" s="37" t="s">
        <v>8</v>
      </c>
      <c r="E176" s="20">
        <v>3</v>
      </c>
      <c r="F176" s="20">
        <v>0</v>
      </c>
    </row>
    <row r="177" spans="1:6" ht="31.5">
      <c r="A177" s="40" t="s">
        <v>60</v>
      </c>
      <c r="B177" s="37" t="s">
        <v>142</v>
      </c>
      <c r="C177" s="37" t="s">
        <v>309</v>
      </c>
      <c r="D177" s="37"/>
      <c r="E177" s="20">
        <f>E178+E180+E179</f>
        <v>1395</v>
      </c>
      <c r="F177" s="20">
        <f>F178+F180+F179</f>
        <v>1287.3</v>
      </c>
    </row>
    <row r="178" spans="1:6" ht="31.5">
      <c r="A178" s="40" t="s">
        <v>13</v>
      </c>
      <c r="B178" s="37" t="s">
        <v>142</v>
      </c>
      <c r="C178" s="37" t="s">
        <v>309</v>
      </c>
      <c r="D178" s="37" t="s">
        <v>8</v>
      </c>
      <c r="E178" s="20">
        <v>1167.4</v>
      </c>
      <c r="F178" s="20">
        <v>1059.7</v>
      </c>
    </row>
    <row r="179" spans="1:6" ht="15.75">
      <c r="A179" s="22" t="s">
        <v>31</v>
      </c>
      <c r="B179" s="37" t="s">
        <v>142</v>
      </c>
      <c r="C179" s="37" t="s">
        <v>309</v>
      </c>
      <c r="D179" s="37" t="s">
        <v>17</v>
      </c>
      <c r="E179" s="20">
        <v>60</v>
      </c>
      <c r="F179" s="20">
        <v>60</v>
      </c>
    </row>
    <row r="180" spans="1:6" ht="15.75">
      <c r="A180" s="57" t="s">
        <v>9</v>
      </c>
      <c r="B180" s="37" t="s">
        <v>142</v>
      </c>
      <c r="C180" s="37" t="s">
        <v>309</v>
      </c>
      <c r="D180" s="37" t="s">
        <v>12</v>
      </c>
      <c r="E180" s="20">
        <v>167.6</v>
      </c>
      <c r="F180" s="20">
        <v>167.6</v>
      </c>
    </row>
    <row r="181" spans="1:6" ht="15.75">
      <c r="A181" s="10" t="s">
        <v>96</v>
      </c>
      <c r="B181" s="80" t="s">
        <v>142</v>
      </c>
      <c r="C181" s="11" t="s">
        <v>310</v>
      </c>
      <c r="D181" s="11" t="s">
        <v>0</v>
      </c>
      <c r="E181" s="12">
        <f>E182+E184+E186+E188</f>
        <v>6950</v>
      </c>
      <c r="F181" s="12">
        <f>F182+F184+F186+F188</f>
        <v>6652.9</v>
      </c>
    </row>
    <row r="182" spans="1:6" ht="47.25" hidden="1">
      <c r="A182" s="16" t="s">
        <v>20</v>
      </c>
      <c r="B182" s="25" t="s">
        <v>142</v>
      </c>
      <c r="C182" s="15" t="s">
        <v>311</v>
      </c>
      <c r="D182" s="7"/>
      <c r="E182" s="8">
        <f>E183</f>
        <v>30</v>
      </c>
      <c r="F182" s="8">
        <f>F183</f>
        <v>0</v>
      </c>
    </row>
    <row r="183" spans="1:6" ht="31.5" hidden="1">
      <c r="A183" s="40" t="s">
        <v>13</v>
      </c>
      <c r="B183" s="37" t="s">
        <v>142</v>
      </c>
      <c r="C183" s="15" t="s">
        <v>311</v>
      </c>
      <c r="D183" s="37" t="s">
        <v>8</v>
      </c>
      <c r="E183" s="20">
        <v>30</v>
      </c>
      <c r="F183" s="20">
        <v>0</v>
      </c>
    </row>
    <row r="184" spans="1:6" ht="46.5" customHeight="1">
      <c r="A184" s="16" t="s">
        <v>21</v>
      </c>
      <c r="B184" s="25" t="s">
        <v>142</v>
      </c>
      <c r="C184" s="15" t="s">
        <v>312</v>
      </c>
      <c r="D184" s="7"/>
      <c r="E184" s="8">
        <f>E185</f>
        <v>6160</v>
      </c>
      <c r="F184" s="8">
        <f>F185</f>
        <v>6060.7</v>
      </c>
    </row>
    <row r="185" spans="1:6" ht="31.5">
      <c r="A185" s="59" t="s">
        <v>10</v>
      </c>
      <c r="B185" s="37" t="s">
        <v>142</v>
      </c>
      <c r="C185" s="15" t="s">
        <v>312</v>
      </c>
      <c r="D185" s="37" t="s">
        <v>11</v>
      </c>
      <c r="E185" s="20">
        <v>6160</v>
      </c>
      <c r="F185" s="20">
        <v>6060.7</v>
      </c>
    </row>
    <row r="186" spans="1:6" ht="63">
      <c r="A186" s="49" t="s">
        <v>22</v>
      </c>
      <c r="B186" s="37" t="s">
        <v>142</v>
      </c>
      <c r="C186" s="15" t="s">
        <v>313</v>
      </c>
      <c r="D186" s="21"/>
      <c r="E186" s="20">
        <f>E187</f>
        <v>500</v>
      </c>
      <c r="F186" s="20">
        <f>F187</f>
        <v>435.2</v>
      </c>
    </row>
    <row r="187" spans="1:6" ht="31.5">
      <c r="A187" s="40" t="s">
        <v>13</v>
      </c>
      <c r="B187" s="37" t="s">
        <v>142</v>
      </c>
      <c r="C187" s="15" t="s">
        <v>313</v>
      </c>
      <c r="D187" s="37" t="s">
        <v>8</v>
      </c>
      <c r="E187" s="20">
        <v>500</v>
      </c>
      <c r="F187" s="20">
        <v>435.2</v>
      </c>
    </row>
    <row r="188" spans="1:6" ht="15.75">
      <c r="A188" s="69" t="s">
        <v>82</v>
      </c>
      <c r="B188" s="37" t="s">
        <v>142</v>
      </c>
      <c r="C188" s="15" t="s">
        <v>314</v>
      </c>
      <c r="D188" s="21"/>
      <c r="E188" s="20">
        <f>E189</f>
        <v>260</v>
      </c>
      <c r="F188" s="20">
        <f>F189</f>
        <v>157</v>
      </c>
    </row>
    <row r="189" spans="1:6" ht="31.5">
      <c r="A189" s="40" t="s">
        <v>13</v>
      </c>
      <c r="B189" s="37" t="s">
        <v>142</v>
      </c>
      <c r="C189" s="15" t="s">
        <v>314</v>
      </c>
      <c r="D189" s="37" t="s">
        <v>8</v>
      </c>
      <c r="E189" s="20">
        <v>260</v>
      </c>
      <c r="F189" s="20">
        <v>157</v>
      </c>
    </row>
    <row r="190" spans="1:6" ht="31.5" hidden="1">
      <c r="A190" s="10" t="s">
        <v>108</v>
      </c>
      <c r="B190" s="80" t="s">
        <v>142</v>
      </c>
      <c r="C190" s="11" t="s">
        <v>315</v>
      </c>
      <c r="D190" s="11" t="s">
        <v>0</v>
      </c>
      <c r="E190" s="12">
        <f>E191</f>
        <v>5</v>
      </c>
      <c r="F190" s="12">
        <f>F191</f>
        <v>0</v>
      </c>
    </row>
    <row r="191" spans="1:6" ht="31.5" hidden="1">
      <c r="A191" s="49" t="s">
        <v>145</v>
      </c>
      <c r="B191" s="37" t="s">
        <v>142</v>
      </c>
      <c r="C191" s="15" t="s">
        <v>316</v>
      </c>
      <c r="D191" s="21"/>
      <c r="E191" s="20">
        <f>E192</f>
        <v>5</v>
      </c>
      <c r="F191" s="20">
        <f>F192</f>
        <v>0</v>
      </c>
    </row>
    <row r="192" spans="1:6" ht="31.5" hidden="1">
      <c r="A192" s="40" t="s">
        <v>13</v>
      </c>
      <c r="B192" s="37" t="s">
        <v>142</v>
      </c>
      <c r="C192" s="15" t="s">
        <v>316</v>
      </c>
      <c r="D192" s="37" t="s">
        <v>8</v>
      </c>
      <c r="E192" s="20">
        <v>5</v>
      </c>
      <c r="F192" s="20">
        <v>0</v>
      </c>
    </row>
    <row r="193" spans="1:6" ht="31.5">
      <c r="A193" s="77" t="s">
        <v>109</v>
      </c>
      <c r="B193" s="73" t="s">
        <v>142</v>
      </c>
      <c r="C193" s="78" t="s">
        <v>317</v>
      </c>
      <c r="D193" s="78" t="s">
        <v>0</v>
      </c>
      <c r="E193" s="79">
        <f>E194+E199+E206+E209</f>
        <v>19787.4</v>
      </c>
      <c r="F193" s="79">
        <f>F194+F199+F206+F209</f>
        <v>13745.1</v>
      </c>
    </row>
    <row r="194" spans="1:6" ht="31.5">
      <c r="A194" s="10" t="s">
        <v>110</v>
      </c>
      <c r="B194" s="80" t="s">
        <v>142</v>
      </c>
      <c r="C194" s="11" t="s">
        <v>318</v>
      </c>
      <c r="D194" s="11" t="s">
        <v>0</v>
      </c>
      <c r="E194" s="12">
        <f>E197+E195</f>
        <v>5560</v>
      </c>
      <c r="F194" s="12">
        <f>F197+F195</f>
        <v>60</v>
      </c>
    </row>
    <row r="195" spans="1:6" ht="63" hidden="1">
      <c r="A195" s="14" t="s">
        <v>38</v>
      </c>
      <c r="B195" s="25" t="s">
        <v>142</v>
      </c>
      <c r="C195" s="7" t="s">
        <v>319</v>
      </c>
      <c r="D195" s="7"/>
      <c r="E195" s="19">
        <f>E196</f>
        <v>5500</v>
      </c>
      <c r="F195" s="19">
        <f>F196</f>
        <v>0</v>
      </c>
    </row>
    <row r="196" spans="1:6" ht="47.25" hidden="1">
      <c r="A196" s="22" t="s">
        <v>27</v>
      </c>
      <c r="B196" s="37" t="s">
        <v>142</v>
      </c>
      <c r="C196" s="31" t="s">
        <v>319</v>
      </c>
      <c r="D196" s="37" t="s">
        <v>28</v>
      </c>
      <c r="E196" s="19">
        <v>5500</v>
      </c>
      <c r="F196" s="19">
        <v>0</v>
      </c>
    </row>
    <row r="197" spans="1:6" ht="31.5">
      <c r="A197" s="35" t="s">
        <v>39</v>
      </c>
      <c r="B197" s="37" t="s">
        <v>142</v>
      </c>
      <c r="C197" s="31" t="s">
        <v>320</v>
      </c>
      <c r="D197" s="53"/>
      <c r="E197" s="19">
        <f>E198</f>
        <v>60</v>
      </c>
      <c r="F197" s="19">
        <f>F198</f>
        <v>60</v>
      </c>
    </row>
    <row r="198" spans="1:6" ht="31.5">
      <c r="A198" s="35" t="s">
        <v>13</v>
      </c>
      <c r="B198" s="37" t="s">
        <v>142</v>
      </c>
      <c r="C198" s="31" t="s">
        <v>320</v>
      </c>
      <c r="D198" s="37" t="s">
        <v>8</v>
      </c>
      <c r="E198" s="19">
        <v>60</v>
      </c>
      <c r="F198" s="19">
        <v>60</v>
      </c>
    </row>
    <row r="199" spans="1:6" ht="47.25">
      <c r="A199" s="10" t="s">
        <v>146</v>
      </c>
      <c r="B199" s="80" t="s">
        <v>142</v>
      </c>
      <c r="C199" s="11" t="s">
        <v>321</v>
      </c>
      <c r="D199" s="11" t="s">
        <v>0</v>
      </c>
      <c r="E199" s="12">
        <f>E200+E204</f>
        <v>12991</v>
      </c>
      <c r="F199" s="12">
        <f>F200+F204</f>
        <v>12952</v>
      </c>
    </row>
    <row r="200" spans="1:6" ht="15.75">
      <c r="A200" s="35" t="s">
        <v>87</v>
      </c>
      <c r="B200" s="37" t="s">
        <v>142</v>
      </c>
      <c r="C200" s="31" t="s">
        <v>322</v>
      </c>
      <c r="D200" s="37"/>
      <c r="E200" s="38">
        <f>E201+E202+E203</f>
        <v>12886</v>
      </c>
      <c r="F200" s="38">
        <f>F201+F202+F203</f>
        <v>12847.2</v>
      </c>
    </row>
    <row r="201" spans="1:6" ht="63.75" customHeight="1">
      <c r="A201" s="22" t="s">
        <v>15</v>
      </c>
      <c r="B201" s="37" t="s">
        <v>142</v>
      </c>
      <c r="C201" s="31" t="s">
        <v>322</v>
      </c>
      <c r="D201" s="37" t="s">
        <v>16</v>
      </c>
      <c r="E201" s="20">
        <v>11272.5</v>
      </c>
      <c r="F201" s="20">
        <v>11233.8</v>
      </c>
    </row>
    <row r="202" spans="1:6" ht="31.5">
      <c r="A202" s="35" t="s">
        <v>13</v>
      </c>
      <c r="B202" s="37" t="s">
        <v>142</v>
      </c>
      <c r="C202" s="31" t="s">
        <v>322</v>
      </c>
      <c r="D202" s="37" t="s">
        <v>8</v>
      </c>
      <c r="E202" s="20">
        <v>1607.3</v>
      </c>
      <c r="F202" s="20">
        <v>1607.2</v>
      </c>
    </row>
    <row r="203" spans="1:6" ht="15.75">
      <c r="A203" s="35" t="s">
        <v>9</v>
      </c>
      <c r="B203" s="37" t="s">
        <v>142</v>
      </c>
      <c r="C203" s="31" t="s">
        <v>323</v>
      </c>
      <c r="D203" s="37" t="s">
        <v>12</v>
      </c>
      <c r="E203" s="20">
        <v>6.199999999999999</v>
      </c>
      <c r="F203" s="20">
        <v>6.2</v>
      </c>
    </row>
    <row r="204" spans="1:6" ht="31.5">
      <c r="A204" s="23" t="s">
        <v>40</v>
      </c>
      <c r="B204" s="25" t="s">
        <v>142</v>
      </c>
      <c r="C204" s="31" t="s">
        <v>324</v>
      </c>
      <c r="D204" s="21"/>
      <c r="E204" s="20">
        <f>E205</f>
        <v>105</v>
      </c>
      <c r="F204" s="20">
        <f>F205</f>
        <v>104.8</v>
      </c>
    </row>
    <row r="205" spans="1:6" ht="31.5">
      <c r="A205" s="35" t="s">
        <v>13</v>
      </c>
      <c r="B205" s="37" t="s">
        <v>142</v>
      </c>
      <c r="C205" s="31" t="s">
        <v>324</v>
      </c>
      <c r="D205" s="21" t="s">
        <v>8</v>
      </c>
      <c r="E205" s="20">
        <v>105</v>
      </c>
      <c r="F205" s="20">
        <v>104.8</v>
      </c>
    </row>
    <row r="206" spans="1:6" ht="31.5">
      <c r="A206" s="24" t="s">
        <v>147</v>
      </c>
      <c r="B206" s="80" t="s">
        <v>142</v>
      </c>
      <c r="C206" s="11" t="s">
        <v>325</v>
      </c>
      <c r="D206" s="11"/>
      <c r="E206" s="12">
        <f>E207</f>
        <v>971.4</v>
      </c>
      <c r="F206" s="12">
        <f>F207</f>
        <v>553.4</v>
      </c>
    </row>
    <row r="207" spans="1:6" ht="47.25">
      <c r="A207" s="22" t="s">
        <v>41</v>
      </c>
      <c r="B207" s="25" t="s">
        <v>142</v>
      </c>
      <c r="C207" s="31" t="s">
        <v>326</v>
      </c>
      <c r="D207" s="21"/>
      <c r="E207" s="38">
        <f>E208</f>
        <v>971.4</v>
      </c>
      <c r="F207" s="38">
        <f>F208</f>
        <v>553.4</v>
      </c>
    </row>
    <row r="208" spans="1:6" ht="31.5">
      <c r="A208" s="35" t="s">
        <v>13</v>
      </c>
      <c r="B208" s="37" t="s">
        <v>142</v>
      </c>
      <c r="C208" s="31" t="s">
        <v>326</v>
      </c>
      <c r="D208" s="21" t="s">
        <v>8</v>
      </c>
      <c r="E208" s="20">
        <v>971.4</v>
      </c>
      <c r="F208" s="20">
        <v>553.4</v>
      </c>
    </row>
    <row r="209" spans="1:6" ht="31.5">
      <c r="A209" s="24" t="s">
        <v>131</v>
      </c>
      <c r="B209" s="80" t="s">
        <v>142</v>
      </c>
      <c r="C209" s="11" t="s">
        <v>327</v>
      </c>
      <c r="D209" s="11"/>
      <c r="E209" s="12">
        <f>E210+E212+E214</f>
        <v>265</v>
      </c>
      <c r="F209" s="12">
        <f>F210+F212+F214</f>
        <v>179.7</v>
      </c>
    </row>
    <row r="210" spans="1:6" ht="78.75">
      <c r="A210" s="35" t="s">
        <v>129</v>
      </c>
      <c r="B210" s="37" t="s">
        <v>142</v>
      </c>
      <c r="C210" s="31" t="s">
        <v>328</v>
      </c>
      <c r="D210" s="21"/>
      <c r="E210" s="20">
        <f>E211</f>
        <v>80</v>
      </c>
      <c r="F210" s="20">
        <f>F211</f>
        <v>49.3</v>
      </c>
    </row>
    <row r="211" spans="1:6" ht="31.5">
      <c r="A211" s="35" t="s">
        <v>13</v>
      </c>
      <c r="B211" s="37" t="s">
        <v>142</v>
      </c>
      <c r="C211" s="31" t="s">
        <v>328</v>
      </c>
      <c r="D211" s="21" t="s">
        <v>8</v>
      </c>
      <c r="E211" s="20">
        <v>80</v>
      </c>
      <c r="F211" s="20">
        <v>49.3</v>
      </c>
    </row>
    <row r="212" spans="1:6" ht="63">
      <c r="A212" s="35" t="s">
        <v>329</v>
      </c>
      <c r="B212" s="37" t="s">
        <v>142</v>
      </c>
      <c r="C212" s="31" t="s">
        <v>330</v>
      </c>
      <c r="D212" s="21"/>
      <c r="E212" s="20">
        <f>E213</f>
        <v>105</v>
      </c>
      <c r="F212" s="20">
        <f>F213</f>
        <v>99.4</v>
      </c>
    </row>
    <row r="213" spans="1:6" ht="31.5">
      <c r="A213" s="35" t="s">
        <v>13</v>
      </c>
      <c r="B213" s="37" t="s">
        <v>142</v>
      </c>
      <c r="C213" s="31" t="s">
        <v>330</v>
      </c>
      <c r="D213" s="21" t="s">
        <v>8</v>
      </c>
      <c r="E213" s="20">
        <v>105</v>
      </c>
      <c r="F213" s="20">
        <v>99.4</v>
      </c>
    </row>
    <row r="214" spans="1:6" ht="63">
      <c r="A214" s="35" t="s">
        <v>130</v>
      </c>
      <c r="B214" s="37" t="s">
        <v>142</v>
      </c>
      <c r="C214" s="31" t="s">
        <v>331</v>
      </c>
      <c r="D214" s="21"/>
      <c r="E214" s="20">
        <f>E215+E216</f>
        <v>80</v>
      </c>
      <c r="F214" s="20">
        <f>F215+F216</f>
        <v>31</v>
      </c>
    </row>
    <row r="215" spans="1:6" ht="31.5">
      <c r="A215" s="35" t="s">
        <v>13</v>
      </c>
      <c r="B215" s="37" t="s">
        <v>142</v>
      </c>
      <c r="C215" s="31" t="s">
        <v>331</v>
      </c>
      <c r="D215" s="21" t="s">
        <v>8</v>
      </c>
      <c r="E215" s="20">
        <v>40</v>
      </c>
      <c r="F215" s="20">
        <v>6</v>
      </c>
    </row>
    <row r="216" spans="1:6" ht="15.75">
      <c r="A216" s="35" t="s">
        <v>31</v>
      </c>
      <c r="B216" s="37" t="s">
        <v>142</v>
      </c>
      <c r="C216" s="31" t="s">
        <v>331</v>
      </c>
      <c r="D216" s="21" t="s">
        <v>17</v>
      </c>
      <c r="E216" s="20">
        <v>40</v>
      </c>
      <c r="F216" s="20">
        <v>25</v>
      </c>
    </row>
    <row r="217" spans="1:6" ht="31.5">
      <c r="A217" s="77" t="s">
        <v>148</v>
      </c>
      <c r="B217" s="89" t="s">
        <v>142</v>
      </c>
      <c r="C217" s="78" t="s">
        <v>332</v>
      </c>
      <c r="D217" s="78" t="s">
        <v>0</v>
      </c>
      <c r="E217" s="79">
        <f>E218+E223+E240</f>
        <v>43620.399999999994</v>
      </c>
      <c r="F217" s="79">
        <f>F218+F223+F240</f>
        <v>39835.9</v>
      </c>
    </row>
    <row r="218" spans="1:6" ht="31.5">
      <c r="A218" s="10" t="s">
        <v>112</v>
      </c>
      <c r="B218" s="80" t="s">
        <v>142</v>
      </c>
      <c r="C218" s="11" t="s">
        <v>333</v>
      </c>
      <c r="D218" s="11" t="s">
        <v>0</v>
      </c>
      <c r="E218" s="12">
        <f>E219+E221</f>
        <v>50</v>
      </c>
      <c r="F218" s="12">
        <f>F219+F221</f>
        <v>26.1</v>
      </c>
    </row>
    <row r="219" spans="1:6" ht="63" hidden="1">
      <c r="A219" s="14" t="s">
        <v>69</v>
      </c>
      <c r="B219" s="25" t="s">
        <v>142</v>
      </c>
      <c r="C219" s="15" t="s">
        <v>334</v>
      </c>
      <c r="D219" s="7"/>
      <c r="E219" s="8">
        <f>E220</f>
        <v>17</v>
      </c>
      <c r="F219" s="8">
        <f>F220</f>
        <v>0</v>
      </c>
    </row>
    <row r="220" spans="1:6" ht="31.5" hidden="1">
      <c r="A220" s="35" t="s">
        <v>13</v>
      </c>
      <c r="B220" s="37" t="s">
        <v>142</v>
      </c>
      <c r="C220" s="15" t="s">
        <v>334</v>
      </c>
      <c r="D220" s="37" t="s">
        <v>8</v>
      </c>
      <c r="E220" s="38">
        <v>17</v>
      </c>
      <c r="F220" s="38"/>
    </row>
    <row r="221" spans="1:6" ht="31.5">
      <c r="A221" s="35" t="s">
        <v>70</v>
      </c>
      <c r="B221" s="37" t="s">
        <v>142</v>
      </c>
      <c r="C221" s="15" t="s">
        <v>335</v>
      </c>
      <c r="D221" s="37"/>
      <c r="E221" s="38">
        <f>E222</f>
        <v>33</v>
      </c>
      <c r="F221" s="38">
        <f>F222</f>
        <v>26.1</v>
      </c>
    </row>
    <row r="222" spans="1:6" ht="79.5" customHeight="1">
      <c r="A222" s="22" t="s">
        <v>15</v>
      </c>
      <c r="B222" s="37" t="s">
        <v>142</v>
      </c>
      <c r="C222" s="15" t="s">
        <v>335</v>
      </c>
      <c r="D222" s="37" t="s">
        <v>16</v>
      </c>
      <c r="E222" s="38">
        <v>33</v>
      </c>
      <c r="F222" s="38">
        <v>26.1</v>
      </c>
    </row>
    <row r="223" spans="1:6" ht="47.25">
      <c r="A223" s="10" t="s">
        <v>113</v>
      </c>
      <c r="B223" s="80" t="s">
        <v>142</v>
      </c>
      <c r="C223" s="11" t="s">
        <v>336</v>
      </c>
      <c r="D223" s="11" t="s">
        <v>0</v>
      </c>
      <c r="E223" s="12">
        <f>E224+E226+E228+E230+E234+E236+E238+E232</f>
        <v>43390.399999999994</v>
      </c>
      <c r="F223" s="12">
        <f>F224+F226+F228+F230+F234+F236+F238+F232</f>
        <v>39661.4</v>
      </c>
    </row>
    <row r="224" spans="1:6" ht="78.75">
      <c r="A224" s="22" t="s">
        <v>90</v>
      </c>
      <c r="B224" s="37" t="s">
        <v>142</v>
      </c>
      <c r="C224" s="37" t="s">
        <v>337</v>
      </c>
      <c r="D224" s="37"/>
      <c r="E224" s="38">
        <f>E225</f>
        <v>5873.8</v>
      </c>
      <c r="F224" s="38">
        <f>F225</f>
        <v>5873.8</v>
      </c>
    </row>
    <row r="225" spans="1:6" ht="36" customHeight="1">
      <c r="A225" s="22" t="s">
        <v>33</v>
      </c>
      <c r="B225" s="37" t="s">
        <v>142</v>
      </c>
      <c r="C225" s="37" t="s">
        <v>337</v>
      </c>
      <c r="D225" s="37" t="s">
        <v>28</v>
      </c>
      <c r="E225" s="38">
        <v>5873.8</v>
      </c>
      <c r="F225" s="38">
        <v>5873.8</v>
      </c>
    </row>
    <row r="226" spans="1:6" ht="126">
      <c r="A226" s="56" t="s">
        <v>91</v>
      </c>
      <c r="B226" s="25" t="s">
        <v>142</v>
      </c>
      <c r="C226" s="15" t="s">
        <v>338</v>
      </c>
      <c r="D226" s="15"/>
      <c r="E226" s="17">
        <f>E227</f>
        <v>24843.5</v>
      </c>
      <c r="F226" s="17">
        <f>F227</f>
        <v>23901.5</v>
      </c>
    </row>
    <row r="227" spans="1:6" ht="34.5" customHeight="1">
      <c r="A227" s="22" t="s">
        <v>33</v>
      </c>
      <c r="B227" s="37" t="s">
        <v>142</v>
      </c>
      <c r="C227" s="15" t="s">
        <v>338</v>
      </c>
      <c r="D227" s="37" t="s">
        <v>28</v>
      </c>
      <c r="E227" s="38">
        <v>24843.5</v>
      </c>
      <c r="F227" s="38">
        <v>23901.5</v>
      </c>
    </row>
    <row r="228" spans="1:6" ht="95.25" customHeight="1">
      <c r="A228" s="141" t="s">
        <v>339</v>
      </c>
      <c r="B228" s="37" t="s">
        <v>142</v>
      </c>
      <c r="C228" s="37" t="s">
        <v>340</v>
      </c>
      <c r="D228" s="37"/>
      <c r="E228" s="38">
        <f>E229</f>
        <v>2131.8</v>
      </c>
      <c r="F228" s="38">
        <f>F229</f>
        <v>2000</v>
      </c>
    </row>
    <row r="229" spans="1:6" ht="38.25" customHeight="1">
      <c r="A229" s="22" t="s">
        <v>33</v>
      </c>
      <c r="B229" s="37" t="s">
        <v>142</v>
      </c>
      <c r="C229" s="37" t="s">
        <v>340</v>
      </c>
      <c r="D229" s="37" t="s">
        <v>28</v>
      </c>
      <c r="E229" s="38">
        <v>2131.8</v>
      </c>
      <c r="F229" s="38">
        <v>2000</v>
      </c>
    </row>
    <row r="230" spans="1:6" ht="78.75" customHeight="1">
      <c r="A230" s="22" t="s">
        <v>149</v>
      </c>
      <c r="B230" s="37" t="s">
        <v>142</v>
      </c>
      <c r="C230" s="15" t="s">
        <v>341</v>
      </c>
      <c r="D230" s="37"/>
      <c r="E230" s="38">
        <f>E231</f>
        <v>2199.2000000000003</v>
      </c>
      <c r="F230" s="38">
        <f>F231</f>
        <v>2189.1</v>
      </c>
    </row>
    <row r="231" spans="1:6" ht="15.75">
      <c r="A231" s="35" t="s">
        <v>31</v>
      </c>
      <c r="B231" s="37" t="s">
        <v>142</v>
      </c>
      <c r="C231" s="15" t="s">
        <v>341</v>
      </c>
      <c r="D231" s="37" t="s">
        <v>17</v>
      </c>
      <c r="E231" s="38">
        <v>2199.2000000000003</v>
      </c>
      <c r="F231" s="38">
        <v>2189.1</v>
      </c>
    </row>
    <row r="232" spans="1:6" ht="126">
      <c r="A232" s="142" t="s">
        <v>342</v>
      </c>
      <c r="B232" s="37" t="s">
        <v>142</v>
      </c>
      <c r="C232" s="15" t="s">
        <v>343</v>
      </c>
      <c r="D232" s="37"/>
      <c r="E232" s="38">
        <f>E233</f>
        <v>6300</v>
      </c>
      <c r="F232" s="38">
        <f>F233</f>
        <v>3654.9</v>
      </c>
    </row>
    <row r="233" spans="1:6" ht="15.75">
      <c r="A233" s="35" t="s">
        <v>31</v>
      </c>
      <c r="B233" s="37" t="s">
        <v>142</v>
      </c>
      <c r="C233" s="15" t="s">
        <v>343</v>
      </c>
      <c r="D233" s="37" t="s">
        <v>17</v>
      </c>
      <c r="E233" s="38">
        <v>6300</v>
      </c>
      <c r="F233" s="38">
        <v>3654.9</v>
      </c>
    </row>
    <row r="234" spans="1:6" ht="47.25">
      <c r="A234" s="90" t="s">
        <v>344</v>
      </c>
      <c r="B234" s="25" t="s">
        <v>142</v>
      </c>
      <c r="C234" s="15" t="s">
        <v>345</v>
      </c>
      <c r="D234" s="15"/>
      <c r="E234" s="17">
        <f>E235</f>
        <v>559.7</v>
      </c>
      <c r="F234" s="17">
        <f>F235</f>
        <v>559.7</v>
      </c>
    </row>
    <row r="235" spans="1:6" ht="15.75">
      <c r="A235" s="35" t="s">
        <v>31</v>
      </c>
      <c r="B235" s="37" t="s">
        <v>142</v>
      </c>
      <c r="C235" s="15" t="s">
        <v>345</v>
      </c>
      <c r="D235" s="37" t="s">
        <v>17</v>
      </c>
      <c r="E235" s="38">
        <v>559.7</v>
      </c>
      <c r="F235" s="38">
        <v>559.7</v>
      </c>
    </row>
    <row r="236" spans="1:6" ht="31.5">
      <c r="A236" s="90" t="s">
        <v>42</v>
      </c>
      <c r="B236" s="25" t="s">
        <v>142</v>
      </c>
      <c r="C236" s="15" t="s">
        <v>346</v>
      </c>
      <c r="D236" s="15"/>
      <c r="E236" s="17">
        <f>E237</f>
        <v>700</v>
      </c>
      <c r="F236" s="17">
        <f>F237</f>
        <v>700</v>
      </c>
    </row>
    <row r="237" spans="1:6" ht="15.75">
      <c r="A237" s="35" t="s">
        <v>31</v>
      </c>
      <c r="B237" s="37" t="s">
        <v>142</v>
      </c>
      <c r="C237" s="15" t="s">
        <v>346</v>
      </c>
      <c r="D237" s="37" t="s">
        <v>17</v>
      </c>
      <c r="E237" s="38">
        <v>700</v>
      </c>
      <c r="F237" s="38">
        <v>700</v>
      </c>
    </row>
    <row r="238" spans="1:6" ht="47.25">
      <c r="A238" s="90" t="s">
        <v>132</v>
      </c>
      <c r="B238" s="25" t="s">
        <v>142</v>
      </c>
      <c r="C238" s="15" t="s">
        <v>347</v>
      </c>
      <c r="D238" s="15"/>
      <c r="E238" s="17">
        <f>E239</f>
        <v>782.4</v>
      </c>
      <c r="F238" s="17">
        <f>F239</f>
        <v>782.4</v>
      </c>
    </row>
    <row r="239" spans="1:6" ht="15.75">
      <c r="A239" s="35" t="s">
        <v>31</v>
      </c>
      <c r="B239" s="37" t="s">
        <v>142</v>
      </c>
      <c r="C239" s="15" t="s">
        <v>348</v>
      </c>
      <c r="D239" s="37" t="s">
        <v>17</v>
      </c>
      <c r="E239" s="38">
        <v>782.4</v>
      </c>
      <c r="F239" s="38">
        <v>782.4</v>
      </c>
    </row>
    <row r="240" spans="1:6" ht="31.5">
      <c r="A240" s="10" t="s">
        <v>114</v>
      </c>
      <c r="B240" s="80" t="s">
        <v>142</v>
      </c>
      <c r="C240" s="11" t="s">
        <v>349</v>
      </c>
      <c r="D240" s="11" t="s">
        <v>0</v>
      </c>
      <c r="E240" s="12">
        <f>E241+E243+E245</f>
        <v>180</v>
      </c>
      <c r="F240" s="12">
        <f>F241+F243+F245</f>
        <v>148.4</v>
      </c>
    </row>
    <row r="241" spans="1:6" ht="47.25">
      <c r="A241" s="14" t="s">
        <v>43</v>
      </c>
      <c r="B241" s="25" t="s">
        <v>142</v>
      </c>
      <c r="C241" s="15" t="s">
        <v>350</v>
      </c>
      <c r="D241" s="15"/>
      <c r="E241" s="17">
        <f>E242</f>
        <v>80</v>
      </c>
      <c r="F241" s="17">
        <f>F242</f>
        <v>80</v>
      </c>
    </row>
    <row r="242" spans="1:6" ht="31.5">
      <c r="A242" s="59" t="s">
        <v>10</v>
      </c>
      <c r="B242" s="37" t="s">
        <v>142</v>
      </c>
      <c r="C242" s="15" t="s">
        <v>350</v>
      </c>
      <c r="D242" s="37" t="s">
        <v>11</v>
      </c>
      <c r="E242" s="38">
        <v>80</v>
      </c>
      <c r="F242" s="38">
        <v>80</v>
      </c>
    </row>
    <row r="243" spans="1:6" ht="31.5">
      <c r="A243" s="14" t="s">
        <v>351</v>
      </c>
      <c r="B243" s="37" t="s">
        <v>142</v>
      </c>
      <c r="C243" s="15" t="s">
        <v>352</v>
      </c>
      <c r="D243" s="37"/>
      <c r="E243" s="17">
        <f>E244</f>
        <v>80</v>
      </c>
      <c r="F243" s="17">
        <f>F244</f>
        <v>68.4</v>
      </c>
    </row>
    <row r="244" spans="1:6" ht="31.5">
      <c r="A244" s="59" t="s">
        <v>10</v>
      </c>
      <c r="B244" s="37" t="s">
        <v>142</v>
      </c>
      <c r="C244" s="15" t="s">
        <v>352</v>
      </c>
      <c r="D244" s="37" t="s">
        <v>11</v>
      </c>
      <c r="E244" s="38">
        <v>80</v>
      </c>
      <c r="F244" s="38">
        <v>68.4</v>
      </c>
    </row>
    <row r="245" spans="1:6" ht="31.5" hidden="1">
      <c r="A245" s="14" t="s">
        <v>351</v>
      </c>
      <c r="B245" s="91" t="s">
        <v>142</v>
      </c>
      <c r="C245" s="15" t="s">
        <v>353</v>
      </c>
      <c r="D245" s="37"/>
      <c r="E245" s="17">
        <f>E246</f>
        <v>20</v>
      </c>
      <c r="F245" s="17">
        <f>F246</f>
        <v>0</v>
      </c>
    </row>
    <row r="246" spans="1:6" ht="31.5" hidden="1">
      <c r="A246" s="59" t="s">
        <v>10</v>
      </c>
      <c r="B246" s="91" t="s">
        <v>142</v>
      </c>
      <c r="C246" s="143" t="s">
        <v>353</v>
      </c>
      <c r="D246" s="144" t="s">
        <v>11</v>
      </c>
      <c r="E246" s="38">
        <v>20</v>
      </c>
      <c r="F246" s="38">
        <v>0</v>
      </c>
    </row>
    <row r="247" spans="1:6" ht="15.75">
      <c r="A247" s="145" t="s">
        <v>35</v>
      </c>
      <c r="B247" s="146" t="s">
        <v>142</v>
      </c>
      <c r="C247" s="146" t="s">
        <v>211</v>
      </c>
      <c r="D247" s="146" t="s">
        <v>0</v>
      </c>
      <c r="E247" s="147">
        <f>E250+E268+E270+E272+E252+E254+E256+E258+E260+E264+E248+E266+E262</f>
        <v>31160.000000000007</v>
      </c>
      <c r="F247" s="147">
        <f>F250+F268+F270+F272+F252+F254+F256+F258+F260+F264+F248+F266+F262</f>
        <v>30683.300000000003</v>
      </c>
    </row>
    <row r="248" spans="1:6" ht="15.75">
      <c r="A248" s="148" t="s">
        <v>83</v>
      </c>
      <c r="B248" s="25" t="s">
        <v>142</v>
      </c>
      <c r="C248" s="25" t="s">
        <v>354</v>
      </c>
      <c r="D248" s="25"/>
      <c r="E248" s="38">
        <f>E249</f>
        <v>63.4</v>
      </c>
      <c r="F248" s="38">
        <f>F249</f>
        <v>50.1</v>
      </c>
    </row>
    <row r="249" spans="1:6" ht="31.5">
      <c r="A249" s="149" t="s">
        <v>13</v>
      </c>
      <c r="B249" s="25" t="s">
        <v>142</v>
      </c>
      <c r="C249" s="25" t="s">
        <v>354</v>
      </c>
      <c r="D249" s="25" t="s">
        <v>8</v>
      </c>
      <c r="E249" s="38">
        <v>63.4</v>
      </c>
      <c r="F249" s="38">
        <v>50.1</v>
      </c>
    </row>
    <row r="250" spans="1:6" ht="31.5">
      <c r="A250" s="22" t="s">
        <v>84</v>
      </c>
      <c r="B250" s="25" t="s">
        <v>142</v>
      </c>
      <c r="C250" s="37" t="s">
        <v>355</v>
      </c>
      <c r="D250" s="55"/>
      <c r="E250" s="33">
        <f>E251</f>
        <v>29301.5</v>
      </c>
      <c r="F250" s="33">
        <f>F251</f>
        <v>29301.5</v>
      </c>
    </row>
    <row r="251" spans="1:6" ht="15.75">
      <c r="A251" s="42" t="s">
        <v>9</v>
      </c>
      <c r="B251" s="37" t="s">
        <v>142</v>
      </c>
      <c r="C251" s="37" t="s">
        <v>355</v>
      </c>
      <c r="D251" s="37" t="s">
        <v>12</v>
      </c>
      <c r="E251" s="38">
        <v>29301.5</v>
      </c>
      <c r="F251" s="38">
        <v>29301.5</v>
      </c>
    </row>
    <row r="252" spans="1:6" ht="77.25" customHeight="1">
      <c r="A252" s="42" t="s">
        <v>466</v>
      </c>
      <c r="B252" s="25" t="s">
        <v>142</v>
      </c>
      <c r="C252" s="37" t="s">
        <v>356</v>
      </c>
      <c r="D252" s="55"/>
      <c r="E252" s="38">
        <f>E253</f>
        <v>8.7</v>
      </c>
      <c r="F252" s="38">
        <f>F253</f>
        <v>8</v>
      </c>
    </row>
    <row r="253" spans="1:6" ht="31.5">
      <c r="A253" s="149" t="s">
        <v>13</v>
      </c>
      <c r="B253" s="37" t="s">
        <v>142</v>
      </c>
      <c r="C253" s="37" t="s">
        <v>356</v>
      </c>
      <c r="D253" s="37" t="s">
        <v>8</v>
      </c>
      <c r="E253" s="38">
        <v>8.7</v>
      </c>
      <c r="F253" s="38">
        <v>8</v>
      </c>
    </row>
    <row r="254" spans="1:6" ht="69.75" customHeight="1">
      <c r="A254" s="42" t="s">
        <v>357</v>
      </c>
      <c r="B254" s="25" t="s">
        <v>142</v>
      </c>
      <c r="C254" s="37" t="s">
        <v>358</v>
      </c>
      <c r="D254" s="55"/>
      <c r="E254" s="38">
        <f>E255</f>
        <v>7.9</v>
      </c>
      <c r="F254" s="38">
        <f>F255</f>
        <v>7.9</v>
      </c>
    </row>
    <row r="255" spans="1:6" ht="31.5">
      <c r="A255" s="149" t="s">
        <v>13</v>
      </c>
      <c r="B255" s="37" t="s">
        <v>142</v>
      </c>
      <c r="C255" s="37" t="s">
        <v>358</v>
      </c>
      <c r="D255" s="37" t="s">
        <v>8</v>
      </c>
      <c r="E255" s="38">
        <v>7.9</v>
      </c>
      <c r="F255" s="38">
        <v>7.9</v>
      </c>
    </row>
    <row r="256" spans="1:6" ht="78.75">
      <c r="A256" s="42" t="s">
        <v>359</v>
      </c>
      <c r="B256" s="25" t="s">
        <v>142</v>
      </c>
      <c r="C256" s="37" t="s">
        <v>360</v>
      </c>
      <c r="D256" s="55"/>
      <c r="E256" s="38">
        <f>E257</f>
        <v>7.3</v>
      </c>
      <c r="F256" s="38">
        <f>F257</f>
        <v>7.3</v>
      </c>
    </row>
    <row r="257" spans="1:6" ht="31.5">
      <c r="A257" s="149" t="s">
        <v>13</v>
      </c>
      <c r="B257" s="37" t="s">
        <v>142</v>
      </c>
      <c r="C257" s="37" t="s">
        <v>360</v>
      </c>
      <c r="D257" s="37" t="s">
        <v>8</v>
      </c>
      <c r="E257" s="38">
        <v>7.3</v>
      </c>
      <c r="F257" s="38">
        <v>7.3</v>
      </c>
    </row>
    <row r="258" spans="1:6" ht="337.5" customHeight="1" hidden="1">
      <c r="A258" s="149" t="s">
        <v>361</v>
      </c>
      <c r="B258" s="25" t="s">
        <v>142</v>
      </c>
      <c r="C258" s="37" t="s">
        <v>362</v>
      </c>
      <c r="D258" s="55"/>
      <c r="E258" s="38">
        <f>E259</f>
        <v>5.9</v>
      </c>
      <c r="F258" s="38">
        <f>F259</f>
        <v>0</v>
      </c>
    </row>
    <row r="259" spans="1:6" ht="31.5" hidden="1">
      <c r="A259" s="149" t="s">
        <v>13</v>
      </c>
      <c r="B259" s="37" t="s">
        <v>142</v>
      </c>
      <c r="C259" s="37" t="s">
        <v>362</v>
      </c>
      <c r="D259" s="37" t="s">
        <v>8</v>
      </c>
      <c r="E259" s="38">
        <v>5.9</v>
      </c>
      <c r="F259" s="38"/>
    </row>
    <row r="260" spans="1:6" ht="94.5">
      <c r="A260" s="149" t="s">
        <v>363</v>
      </c>
      <c r="B260" s="25" t="s">
        <v>142</v>
      </c>
      <c r="C260" s="37" t="s">
        <v>364</v>
      </c>
      <c r="D260" s="55"/>
      <c r="E260" s="38">
        <f>E261</f>
        <v>5.9</v>
      </c>
      <c r="F260" s="38">
        <f>F261</f>
        <v>5.9</v>
      </c>
    </row>
    <row r="261" spans="1:6" ht="31.5">
      <c r="A261" s="149" t="s">
        <v>13</v>
      </c>
      <c r="B261" s="37" t="s">
        <v>142</v>
      </c>
      <c r="C261" s="37" t="s">
        <v>364</v>
      </c>
      <c r="D261" s="37" t="s">
        <v>8</v>
      </c>
      <c r="E261" s="38">
        <v>5.9</v>
      </c>
      <c r="F261" s="38">
        <v>5.9</v>
      </c>
    </row>
    <row r="262" spans="1:6" ht="94.5">
      <c r="A262" s="149" t="s">
        <v>365</v>
      </c>
      <c r="B262" s="37" t="s">
        <v>142</v>
      </c>
      <c r="C262" s="37" t="s">
        <v>366</v>
      </c>
      <c r="D262" s="37"/>
      <c r="E262" s="38">
        <f>E263</f>
        <v>5.9</v>
      </c>
      <c r="F262" s="38">
        <f>F263</f>
        <v>5.9</v>
      </c>
    </row>
    <row r="263" spans="1:6" ht="31.5">
      <c r="A263" s="149" t="s">
        <v>13</v>
      </c>
      <c r="B263" s="37" t="s">
        <v>142</v>
      </c>
      <c r="C263" s="37" t="s">
        <v>366</v>
      </c>
      <c r="D263" s="37" t="s">
        <v>8</v>
      </c>
      <c r="E263" s="38">
        <v>5.9</v>
      </c>
      <c r="F263" s="38">
        <v>5.9</v>
      </c>
    </row>
    <row r="264" spans="1:6" ht="31.5" hidden="1">
      <c r="A264" s="42" t="s">
        <v>367</v>
      </c>
      <c r="B264" s="37" t="s">
        <v>142</v>
      </c>
      <c r="C264" s="37" t="s">
        <v>368</v>
      </c>
      <c r="D264" s="37"/>
      <c r="E264" s="38">
        <f>E265</f>
        <v>198.4</v>
      </c>
      <c r="F264" s="38">
        <f>F265</f>
        <v>0</v>
      </c>
    </row>
    <row r="265" spans="1:6" ht="31.5" hidden="1">
      <c r="A265" s="94" t="s">
        <v>13</v>
      </c>
      <c r="B265" s="37" t="s">
        <v>142</v>
      </c>
      <c r="C265" s="37" t="s">
        <v>368</v>
      </c>
      <c r="D265" s="37" t="s">
        <v>8</v>
      </c>
      <c r="E265" s="38">
        <v>198.4</v>
      </c>
      <c r="F265" s="38">
        <v>0</v>
      </c>
    </row>
    <row r="266" spans="1:6" ht="47.25">
      <c r="A266" s="94" t="s">
        <v>128</v>
      </c>
      <c r="B266" s="37" t="s">
        <v>142</v>
      </c>
      <c r="C266" s="37" t="s">
        <v>369</v>
      </c>
      <c r="D266" s="37"/>
      <c r="E266" s="38">
        <f>E267</f>
        <v>211.8</v>
      </c>
      <c r="F266" s="38">
        <f>F267</f>
        <v>166.9</v>
      </c>
    </row>
    <row r="267" spans="1:6" ht="31.5">
      <c r="A267" s="94" t="s">
        <v>13</v>
      </c>
      <c r="B267" s="37" t="s">
        <v>142</v>
      </c>
      <c r="C267" s="37" t="s">
        <v>369</v>
      </c>
      <c r="D267" s="37" t="s">
        <v>8</v>
      </c>
      <c r="E267" s="38">
        <v>211.8</v>
      </c>
      <c r="F267" s="38">
        <v>166.9</v>
      </c>
    </row>
    <row r="268" spans="1:6" ht="47.25">
      <c r="A268" s="35" t="s">
        <v>134</v>
      </c>
      <c r="B268" s="37" t="s">
        <v>142</v>
      </c>
      <c r="C268" s="37" t="s">
        <v>370</v>
      </c>
      <c r="D268" s="150"/>
      <c r="E268" s="38">
        <f>E269</f>
        <v>336.9</v>
      </c>
      <c r="F268" s="38">
        <f>F269</f>
        <v>336.9</v>
      </c>
    </row>
    <row r="269" spans="1:6" ht="31.5">
      <c r="A269" s="42" t="s">
        <v>13</v>
      </c>
      <c r="B269" s="37" t="s">
        <v>142</v>
      </c>
      <c r="C269" s="37" t="s">
        <v>370</v>
      </c>
      <c r="D269" s="21" t="s">
        <v>8</v>
      </c>
      <c r="E269" s="38">
        <v>336.9</v>
      </c>
      <c r="F269" s="38">
        <v>336.9</v>
      </c>
    </row>
    <row r="270" spans="1:6" ht="31.5">
      <c r="A270" s="98" t="s">
        <v>371</v>
      </c>
      <c r="B270" s="37" t="s">
        <v>142</v>
      </c>
      <c r="C270" s="37" t="s">
        <v>372</v>
      </c>
      <c r="D270" s="21"/>
      <c r="E270" s="38">
        <f>E271</f>
        <v>371.6</v>
      </c>
      <c r="F270" s="38">
        <f>F271</f>
        <v>190.3</v>
      </c>
    </row>
    <row r="271" spans="1:6" ht="31.5">
      <c r="A271" s="40" t="s">
        <v>13</v>
      </c>
      <c r="B271" s="37" t="s">
        <v>142</v>
      </c>
      <c r="C271" s="37" t="s">
        <v>372</v>
      </c>
      <c r="D271" s="37" t="s">
        <v>8</v>
      </c>
      <c r="E271" s="38">
        <v>371.6</v>
      </c>
      <c r="F271" s="38">
        <v>190.3</v>
      </c>
    </row>
    <row r="272" spans="1:6" ht="47.25">
      <c r="A272" s="42" t="s">
        <v>85</v>
      </c>
      <c r="B272" s="37" t="s">
        <v>142</v>
      </c>
      <c r="C272" s="37" t="s">
        <v>373</v>
      </c>
      <c r="D272" s="37"/>
      <c r="E272" s="44">
        <f>E273</f>
        <v>634.8</v>
      </c>
      <c r="F272" s="44">
        <f>F273</f>
        <v>602.6</v>
      </c>
    </row>
    <row r="273" spans="1:6" ht="15.75">
      <c r="A273" s="42" t="s">
        <v>31</v>
      </c>
      <c r="B273" s="37" t="s">
        <v>142</v>
      </c>
      <c r="C273" s="37" t="s">
        <v>373</v>
      </c>
      <c r="D273" s="37" t="s">
        <v>17</v>
      </c>
      <c r="E273" s="44">
        <v>634.8</v>
      </c>
      <c r="F273" s="44">
        <v>602.6</v>
      </c>
    </row>
    <row r="274" spans="1:6" ht="31.5">
      <c r="A274" s="28" t="s">
        <v>150</v>
      </c>
      <c r="B274" s="29" t="s">
        <v>151</v>
      </c>
      <c r="C274" s="76"/>
      <c r="D274" s="76"/>
      <c r="E274" s="27">
        <f>E275+E315</f>
        <v>128337.5</v>
      </c>
      <c r="F274" s="27">
        <f>F275+F315</f>
        <v>126477.6</v>
      </c>
    </row>
    <row r="275" spans="1:6" ht="31.5">
      <c r="A275" s="77" t="s">
        <v>103</v>
      </c>
      <c r="B275" s="78" t="s">
        <v>151</v>
      </c>
      <c r="C275" s="78" t="s">
        <v>374</v>
      </c>
      <c r="D275" s="78" t="s">
        <v>0</v>
      </c>
      <c r="E275" s="79">
        <f>E276+E293+E295+E297+E299+E301+E306+E310+E282+E284+E278+E280+E289+E291+E287+E304</f>
        <v>127265.2</v>
      </c>
      <c r="F275" s="79">
        <f>F276+F293+F295+F297+F299+F301+F306+F310+F282+F284+F278+F280+F289+F291+F287+F304</f>
        <v>125535.70000000001</v>
      </c>
    </row>
    <row r="276" spans="1:6" ht="31.5">
      <c r="A276" s="35" t="s">
        <v>375</v>
      </c>
      <c r="B276" s="37" t="s">
        <v>151</v>
      </c>
      <c r="C276" s="37" t="s">
        <v>376</v>
      </c>
      <c r="D276" s="37"/>
      <c r="E276" s="32">
        <f>E277</f>
        <v>27877.1</v>
      </c>
      <c r="F276" s="32">
        <f>F277</f>
        <v>27450</v>
      </c>
    </row>
    <row r="277" spans="1:6" ht="31.5">
      <c r="A277" s="58" t="s">
        <v>10</v>
      </c>
      <c r="B277" s="37" t="s">
        <v>151</v>
      </c>
      <c r="C277" s="37" t="s">
        <v>376</v>
      </c>
      <c r="D277" s="37" t="s">
        <v>11</v>
      </c>
      <c r="E277" s="20">
        <v>27877.1</v>
      </c>
      <c r="F277" s="20">
        <v>27450</v>
      </c>
    </row>
    <row r="278" spans="1:6" ht="31.5">
      <c r="A278" s="22" t="s">
        <v>116</v>
      </c>
      <c r="B278" s="37" t="s">
        <v>151</v>
      </c>
      <c r="C278" s="37" t="s">
        <v>377</v>
      </c>
      <c r="D278" s="37"/>
      <c r="E278" s="20">
        <f>E279</f>
        <v>150</v>
      </c>
      <c r="F278" s="20">
        <f>F279</f>
        <v>150</v>
      </c>
    </row>
    <row r="279" spans="1:6" ht="31.5">
      <c r="A279" s="58" t="s">
        <v>10</v>
      </c>
      <c r="B279" s="37" t="s">
        <v>151</v>
      </c>
      <c r="C279" s="37" t="s">
        <v>377</v>
      </c>
      <c r="D279" s="37" t="s">
        <v>11</v>
      </c>
      <c r="E279" s="20">
        <v>150</v>
      </c>
      <c r="F279" s="20">
        <v>150</v>
      </c>
    </row>
    <row r="280" spans="1:6" ht="31.5">
      <c r="A280" s="22" t="s">
        <v>136</v>
      </c>
      <c r="B280" s="37" t="s">
        <v>151</v>
      </c>
      <c r="C280" s="37" t="s">
        <v>378</v>
      </c>
      <c r="D280" s="37"/>
      <c r="E280" s="20">
        <f>E281</f>
        <v>81.5</v>
      </c>
      <c r="F280" s="20">
        <f>F281</f>
        <v>81.5</v>
      </c>
    </row>
    <row r="281" spans="1:6" ht="31.5">
      <c r="A281" s="22" t="s">
        <v>10</v>
      </c>
      <c r="B281" s="37" t="s">
        <v>151</v>
      </c>
      <c r="C281" s="37" t="s">
        <v>378</v>
      </c>
      <c r="D281" s="37" t="s">
        <v>11</v>
      </c>
      <c r="E281" s="20">
        <v>81.5</v>
      </c>
      <c r="F281" s="20">
        <v>81.5</v>
      </c>
    </row>
    <row r="282" spans="1:6" ht="47.25">
      <c r="A282" s="22" t="s">
        <v>379</v>
      </c>
      <c r="B282" s="37" t="s">
        <v>151</v>
      </c>
      <c r="C282" s="37" t="s">
        <v>380</v>
      </c>
      <c r="D282" s="37"/>
      <c r="E282" s="20">
        <f>E283</f>
        <v>17.3</v>
      </c>
      <c r="F282" s="20">
        <f>F283</f>
        <v>17.3</v>
      </c>
    </row>
    <row r="283" spans="1:6" ht="31.5">
      <c r="A283" s="22" t="s">
        <v>10</v>
      </c>
      <c r="B283" s="37" t="s">
        <v>151</v>
      </c>
      <c r="C283" s="37" t="s">
        <v>380</v>
      </c>
      <c r="D283" s="37" t="s">
        <v>11</v>
      </c>
      <c r="E283" s="20">
        <v>17.3</v>
      </c>
      <c r="F283" s="20">
        <v>17.3</v>
      </c>
    </row>
    <row r="284" spans="1:6" ht="31.5">
      <c r="A284" s="22" t="s">
        <v>381</v>
      </c>
      <c r="B284" s="37" t="s">
        <v>151</v>
      </c>
      <c r="C284" s="37" t="s">
        <v>382</v>
      </c>
      <c r="D284" s="37"/>
      <c r="E284" s="20">
        <f>E285+E286</f>
        <v>135.9</v>
      </c>
      <c r="F284" s="20">
        <f>F285+F286</f>
        <v>135.9</v>
      </c>
    </row>
    <row r="285" spans="1:6" ht="15.75">
      <c r="A285" s="22" t="s">
        <v>51</v>
      </c>
      <c r="B285" s="37" t="s">
        <v>151</v>
      </c>
      <c r="C285" s="37" t="s">
        <v>382</v>
      </c>
      <c r="D285" s="37" t="s">
        <v>52</v>
      </c>
      <c r="E285" s="20">
        <v>36.5</v>
      </c>
      <c r="F285" s="20">
        <v>36.5</v>
      </c>
    </row>
    <row r="286" spans="1:6" ht="31.5">
      <c r="A286" s="22" t="s">
        <v>10</v>
      </c>
      <c r="B286" s="37" t="s">
        <v>151</v>
      </c>
      <c r="C286" s="37" t="s">
        <v>382</v>
      </c>
      <c r="D286" s="37" t="s">
        <v>11</v>
      </c>
      <c r="E286" s="20">
        <v>99.4</v>
      </c>
      <c r="F286" s="20">
        <v>99.4</v>
      </c>
    </row>
    <row r="287" spans="1:6" ht="31.5">
      <c r="A287" s="22" t="s">
        <v>126</v>
      </c>
      <c r="B287" s="37" t="s">
        <v>151</v>
      </c>
      <c r="C287" s="37" t="s">
        <v>383</v>
      </c>
      <c r="D287" s="37"/>
      <c r="E287" s="20">
        <f>E288</f>
        <v>100.5</v>
      </c>
      <c r="F287" s="20">
        <f>F288</f>
        <v>100.5</v>
      </c>
    </row>
    <row r="288" spans="1:6" ht="31.5">
      <c r="A288" s="22" t="s">
        <v>10</v>
      </c>
      <c r="B288" s="37" t="s">
        <v>151</v>
      </c>
      <c r="C288" s="37" t="s">
        <v>383</v>
      </c>
      <c r="D288" s="37" t="s">
        <v>11</v>
      </c>
      <c r="E288" s="20">
        <v>100.5</v>
      </c>
      <c r="F288" s="20">
        <v>100.5</v>
      </c>
    </row>
    <row r="289" spans="1:6" ht="31.5">
      <c r="A289" s="22" t="s">
        <v>125</v>
      </c>
      <c r="B289" s="37" t="s">
        <v>151</v>
      </c>
      <c r="C289" s="37" t="s">
        <v>384</v>
      </c>
      <c r="D289" s="37"/>
      <c r="E289" s="20">
        <f>E290</f>
        <v>50</v>
      </c>
      <c r="F289" s="20">
        <f>F290</f>
        <v>50</v>
      </c>
    </row>
    <row r="290" spans="1:6" ht="31.5">
      <c r="A290" s="22" t="s">
        <v>10</v>
      </c>
      <c r="B290" s="37" t="s">
        <v>151</v>
      </c>
      <c r="C290" s="37" t="s">
        <v>384</v>
      </c>
      <c r="D290" s="37" t="s">
        <v>11</v>
      </c>
      <c r="E290" s="20">
        <v>50</v>
      </c>
      <c r="F290" s="20">
        <v>50</v>
      </c>
    </row>
    <row r="291" spans="1:6" ht="31.5">
      <c r="A291" s="22" t="s">
        <v>125</v>
      </c>
      <c r="B291" s="37" t="s">
        <v>151</v>
      </c>
      <c r="C291" s="37" t="s">
        <v>385</v>
      </c>
      <c r="D291" s="37"/>
      <c r="E291" s="20">
        <f>E292</f>
        <v>50</v>
      </c>
      <c r="F291" s="20">
        <f>F292</f>
        <v>50</v>
      </c>
    </row>
    <row r="292" spans="1:6" ht="31.5">
      <c r="A292" s="22" t="s">
        <v>10</v>
      </c>
      <c r="B292" s="37" t="s">
        <v>151</v>
      </c>
      <c r="C292" s="37" t="s">
        <v>385</v>
      </c>
      <c r="D292" s="37" t="s">
        <v>11</v>
      </c>
      <c r="E292" s="20">
        <v>50</v>
      </c>
      <c r="F292" s="20">
        <v>50</v>
      </c>
    </row>
    <row r="293" spans="1:6" ht="31.5">
      <c r="A293" s="35" t="s">
        <v>125</v>
      </c>
      <c r="B293" s="37" t="s">
        <v>151</v>
      </c>
      <c r="C293" s="37" t="s">
        <v>386</v>
      </c>
      <c r="D293" s="37"/>
      <c r="E293" s="20">
        <f>E294</f>
        <v>99.4</v>
      </c>
      <c r="F293" s="20">
        <f>F294</f>
        <v>99.4</v>
      </c>
    </row>
    <row r="294" spans="1:6" ht="31.5">
      <c r="A294" s="59" t="s">
        <v>10</v>
      </c>
      <c r="B294" s="37" t="s">
        <v>151</v>
      </c>
      <c r="C294" s="37" t="s">
        <v>386</v>
      </c>
      <c r="D294" s="37" t="s">
        <v>11</v>
      </c>
      <c r="E294" s="20">
        <v>99.4</v>
      </c>
      <c r="F294" s="20">
        <v>99.4</v>
      </c>
    </row>
    <row r="295" spans="1:6" ht="31.5">
      <c r="A295" s="35" t="s">
        <v>126</v>
      </c>
      <c r="B295" s="37" t="s">
        <v>151</v>
      </c>
      <c r="C295" s="37" t="s">
        <v>387</v>
      </c>
      <c r="D295" s="37"/>
      <c r="E295" s="20">
        <f>E296</f>
        <v>100.5</v>
      </c>
      <c r="F295" s="20">
        <f>F296</f>
        <v>100.5</v>
      </c>
    </row>
    <row r="296" spans="1:6" ht="31.5">
      <c r="A296" s="59" t="s">
        <v>10</v>
      </c>
      <c r="B296" s="37" t="s">
        <v>151</v>
      </c>
      <c r="C296" s="37" t="s">
        <v>387</v>
      </c>
      <c r="D296" s="37" t="s">
        <v>11</v>
      </c>
      <c r="E296" s="20">
        <v>100.5</v>
      </c>
      <c r="F296" s="20">
        <v>100.5</v>
      </c>
    </row>
    <row r="297" spans="1:6" ht="31.5">
      <c r="A297" s="35" t="s">
        <v>64</v>
      </c>
      <c r="B297" s="37" t="s">
        <v>151</v>
      </c>
      <c r="C297" s="37" t="s">
        <v>388</v>
      </c>
      <c r="D297" s="37"/>
      <c r="E297" s="38">
        <f>E298</f>
        <v>44670.1</v>
      </c>
      <c r="F297" s="38">
        <f>F298</f>
        <v>44541.7</v>
      </c>
    </row>
    <row r="298" spans="1:6" ht="31.5">
      <c r="A298" s="59" t="s">
        <v>10</v>
      </c>
      <c r="B298" s="37" t="s">
        <v>151</v>
      </c>
      <c r="C298" s="37" t="s">
        <v>388</v>
      </c>
      <c r="D298" s="37" t="s">
        <v>11</v>
      </c>
      <c r="E298" s="38">
        <v>44670.1</v>
      </c>
      <c r="F298" s="38">
        <v>44541.7</v>
      </c>
    </row>
    <row r="299" spans="1:6" ht="47.25">
      <c r="A299" s="35" t="s">
        <v>62</v>
      </c>
      <c r="B299" s="37" t="s">
        <v>151</v>
      </c>
      <c r="C299" s="37" t="s">
        <v>389</v>
      </c>
      <c r="D299" s="37"/>
      <c r="E299" s="38">
        <f>E300</f>
        <v>21972</v>
      </c>
      <c r="F299" s="38">
        <f>F300</f>
        <v>21540</v>
      </c>
    </row>
    <row r="300" spans="1:6" ht="31.5">
      <c r="A300" s="151" t="s">
        <v>10</v>
      </c>
      <c r="B300" s="37" t="s">
        <v>151</v>
      </c>
      <c r="C300" s="37" t="s">
        <v>389</v>
      </c>
      <c r="D300" s="37" t="s">
        <v>11</v>
      </c>
      <c r="E300" s="38">
        <v>21972</v>
      </c>
      <c r="F300" s="38">
        <v>21540</v>
      </c>
    </row>
    <row r="301" spans="1:6" ht="15.75">
      <c r="A301" s="35" t="s">
        <v>63</v>
      </c>
      <c r="B301" s="37" t="s">
        <v>151</v>
      </c>
      <c r="C301" s="37" t="s">
        <v>390</v>
      </c>
      <c r="D301" s="37"/>
      <c r="E301" s="38">
        <f>E303+E302</f>
        <v>20</v>
      </c>
      <c r="F301" s="38">
        <f>F303+F302</f>
        <v>19</v>
      </c>
    </row>
    <row r="302" spans="1:6" ht="31.5">
      <c r="A302" s="50" t="s">
        <v>13</v>
      </c>
      <c r="B302" s="37" t="s">
        <v>151</v>
      </c>
      <c r="C302" s="37" t="s">
        <v>390</v>
      </c>
      <c r="D302" s="37" t="s">
        <v>8</v>
      </c>
      <c r="E302" s="38">
        <v>5</v>
      </c>
      <c r="F302" s="38">
        <v>4</v>
      </c>
    </row>
    <row r="303" spans="1:6" ht="15.75">
      <c r="A303" s="58" t="s">
        <v>31</v>
      </c>
      <c r="B303" s="37" t="s">
        <v>151</v>
      </c>
      <c r="C303" s="37" t="s">
        <v>390</v>
      </c>
      <c r="D303" s="37" t="s">
        <v>17</v>
      </c>
      <c r="E303" s="38">
        <v>15</v>
      </c>
      <c r="F303" s="38">
        <v>15</v>
      </c>
    </row>
    <row r="304" spans="1:6" ht="31.5">
      <c r="A304" s="22" t="s">
        <v>391</v>
      </c>
      <c r="B304" s="37" t="s">
        <v>151</v>
      </c>
      <c r="C304" s="37" t="s">
        <v>392</v>
      </c>
      <c r="D304" s="37"/>
      <c r="E304" s="38">
        <f>E305</f>
        <v>10</v>
      </c>
      <c r="F304" s="38">
        <f>F305</f>
        <v>10</v>
      </c>
    </row>
    <row r="305" spans="1:6" ht="31.5">
      <c r="A305" s="151" t="s">
        <v>10</v>
      </c>
      <c r="B305" s="37" t="s">
        <v>151</v>
      </c>
      <c r="C305" s="37" t="s">
        <v>392</v>
      </c>
      <c r="D305" s="37" t="s">
        <v>11</v>
      </c>
      <c r="E305" s="38">
        <v>10</v>
      </c>
      <c r="F305" s="38">
        <v>10</v>
      </c>
    </row>
    <row r="306" spans="1:6" ht="15.75">
      <c r="A306" s="35" t="s">
        <v>24</v>
      </c>
      <c r="B306" s="37" t="s">
        <v>151</v>
      </c>
      <c r="C306" s="37" t="s">
        <v>393</v>
      </c>
      <c r="D306" s="37"/>
      <c r="E306" s="38">
        <f>E308+E307+E309</f>
        <v>6474.8</v>
      </c>
      <c r="F306" s="38">
        <f>F308+F307+F309</f>
        <v>6132.1</v>
      </c>
    </row>
    <row r="307" spans="1:6" ht="74.25" customHeight="1">
      <c r="A307" s="22" t="s">
        <v>15</v>
      </c>
      <c r="B307" s="37" t="s">
        <v>151</v>
      </c>
      <c r="C307" s="37" t="s">
        <v>393</v>
      </c>
      <c r="D307" s="37" t="s">
        <v>16</v>
      </c>
      <c r="E307" s="38">
        <v>5183.6</v>
      </c>
      <c r="F307" s="38">
        <v>5097.4</v>
      </c>
    </row>
    <row r="308" spans="1:6" ht="31.5">
      <c r="A308" s="50" t="s">
        <v>13</v>
      </c>
      <c r="B308" s="37" t="s">
        <v>151</v>
      </c>
      <c r="C308" s="37" t="s">
        <v>393</v>
      </c>
      <c r="D308" s="37" t="s">
        <v>8</v>
      </c>
      <c r="E308" s="38">
        <v>1263.7</v>
      </c>
      <c r="F308" s="38">
        <v>1021.1</v>
      </c>
    </row>
    <row r="309" spans="1:6" ht="15.75">
      <c r="A309" s="50" t="s">
        <v>9</v>
      </c>
      <c r="B309" s="37" t="s">
        <v>151</v>
      </c>
      <c r="C309" s="37" t="s">
        <v>393</v>
      </c>
      <c r="D309" s="37" t="s">
        <v>12</v>
      </c>
      <c r="E309" s="38">
        <v>27.5</v>
      </c>
      <c r="F309" s="38">
        <v>13.6</v>
      </c>
    </row>
    <row r="310" spans="1:6" ht="31.5">
      <c r="A310" s="35" t="s">
        <v>61</v>
      </c>
      <c r="B310" s="37" t="s">
        <v>151</v>
      </c>
      <c r="C310" s="37" t="s">
        <v>394</v>
      </c>
      <c r="D310" s="37"/>
      <c r="E310" s="38">
        <f>E311+E312+E314+E313</f>
        <v>25456.1</v>
      </c>
      <c r="F310" s="38">
        <f>F311+F312+F314+F313</f>
        <v>25057.8</v>
      </c>
    </row>
    <row r="311" spans="1:6" ht="78.75" customHeight="1">
      <c r="A311" s="22" t="s">
        <v>15</v>
      </c>
      <c r="B311" s="37" t="s">
        <v>151</v>
      </c>
      <c r="C311" s="37" t="s">
        <v>394</v>
      </c>
      <c r="D311" s="37" t="s">
        <v>16</v>
      </c>
      <c r="E311" s="38">
        <v>23755</v>
      </c>
      <c r="F311" s="38">
        <v>23526.7</v>
      </c>
    </row>
    <row r="312" spans="1:6" ht="31.5">
      <c r="A312" s="50" t="s">
        <v>13</v>
      </c>
      <c r="B312" s="37" t="s">
        <v>151</v>
      </c>
      <c r="C312" s="37" t="s">
        <v>394</v>
      </c>
      <c r="D312" s="37" t="s">
        <v>8</v>
      </c>
      <c r="E312" s="38">
        <v>1305.2</v>
      </c>
      <c r="F312" s="38">
        <v>1135.2</v>
      </c>
    </row>
    <row r="313" spans="1:6" ht="15.75">
      <c r="A313" s="22" t="s">
        <v>31</v>
      </c>
      <c r="B313" s="37" t="s">
        <v>151</v>
      </c>
      <c r="C313" s="37" t="s">
        <v>394</v>
      </c>
      <c r="D313" s="37" t="s">
        <v>17</v>
      </c>
      <c r="E313" s="38">
        <v>154.3</v>
      </c>
      <c r="F313" s="38">
        <v>154.3</v>
      </c>
    </row>
    <row r="314" spans="1:6" ht="15.75">
      <c r="A314" s="50" t="s">
        <v>9</v>
      </c>
      <c r="B314" s="37" t="s">
        <v>151</v>
      </c>
      <c r="C314" s="37" t="s">
        <v>394</v>
      </c>
      <c r="D314" s="37" t="s">
        <v>12</v>
      </c>
      <c r="E314" s="38">
        <v>241.6</v>
      </c>
      <c r="F314" s="38">
        <v>241.6</v>
      </c>
    </row>
    <row r="315" spans="1:6" ht="15.75">
      <c r="A315" s="72" t="s">
        <v>35</v>
      </c>
      <c r="B315" s="73" t="s">
        <v>395</v>
      </c>
      <c r="C315" s="73" t="s">
        <v>211</v>
      </c>
      <c r="D315" s="73"/>
      <c r="E315" s="92">
        <f>E316</f>
        <v>1072.3</v>
      </c>
      <c r="F315" s="92">
        <f>F316</f>
        <v>941.9</v>
      </c>
    </row>
    <row r="316" spans="1:6" ht="31.5">
      <c r="A316" s="41" t="s">
        <v>59</v>
      </c>
      <c r="B316" s="37" t="s">
        <v>151</v>
      </c>
      <c r="C316" s="37" t="s">
        <v>396</v>
      </c>
      <c r="D316" s="37"/>
      <c r="E316" s="38">
        <f>E317+E319</f>
        <v>1072.3</v>
      </c>
      <c r="F316" s="38">
        <f>F317+F319</f>
        <v>941.9</v>
      </c>
    </row>
    <row r="317" spans="1:6" ht="110.25">
      <c r="A317" s="43" t="s">
        <v>152</v>
      </c>
      <c r="B317" s="37" t="s">
        <v>151</v>
      </c>
      <c r="C317" s="37" t="s">
        <v>397</v>
      </c>
      <c r="D317" s="37"/>
      <c r="E317" s="38">
        <f>E318</f>
        <v>52.1</v>
      </c>
      <c r="F317" s="38">
        <f>F318</f>
        <v>52.1</v>
      </c>
    </row>
    <row r="318" spans="1:6" ht="31.5">
      <c r="A318" s="152" t="s">
        <v>10</v>
      </c>
      <c r="B318" s="91" t="s">
        <v>151</v>
      </c>
      <c r="C318" s="91" t="s">
        <v>397</v>
      </c>
      <c r="D318" s="91" t="s">
        <v>11</v>
      </c>
      <c r="E318" s="153">
        <v>52.1</v>
      </c>
      <c r="F318" s="38">
        <v>52.1</v>
      </c>
    </row>
    <row r="319" spans="1:6" ht="78.75">
      <c r="A319" s="42" t="s">
        <v>398</v>
      </c>
      <c r="B319" s="37" t="s">
        <v>151</v>
      </c>
      <c r="C319" s="37" t="s">
        <v>399</v>
      </c>
      <c r="D319" s="37"/>
      <c r="E319" s="38">
        <f>E320</f>
        <v>1020.2</v>
      </c>
      <c r="F319" s="38">
        <f>F320</f>
        <v>889.8</v>
      </c>
    </row>
    <row r="320" spans="1:6" ht="31.5">
      <c r="A320" s="42" t="s">
        <v>10</v>
      </c>
      <c r="B320" s="37" t="s">
        <v>151</v>
      </c>
      <c r="C320" s="91" t="s">
        <v>399</v>
      </c>
      <c r="D320" s="37" t="s">
        <v>11</v>
      </c>
      <c r="E320" s="38">
        <v>1020.2</v>
      </c>
      <c r="F320" s="38">
        <v>889.8</v>
      </c>
    </row>
    <row r="321" spans="1:6" ht="31.5">
      <c r="A321" s="28" t="s">
        <v>153</v>
      </c>
      <c r="B321" s="29" t="s">
        <v>154</v>
      </c>
      <c r="C321" s="76"/>
      <c r="D321" s="93"/>
      <c r="E321" s="27">
        <f>E322+E334</f>
        <v>519198.39999999997</v>
      </c>
      <c r="F321" s="27">
        <f>F322+F334</f>
        <v>255148.90000000002</v>
      </c>
    </row>
    <row r="322" spans="1:6" ht="47.25">
      <c r="A322" s="77" t="s">
        <v>80</v>
      </c>
      <c r="B322" s="73" t="s">
        <v>154</v>
      </c>
      <c r="C322" s="78" t="s">
        <v>241</v>
      </c>
      <c r="D322" s="78" t="s">
        <v>0</v>
      </c>
      <c r="E322" s="79">
        <f>E323+E326</f>
        <v>496754.39999999997</v>
      </c>
      <c r="F322" s="79">
        <f>F323+F326</f>
        <v>236670.7</v>
      </c>
    </row>
    <row r="323" spans="1:6" ht="47.25">
      <c r="A323" s="10" t="s">
        <v>95</v>
      </c>
      <c r="B323" s="80" t="s">
        <v>154</v>
      </c>
      <c r="C323" s="11" t="s">
        <v>242</v>
      </c>
      <c r="D323" s="11" t="s">
        <v>0</v>
      </c>
      <c r="E323" s="12">
        <f>E324</f>
        <v>500</v>
      </c>
      <c r="F323" s="12">
        <f>F324</f>
        <v>266.9</v>
      </c>
    </row>
    <row r="324" spans="1:6" ht="31.5">
      <c r="A324" s="23" t="s">
        <v>86</v>
      </c>
      <c r="B324" s="37" t="s">
        <v>154</v>
      </c>
      <c r="C324" s="21" t="s">
        <v>400</v>
      </c>
      <c r="D324" s="21"/>
      <c r="E324" s="20">
        <f>E325</f>
        <v>500</v>
      </c>
      <c r="F324" s="20">
        <f>F325</f>
        <v>266.9</v>
      </c>
    </row>
    <row r="325" spans="1:6" ht="31.5">
      <c r="A325" s="94" t="s">
        <v>13</v>
      </c>
      <c r="B325" s="37" t="s">
        <v>154</v>
      </c>
      <c r="C325" s="21" t="s">
        <v>400</v>
      </c>
      <c r="D325" s="21" t="s">
        <v>8</v>
      </c>
      <c r="E325" s="20">
        <v>500</v>
      </c>
      <c r="F325" s="20">
        <v>266.9</v>
      </c>
    </row>
    <row r="326" spans="1:6" ht="47.25">
      <c r="A326" s="10" t="s">
        <v>143</v>
      </c>
      <c r="B326" s="80" t="s">
        <v>154</v>
      </c>
      <c r="C326" s="11" t="s">
        <v>253</v>
      </c>
      <c r="D326" s="11" t="s">
        <v>0</v>
      </c>
      <c r="E326" s="154">
        <f>E327+E329+E331</f>
        <v>496254.39999999997</v>
      </c>
      <c r="F326" s="154">
        <f>F327+F329+F331</f>
        <v>236403.80000000002</v>
      </c>
    </row>
    <row r="327" spans="1:6" ht="78.75">
      <c r="A327" s="68" t="s">
        <v>258</v>
      </c>
      <c r="B327" s="37" t="s">
        <v>154</v>
      </c>
      <c r="C327" s="37" t="s">
        <v>259</v>
      </c>
      <c r="D327" s="37"/>
      <c r="E327" s="20">
        <f>E328</f>
        <v>320613.1</v>
      </c>
      <c r="F327" s="20">
        <f>F328</f>
        <v>158141.9</v>
      </c>
    </row>
    <row r="328" spans="1:6" ht="15.75">
      <c r="A328" s="22" t="s">
        <v>9</v>
      </c>
      <c r="B328" s="37" t="s">
        <v>154</v>
      </c>
      <c r="C328" s="37" t="s">
        <v>259</v>
      </c>
      <c r="D328" s="37" t="s">
        <v>12</v>
      </c>
      <c r="E328" s="20">
        <v>320613.1</v>
      </c>
      <c r="F328" s="20">
        <v>158141.9</v>
      </c>
    </row>
    <row r="329" spans="1:6" ht="63">
      <c r="A329" s="68" t="s">
        <v>260</v>
      </c>
      <c r="B329" s="37" t="s">
        <v>154</v>
      </c>
      <c r="C329" s="37" t="s">
        <v>261</v>
      </c>
      <c r="D329" s="37"/>
      <c r="E329" s="20">
        <f>E330</f>
        <v>136430.8</v>
      </c>
      <c r="F329" s="20">
        <f>F330</f>
        <v>59494.3</v>
      </c>
    </row>
    <row r="330" spans="1:6" ht="15.75">
      <c r="A330" s="22" t="s">
        <v>9</v>
      </c>
      <c r="B330" s="37" t="s">
        <v>154</v>
      </c>
      <c r="C330" s="37" t="s">
        <v>261</v>
      </c>
      <c r="D330" s="37" t="s">
        <v>12</v>
      </c>
      <c r="E330" s="20">
        <v>136430.8</v>
      </c>
      <c r="F330" s="20">
        <v>59494.3</v>
      </c>
    </row>
    <row r="331" spans="1:6" ht="78.75">
      <c r="A331" s="22" t="s">
        <v>262</v>
      </c>
      <c r="B331" s="37" t="s">
        <v>154</v>
      </c>
      <c r="C331" s="37" t="s">
        <v>263</v>
      </c>
      <c r="D331" s="37"/>
      <c r="E331" s="20">
        <f>E332+E333</f>
        <v>39210.5</v>
      </c>
      <c r="F331" s="20">
        <f>F332+F333</f>
        <v>18767.6</v>
      </c>
    </row>
    <row r="332" spans="1:6" ht="31.5">
      <c r="A332" s="22" t="s">
        <v>13</v>
      </c>
      <c r="B332" s="37" t="s">
        <v>154</v>
      </c>
      <c r="C332" s="37" t="s">
        <v>263</v>
      </c>
      <c r="D332" s="37" t="s">
        <v>8</v>
      </c>
      <c r="E332" s="20">
        <v>433</v>
      </c>
      <c r="F332" s="20">
        <v>300.8</v>
      </c>
    </row>
    <row r="333" spans="1:6" ht="15.75">
      <c r="A333" s="22" t="s">
        <v>9</v>
      </c>
      <c r="B333" s="37" t="s">
        <v>154</v>
      </c>
      <c r="C333" s="37" t="s">
        <v>263</v>
      </c>
      <c r="D333" s="37" t="s">
        <v>12</v>
      </c>
      <c r="E333" s="20">
        <v>38777.5</v>
      </c>
      <c r="F333" s="20">
        <v>18466.8</v>
      </c>
    </row>
    <row r="334" spans="1:6" ht="31.5">
      <c r="A334" s="77" t="s">
        <v>104</v>
      </c>
      <c r="B334" s="73" t="s">
        <v>154</v>
      </c>
      <c r="C334" s="78" t="s">
        <v>294</v>
      </c>
      <c r="D334" s="78" t="s">
        <v>0</v>
      </c>
      <c r="E334" s="79">
        <f>E335</f>
        <v>22444</v>
      </c>
      <c r="F334" s="79">
        <f>F335</f>
        <v>18478.2</v>
      </c>
    </row>
    <row r="335" spans="1:6" ht="31.5">
      <c r="A335" s="10" t="s">
        <v>106</v>
      </c>
      <c r="B335" s="80" t="s">
        <v>154</v>
      </c>
      <c r="C335" s="11" t="s">
        <v>401</v>
      </c>
      <c r="D335" s="11" t="s">
        <v>0</v>
      </c>
      <c r="E335" s="12">
        <f>E336+E338+E340+E344</f>
        <v>22444</v>
      </c>
      <c r="F335" s="12">
        <f>F336+F338+F340+F344</f>
        <v>18478.2</v>
      </c>
    </row>
    <row r="336" spans="1:6" ht="47.25">
      <c r="A336" s="49" t="s">
        <v>71</v>
      </c>
      <c r="B336" s="37" t="s">
        <v>154</v>
      </c>
      <c r="C336" s="37" t="s">
        <v>402</v>
      </c>
      <c r="D336" s="21"/>
      <c r="E336" s="20">
        <f>E337</f>
        <v>3400</v>
      </c>
      <c r="F336" s="20">
        <f>F337</f>
        <v>1468.6</v>
      </c>
    </row>
    <row r="337" spans="1:6" ht="31.5">
      <c r="A337" s="40" t="s">
        <v>13</v>
      </c>
      <c r="B337" s="37" t="s">
        <v>154</v>
      </c>
      <c r="C337" s="37" t="s">
        <v>402</v>
      </c>
      <c r="D337" s="37" t="s">
        <v>8</v>
      </c>
      <c r="E337" s="20">
        <v>3400</v>
      </c>
      <c r="F337" s="20">
        <v>1468.6</v>
      </c>
    </row>
    <row r="338" spans="1:6" ht="31.5">
      <c r="A338" s="49" t="s">
        <v>18</v>
      </c>
      <c r="B338" s="37" t="s">
        <v>154</v>
      </c>
      <c r="C338" s="37" t="s">
        <v>403</v>
      </c>
      <c r="D338" s="21"/>
      <c r="E338" s="20">
        <f>E339</f>
        <v>300</v>
      </c>
      <c r="F338" s="20">
        <f>F339</f>
        <v>146</v>
      </c>
    </row>
    <row r="339" spans="1:6" ht="31.5">
      <c r="A339" s="40" t="s">
        <v>13</v>
      </c>
      <c r="B339" s="37" t="s">
        <v>154</v>
      </c>
      <c r="C339" s="37" t="s">
        <v>403</v>
      </c>
      <c r="D339" s="37" t="s">
        <v>8</v>
      </c>
      <c r="E339" s="20">
        <v>300</v>
      </c>
      <c r="F339" s="20">
        <v>146</v>
      </c>
    </row>
    <row r="340" spans="1:6" ht="31.5">
      <c r="A340" s="49" t="s">
        <v>14</v>
      </c>
      <c r="B340" s="37" t="s">
        <v>154</v>
      </c>
      <c r="C340" s="37" t="s">
        <v>404</v>
      </c>
      <c r="D340" s="21"/>
      <c r="E340" s="20">
        <f>SUM(E341:E343)</f>
        <v>15124.8</v>
      </c>
      <c r="F340" s="20">
        <f>SUM(F341:F343)</f>
        <v>14591.3</v>
      </c>
    </row>
    <row r="341" spans="1:6" ht="63" customHeight="1">
      <c r="A341" s="48" t="s">
        <v>15</v>
      </c>
      <c r="B341" s="37" t="s">
        <v>154</v>
      </c>
      <c r="C341" s="37" t="s">
        <v>404</v>
      </c>
      <c r="D341" s="37" t="s">
        <v>16</v>
      </c>
      <c r="E341" s="20">
        <v>13050.3</v>
      </c>
      <c r="F341" s="20">
        <v>12882</v>
      </c>
    </row>
    <row r="342" spans="1:6" ht="31.5">
      <c r="A342" s="40" t="s">
        <v>13</v>
      </c>
      <c r="B342" s="37" t="s">
        <v>154</v>
      </c>
      <c r="C342" s="37" t="s">
        <v>404</v>
      </c>
      <c r="D342" s="37" t="s">
        <v>8</v>
      </c>
      <c r="E342" s="20">
        <v>2059.5</v>
      </c>
      <c r="F342" s="20">
        <v>1698.9</v>
      </c>
    </row>
    <row r="343" spans="1:6" ht="15.75">
      <c r="A343" s="22" t="s">
        <v>9</v>
      </c>
      <c r="B343" s="37" t="s">
        <v>154</v>
      </c>
      <c r="C343" s="37" t="s">
        <v>404</v>
      </c>
      <c r="D343" s="37" t="s">
        <v>12</v>
      </c>
      <c r="E343" s="20">
        <v>15</v>
      </c>
      <c r="F343" s="20">
        <v>10.4</v>
      </c>
    </row>
    <row r="344" spans="1:6" ht="31.5">
      <c r="A344" s="49" t="s">
        <v>155</v>
      </c>
      <c r="B344" s="37" t="s">
        <v>154</v>
      </c>
      <c r="C344" s="37" t="s">
        <v>405</v>
      </c>
      <c r="D344" s="21"/>
      <c r="E344" s="20">
        <f>E346+E347+E345</f>
        <v>3619.2</v>
      </c>
      <c r="F344" s="20">
        <f>F346+F347+F345</f>
        <v>2272.3</v>
      </c>
    </row>
    <row r="345" spans="1:6" ht="69" customHeight="1">
      <c r="A345" s="48" t="s">
        <v>15</v>
      </c>
      <c r="B345" s="37" t="s">
        <v>154</v>
      </c>
      <c r="C345" s="37" t="s">
        <v>405</v>
      </c>
      <c r="D345" s="21" t="s">
        <v>16</v>
      </c>
      <c r="E345" s="20">
        <v>363.1</v>
      </c>
      <c r="F345" s="20">
        <v>298</v>
      </c>
    </row>
    <row r="346" spans="1:6" ht="31.5">
      <c r="A346" s="40" t="s">
        <v>13</v>
      </c>
      <c r="B346" s="37" t="s">
        <v>154</v>
      </c>
      <c r="C346" s="37" t="s">
        <v>405</v>
      </c>
      <c r="D346" s="37" t="s">
        <v>8</v>
      </c>
      <c r="E346" s="20">
        <v>2442.5</v>
      </c>
      <c r="F346" s="20">
        <v>1546</v>
      </c>
    </row>
    <row r="347" spans="1:6" ht="15.75">
      <c r="A347" s="57" t="s">
        <v>9</v>
      </c>
      <c r="B347" s="37" t="s">
        <v>154</v>
      </c>
      <c r="C347" s="37" t="s">
        <v>405</v>
      </c>
      <c r="D347" s="37" t="s">
        <v>12</v>
      </c>
      <c r="E347" s="20">
        <v>813.6</v>
      </c>
      <c r="F347" s="20">
        <v>428.3</v>
      </c>
    </row>
    <row r="348" spans="1:6" ht="31.5">
      <c r="A348" s="28" t="s">
        <v>156</v>
      </c>
      <c r="B348" s="29" t="s">
        <v>157</v>
      </c>
      <c r="C348" s="95"/>
      <c r="D348" s="95"/>
      <c r="E348" s="27">
        <f>E349+E418+E414</f>
        <v>1067466.5999999999</v>
      </c>
      <c r="F348" s="27">
        <f>F349+F418+F414</f>
        <v>1048542.1</v>
      </c>
    </row>
    <row r="349" spans="1:6" ht="31.5">
      <c r="A349" s="77" t="s">
        <v>99</v>
      </c>
      <c r="B349" s="73" t="s">
        <v>157</v>
      </c>
      <c r="C349" s="78" t="s">
        <v>281</v>
      </c>
      <c r="D349" s="78" t="s">
        <v>0</v>
      </c>
      <c r="E349" s="79">
        <f>E350+E368+E391+E400+E406</f>
        <v>1062346.4</v>
      </c>
      <c r="F349" s="79">
        <f>F350+F368+F391+F400+F406</f>
        <v>1043430.7</v>
      </c>
    </row>
    <row r="350" spans="1:6" ht="31.5">
      <c r="A350" s="10" t="s">
        <v>158</v>
      </c>
      <c r="B350" s="84" t="s">
        <v>157</v>
      </c>
      <c r="C350" s="11" t="s">
        <v>406</v>
      </c>
      <c r="D350" s="11" t="s">
        <v>0</v>
      </c>
      <c r="E350" s="12">
        <f>E351+E361+E355+E364+E359+E353+E357+E366</f>
        <v>398522.1</v>
      </c>
      <c r="F350" s="12">
        <f>F351+F361+F355+F364+F359+F353+F357+F366</f>
        <v>392001.49999999994</v>
      </c>
    </row>
    <row r="351" spans="1:6" ht="31.5">
      <c r="A351" s="35" t="s">
        <v>29</v>
      </c>
      <c r="B351" s="37" t="s">
        <v>157</v>
      </c>
      <c r="C351" s="37" t="s">
        <v>407</v>
      </c>
      <c r="D351" s="37"/>
      <c r="E351" s="38">
        <f>E352</f>
        <v>78689.7</v>
      </c>
      <c r="F351" s="38">
        <f>F352</f>
        <v>73427.4</v>
      </c>
    </row>
    <row r="352" spans="1:6" ht="31.5">
      <c r="A352" s="35" t="s">
        <v>10</v>
      </c>
      <c r="B352" s="37" t="s">
        <v>157</v>
      </c>
      <c r="C352" s="37" t="s">
        <v>407</v>
      </c>
      <c r="D352" s="37" t="s">
        <v>11</v>
      </c>
      <c r="E352" s="38">
        <v>78689.7</v>
      </c>
      <c r="F352" s="38">
        <v>73427.4</v>
      </c>
    </row>
    <row r="353" spans="1:6" ht="47.25">
      <c r="A353" s="35" t="s">
        <v>89</v>
      </c>
      <c r="B353" s="37" t="s">
        <v>157</v>
      </c>
      <c r="C353" s="37" t="s">
        <v>408</v>
      </c>
      <c r="D353" s="37"/>
      <c r="E353" s="38">
        <f>E354</f>
        <v>290105</v>
      </c>
      <c r="F353" s="38">
        <f>F354</f>
        <v>290105</v>
      </c>
    </row>
    <row r="354" spans="1:6" ht="31.5">
      <c r="A354" s="35" t="s">
        <v>10</v>
      </c>
      <c r="B354" s="37" t="s">
        <v>157</v>
      </c>
      <c r="C354" s="37" t="s">
        <v>408</v>
      </c>
      <c r="D354" s="37" t="s">
        <v>11</v>
      </c>
      <c r="E354" s="38">
        <v>290105</v>
      </c>
      <c r="F354" s="38">
        <v>290105</v>
      </c>
    </row>
    <row r="355" spans="1:6" ht="31.5">
      <c r="A355" s="35" t="s">
        <v>30</v>
      </c>
      <c r="B355" s="25" t="s">
        <v>157</v>
      </c>
      <c r="C355" s="37" t="s">
        <v>409</v>
      </c>
      <c r="D355" s="37"/>
      <c r="E355" s="38">
        <f>E356</f>
        <v>7643</v>
      </c>
      <c r="F355" s="38">
        <f>F356</f>
        <v>6478.7</v>
      </c>
    </row>
    <row r="356" spans="1:6" ht="31.5">
      <c r="A356" s="35" t="s">
        <v>10</v>
      </c>
      <c r="B356" s="21" t="s">
        <v>157</v>
      </c>
      <c r="C356" s="37" t="s">
        <v>409</v>
      </c>
      <c r="D356" s="37" t="s">
        <v>11</v>
      </c>
      <c r="E356" s="38">
        <v>7643</v>
      </c>
      <c r="F356" s="38">
        <v>6478.7</v>
      </c>
    </row>
    <row r="357" spans="1:6" ht="47.25">
      <c r="A357" s="35" t="s">
        <v>410</v>
      </c>
      <c r="B357" s="21" t="s">
        <v>157</v>
      </c>
      <c r="C357" s="37" t="s">
        <v>411</v>
      </c>
      <c r="D357" s="37"/>
      <c r="E357" s="38">
        <f>E358</f>
        <v>583.6</v>
      </c>
      <c r="F357" s="38">
        <f>F358</f>
        <v>583.6</v>
      </c>
    </row>
    <row r="358" spans="1:6" ht="31.5">
      <c r="A358" s="35" t="s">
        <v>10</v>
      </c>
      <c r="B358" s="21" t="s">
        <v>157</v>
      </c>
      <c r="C358" s="37" t="s">
        <v>411</v>
      </c>
      <c r="D358" s="37" t="s">
        <v>11</v>
      </c>
      <c r="E358" s="38">
        <v>583.6</v>
      </c>
      <c r="F358" s="38">
        <v>583.6</v>
      </c>
    </row>
    <row r="359" spans="1:6" ht="31.5">
      <c r="A359" s="35" t="s">
        <v>121</v>
      </c>
      <c r="B359" s="21" t="s">
        <v>157</v>
      </c>
      <c r="C359" s="37" t="s">
        <v>412</v>
      </c>
      <c r="D359" s="37"/>
      <c r="E359" s="38">
        <f>E360</f>
        <v>186</v>
      </c>
      <c r="F359" s="38">
        <f>F360</f>
        <v>186</v>
      </c>
    </row>
    <row r="360" spans="1:6" ht="31.5">
      <c r="A360" s="35" t="s">
        <v>10</v>
      </c>
      <c r="B360" s="21" t="s">
        <v>157</v>
      </c>
      <c r="C360" s="37" t="s">
        <v>412</v>
      </c>
      <c r="D360" s="37" t="s">
        <v>11</v>
      </c>
      <c r="E360" s="38">
        <v>186</v>
      </c>
      <c r="F360" s="38">
        <v>186</v>
      </c>
    </row>
    <row r="361" spans="1:6" ht="78.75">
      <c r="A361" s="35" t="s">
        <v>88</v>
      </c>
      <c r="B361" s="37" t="s">
        <v>157</v>
      </c>
      <c r="C361" s="37" t="s">
        <v>413</v>
      </c>
      <c r="D361" s="37"/>
      <c r="E361" s="38">
        <f>E363+E362</f>
        <v>19392.2</v>
      </c>
      <c r="F361" s="38">
        <f>F363+F362</f>
        <v>19392.2</v>
      </c>
    </row>
    <row r="362" spans="1:6" ht="15.75">
      <c r="A362" s="35" t="s">
        <v>31</v>
      </c>
      <c r="B362" s="37" t="s">
        <v>157</v>
      </c>
      <c r="C362" s="37" t="s">
        <v>413</v>
      </c>
      <c r="D362" s="37" t="s">
        <v>17</v>
      </c>
      <c r="E362" s="38">
        <v>383.9</v>
      </c>
      <c r="F362" s="38">
        <v>383.9</v>
      </c>
    </row>
    <row r="363" spans="1:6" ht="31.5">
      <c r="A363" s="35" t="s">
        <v>10</v>
      </c>
      <c r="B363" s="37" t="s">
        <v>157</v>
      </c>
      <c r="C363" s="37" t="s">
        <v>413</v>
      </c>
      <c r="D363" s="37" t="s">
        <v>11</v>
      </c>
      <c r="E363" s="38">
        <v>19008.3</v>
      </c>
      <c r="F363" s="38">
        <v>19008.3</v>
      </c>
    </row>
    <row r="364" spans="1:6" ht="95.25" customHeight="1">
      <c r="A364" s="50" t="s">
        <v>115</v>
      </c>
      <c r="B364" s="37" t="s">
        <v>157</v>
      </c>
      <c r="C364" s="37" t="s">
        <v>414</v>
      </c>
      <c r="D364" s="37"/>
      <c r="E364" s="38">
        <f>E365</f>
        <v>1848</v>
      </c>
      <c r="F364" s="38">
        <f>F365</f>
        <v>1754</v>
      </c>
    </row>
    <row r="365" spans="1:6" ht="15.75">
      <c r="A365" s="35" t="s">
        <v>31</v>
      </c>
      <c r="B365" s="37" t="s">
        <v>157</v>
      </c>
      <c r="C365" s="37" t="s">
        <v>414</v>
      </c>
      <c r="D365" s="37" t="s">
        <v>17</v>
      </c>
      <c r="E365" s="38">
        <v>1848</v>
      </c>
      <c r="F365" s="38">
        <v>1754</v>
      </c>
    </row>
    <row r="366" spans="1:6" ht="47.25">
      <c r="A366" s="35" t="s">
        <v>122</v>
      </c>
      <c r="B366" s="37" t="s">
        <v>157</v>
      </c>
      <c r="C366" s="37" t="s">
        <v>415</v>
      </c>
      <c r="D366" s="37"/>
      <c r="E366" s="38">
        <f>E367</f>
        <v>74.6</v>
      </c>
      <c r="F366" s="38">
        <f>F367</f>
        <v>74.6</v>
      </c>
    </row>
    <row r="367" spans="1:6" ht="31.5">
      <c r="A367" s="35" t="s">
        <v>10</v>
      </c>
      <c r="B367" s="37" t="s">
        <v>157</v>
      </c>
      <c r="C367" s="37" t="s">
        <v>415</v>
      </c>
      <c r="D367" s="37" t="s">
        <v>11</v>
      </c>
      <c r="E367" s="38">
        <v>74.6</v>
      </c>
      <c r="F367" s="38">
        <v>74.6</v>
      </c>
    </row>
    <row r="368" spans="1:6" ht="31.5">
      <c r="A368" s="10" t="s">
        <v>100</v>
      </c>
      <c r="B368" s="84" t="s">
        <v>157</v>
      </c>
      <c r="C368" s="11" t="s">
        <v>416</v>
      </c>
      <c r="D368" s="11" t="s">
        <v>0</v>
      </c>
      <c r="E368" s="12">
        <f>E369+E373+E389+E386+E380+E382+E384+E371+E376+E378</f>
        <v>574138.4999999999</v>
      </c>
      <c r="F368" s="12">
        <f>F369+F373+F389+F386+F380+F382+F384+F371+F376+F378</f>
        <v>562980</v>
      </c>
    </row>
    <row r="369" spans="1:6" ht="31.5">
      <c r="A369" s="35" t="s">
        <v>29</v>
      </c>
      <c r="B369" s="37" t="s">
        <v>157</v>
      </c>
      <c r="C369" s="37" t="s">
        <v>417</v>
      </c>
      <c r="D369" s="37"/>
      <c r="E369" s="38">
        <f>E370</f>
        <v>107759.2</v>
      </c>
      <c r="F369" s="38">
        <f>F370</f>
        <v>99797.9</v>
      </c>
    </row>
    <row r="370" spans="1:6" ht="31.5">
      <c r="A370" s="35" t="s">
        <v>10</v>
      </c>
      <c r="B370" s="21" t="s">
        <v>157</v>
      </c>
      <c r="C370" s="37" t="s">
        <v>417</v>
      </c>
      <c r="D370" s="37" t="s">
        <v>11</v>
      </c>
      <c r="E370" s="38">
        <v>107759.2</v>
      </c>
      <c r="F370" s="38">
        <v>99797.9</v>
      </c>
    </row>
    <row r="371" spans="1:6" ht="47.25">
      <c r="A371" s="35" t="s">
        <v>89</v>
      </c>
      <c r="B371" s="21" t="s">
        <v>157</v>
      </c>
      <c r="C371" s="37" t="s">
        <v>418</v>
      </c>
      <c r="D371" s="37"/>
      <c r="E371" s="38">
        <f>E372</f>
        <v>430633.8</v>
      </c>
      <c r="F371" s="38">
        <f>F372</f>
        <v>430633.8</v>
      </c>
    </row>
    <row r="372" spans="1:6" ht="31.5">
      <c r="A372" s="35" t="s">
        <v>10</v>
      </c>
      <c r="B372" s="37" t="s">
        <v>157</v>
      </c>
      <c r="C372" s="37" t="s">
        <v>418</v>
      </c>
      <c r="D372" s="37" t="s">
        <v>11</v>
      </c>
      <c r="E372" s="38">
        <v>430633.8</v>
      </c>
      <c r="F372" s="38">
        <v>430633.8</v>
      </c>
    </row>
    <row r="373" spans="1:6" ht="31.5">
      <c r="A373" s="35" t="s">
        <v>32</v>
      </c>
      <c r="B373" s="37" t="s">
        <v>157</v>
      </c>
      <c r="C373" s="37" t="s">
        <v>419</v>
      </c>
      <c r="D373" s="37"/>
      <c r="E373" s="38">
        <f>E375+E374</f>
        <v>7931.4</v>
      </c>
      <c r="F373" s="38">
        <f>F375+F374</f>
        <v>4748</v>
      </c>
    </row>
    <row r="374" spans="1:6" ht="31.5" customHeight="1">
      <c r="A374" s="22" t="s">
        <v>33</v>
      </c>
      <c r="B374" s="37" t="s">
        <v>157</v>
      </c>
      <c r="C374" s="37" t="s">
        <v>419</v>
      </c>
      <c r="D374" s="37" t="s">
        <v>28</v>
      </c>
      <c r="E374" s="38">
        <v>3246.2</v>
      </c>
      <c r="F374" s="38">
        <v>82</v>
      </c>
    </row>
    <row r="375" spans="1:6" ht="31.5">
      <c r="A375" s="35" t="s">
        <v>10</v>
      </c>
      <c r="B375" s="37" t="s">
        <v>157</v>
      </c>
      <c r="C375" s="37" t="s">
        <v>419</v>
      </c>
      <c r="D375" s="37" t="s">
        <v>11</v>
      </c>
      <c r="E375" s="38">
        <v>4685.2</v>
      </c>
      <c r="F375" s="38">
        <v>4666</v>
      </c>
    </row>
    <row r="376" spans="1:6" ht="47.25">
      <c r="A376" s="35" t="s">
        <v>410</v>
      </c>
      <c r="B376" s="37" t="s">
        <v>157</v>
      </c>
      <c r="C376" s="37" t="s">
        <v>420</v>
      </c>
      <c r="D376" s="37"/>
      <c r="E376" s="38">
        <f>E377</f>
        <v>1895.6</v>
      </c>
      <c r="F376" s="38">
        <f>F377</f>
        <v>1895.6</v>
      </c>
    </row>
    <row r="377" spans="1:6" ht="31.5">
      <c r="A377" s="35" t="s">
        <v>10</v>
      </c>
      <c r="B377" s="37" t="s">
        <v>157</v>
      </c>
      <c r="C377" s="37" t="s">
        <v>420</v>
      </c>
      <c r="D377" s="37" t="s">
        <v>11</v>
      </c>
      <c r="E377" s="38">
        <v>1895.6</v>
      </c>
      <c r="F377" s="38">
        <v>1895.6</v>
      </c>
    </row>
    <row r="378" spans="1:6" ht="47.25">
      <c r="A378" s="35" t="s">
        <v>410</v>
      </c>
      <c r="B378" s="37" t="s">
        <v>157</v>
      </c>
      <c r="C378" s="37" t="s">
        <v>421</v>
      </c>
      <c r="D378" s="37"/>
      <c r="E378" s="38">
        <f>E379</f>
        <v>130.5</v>
      </c>
      <c r="F378" s="38">
        <f>F379</f>
        <v>130.5</v>
      </c>
    </row>
    <row r="379" spans="1:6" ht="31.5">
      <c r="A379" s="35" t="s">
        <v>10</v>
      </c>
      <c r="B379" s="37" t="s">
        <v>157</v>
      </c>
      <c r="C379" s="37" t="s">
        <v>421</v>
      </c>
      <c r="D379" s="37" t="s">
        <v>11</v>
      </c>
      <c r="E379" s="38">
        <v>130.5</v>
      </c>
      <c r="F379" s="38">
        <v>130.5</v>
      </c>
    </row>
    <row r="380" spans="1:6" ht="31.5">
      <c r="A380" s="35" t="s">
        <v>121</v>
      </c>
      <c r="B380" s="37" t="s">
        <v>157</v>
      </c>
      <c r="C380" s="37" t="s">
        <v>422</v>
      </c>
      <c r="D380" s="37"/>
      <c r="E380" s="38">
        <f>E381</f>
        <v>158</v>
      </c>
      <c r="F380" s="38">
        <f>F381</f>
        <v>158</v>
      </c>
    </row>
    <row r="381" spans="1:6" ht="31.5">
      <c r="A381" s="35" t="s">
        <v>10</v>
      </c>
      <c r="B381" s="37" t="s">
        <v>157</v>
      </c>
      <c r="C381" s="37" t="s">
        <v>422</v>
      </c>
      <c r="D381" s="37" t="s">
        <v>11</v>
      </c>
      <c r="E381" s="38">
        <v>158</v>
      </c>
      <c r="F381" s="38">
        <v>158</v>
      </c>
    </row>
    <row r="382" spans="1:6" ht="47.25">
      <c r="A382" s="35" t="s">
        <v>122</v>
      </c>
      <c r="B382" s="37" t="s">
        <v>157</v>
      </c>
      <c r="C382" s="37" t="s">
        <v>423</v>
      </c>
      <c r="D382" s="37"/>
      <c r="E382" s="38">
        <f>E383</f>
        <v>825.4</v>
      </c>
      <c r="F382" s="38">
        <f>F383</f>
        <v>825.4</v>
      </c>
    </row>
    <row r="383" spans="1:6" ht="31.5">
      <c r="A383" s="35" t="s">
        <v>10</v>
      </c>
      <c r="B383" s="37" t="s">
        <v>157</v>
      </c>
      <c r="C383" s="37" t="s">
        <v>423</v>
      </c>
      <c r="D383" s="37" t="s">
        <v>11</v>
      </c>
      <c r="E383" s="38">
        <v>825.4</v>
      </c>
      <c r="F383" s="38">
        <v>825.4</v>
      </c>
    </row>
    <row r="384" spans="1:6" ht="63">
      <c r="A384" s="35" t="s">
        <v>119</v>
      </c>
      <c r="B384" s="37" t="s">
        <v>157</v>
      </c>
      <c r="C384" s="37" t="s">
        <v>424</v>
      </c>
      <c r="D384" s="37"/>
      <c r="E384" s="38">
        <f>E385</f>
        <v>20688</v>
      </c>
      <c r="F384" s="38">
        <f>F385</f>
        <v>20688</v>
      </c>
    </row>
    <row r="385" spans="1:6" ht="31.5">
      <c r="A385" s="35" t="s">
        <v>10</v>
      </c>
      <c r="B385" s="37" t="s">
        <v>157</v>
      </c>
      <c r="C385" s="37" t="s">
        <v>424</v>
      </c>
      <c r="D385" s="37" t="s">
        <v>11</v>
      </c>
      <c r="E385" s="38">
        <v>20688</v>
      </c>
      <c r="F385" s="38">
        <v>20688</v>
      </c>
    </row>
    <row r="386" spans="1:6" ht="63">
      <c r="A386" s="35" t="s">
        <v>159</v>
      </c>
      <c r="B386" s="37" t="s">
        <v>157</v>
      </c>
      <c r="C386" s="37" t="s">
        <v>425</v>
      </c>
      <c r="D386" s="37"/>
      <c r="E386" s="38">
        <f>E388+E387</f>
        <v>30.6</v>
      </c>
      <c r="F386" s="38">
        <f>F388+F387</f>
        <v>19.5</v>
      </c>
    </row>
    <row r="387" spans="1:6" ht="15.75">
      <c r="A387" s="35" t="s">
        <v>31</v>
      </c>
      <c r="B387" s="37" t="s">
        <v>157</v>
      </c>
      <c r="C387" s="37" t="s">
        <v>425</v>
      </c>
      <c r="D387" s="37" t="s">
        <v>17</v>
      </c>
      <c r="E387" s="38">
        <v>29.8</v>
      </c>
      <c r="F387" s="38">
        <v>18.7</v>
      </c>
    </row>
    <row r="388" spans="1:6" ht="31.5">
      <c r="A388" s="35" t="s">
        <v>10</v>
      </c>
      <c r="B388" s="37" t="s">
        <v>157</v>
      </c>
      <c r="C388" s="37" t="s">
        <v>425</v>
      </c>
      <c r="D388" s="37" t="s">
        <v>11</v>
      </c>
      <c r="E388" s="38">
        <v>0.8</v>
      </c>
      <c r="F388" s="38">
        <v>0.8</v>
      </c>
    </row>
    <row r="389" spans="1:6" ht="96" customHeight="1">
      <c r="A389" s="50" t="s">
        <v>115</v>
      </c>
      <c r="B389" s="37" t="s">
        <v>157</v>
      </c>
      <c r="C389" s="37" t="s">
        <v>426</v>
      </c>
      <c r="D389" s="37"/>
      <c r="E389" s="38">
        <f>E390</f>
        <v>4086</v>
      </c>
      <c r="F389" s="38">
        <f>F390</f>
        <v>4083.3</v>
      </c>
    </row>
    <row r="390" spans="1:6" ht="15.75">
      <c r="A390" s="35" t="s">
        <v>31</v>
      </c>
      <c r="B390" s="37" t="s">
        <v>157</v>
      </c>
      <c r="C390" s="37" t="s">
        <v>426</v>
      </c>
      <c r="D390" s="37" t="s">
        <v>17</v>
      </c>
      <c r="E390" s="38">
        <v>4086</v>
      </c>
      <c r="F390" s="38">
        <v>4083.3</v>
      </c>
    </row>
    <row r="391" spans="1:6" ht="15.75">
      <c r="A391" s="10" t="s">
        <v>101</v>
      </c>
      <c r="B391" s="84" t="s">
        <v>157</v>
      </c>
      <c r="C391" s="11" t="s">
        <v>282</v>
      </c>
      <c r="D391" s="11" t="s">
        <v>0</v>
      </c>
      <c r="E391" s="12">
        <f>E392+E394+E396+E398</f>
        <v>25996.600000000002</v>
      </c>
      <c r="F391" s="12">
        <f>F392+F394+F396+F398</f>
        <v>25497.100000000002</v>
      </c>
    </row>
    <row r="392" spans="1:6" ht="31.5">
      <c r="A392" s="35" t="s">
        <v>29</v>
      </c>
      <c r="B392" s="37" t="s">
        <v>157</v>
      </c>
      <c r="C392" s="37" t="s">
        <v>427</v>
      </c>
      <c r="D392" s="37"/>
      <c r="E392" s="38">
        <f>E393</f>
        <v>25599.9</v>
      </c>
      <c r="F392" s="38">
        <f>F393</f>
        <v>25125</v>
      </c>
    </row>
    <row r="393" spans="1:6" ht="31.5">
      <c r="A393" s="35" t="s">
        <v>10</v>
      </c>
      <c r="B393" s="37" t="s">
        <v>157</v>
      </c>
      <c r="C393" s="37" t="s">
        <v>427</v>
      </c>
      <c r="D393" s="37" t="s">
        <v>11</v>
      </c>
      <c r="E393" s="38">
        <v>25599.9</v>
      </c>
      <c r="F393" s="38">
        <v>25125</v>
      </c>
    </row>
    <row r="394" spans="1:6" ht="31.5">
      <c r="A394" s="35" t="s">
        <v>34</v>
      </c>
      <c r="B394" s="37" t="s">
        <v>157</v>
      </c>
      <c r="C394" s="37" t="s">
        <v>428</v>
      </c>
      <c r="D394" s="37"/>
      <c r="E394" s="38">
        <f>E395</f>
        <v>151.4</v>
      </c>
      <c r="F394" s="38">
        <f>F395</f>
        <v>151.4</v>
      </c>
    </row>
    <row r="395" spans="1:6" ht="31.5">
      <c r="A395" s="35" t="s">
        <v>10</v>
      </c>
      <c r="B395" s="37" t="s">
        <v>157</v>
      </c>
      <c r="C395" s="37" t="s">
        <v>428</v>
      </c>
      <c r="D395" s="37" t="s">
        <v>11</v>
      </c>
      <c r="E395" s="38">
        <v>151.4</v>
      </c>
      <c r="F395" s="38">
        <v>151.4</v>
      </c>
    </row>
    <row r="396" spans="1:6" ht="31.5">
      <c r="A396" s="35" t="s">
        <v>121</v>
      </c>
      <c r="B396" s="37" t="s">
        <v>157</v>
      </c>
      <c r="C396" s="37" t="s">
        <v>429</v>
      </c>
      <c r="D396" s="37"/>
      <c r="E396" s="38">
        <f>E397</f>
        <v>41.3</v>
      </c>
      <c r="F396" s="38">
        <f>F397</f>
        <v>41.3</v>
      </c>
    </row>
    <row r="397" spans="1:6" ht="31.5">
      <c r="A397" s="35" t="s">
        <v>10</v>
      </c>
      <c r="B397" s="37" t="s">
        <v>157</v>
      </c>
      <c r="C397" s="37" t="s">
        <v>429</v>
      </c>
      <c r="D397" s="37" t="s">
        <v>11</v>
      </c>
      <c r="E397" s="38">
        <v>41.3</v>
      </c>
      <c r="F397" s="38">
        <v>41.3</v>
      </c>
    </row>
    <row r="398" spans="1:6" ht="97.5" customHeight="1">
      <c r="A398" s="50" t="s">
        <v>115</v>
      </c>
      <c r="B398" s="37" t="s">
        <v>157</v>
      </c>
      <c r="C398" s="37" t="s">
        <v>430</v>
      </c>
      <c r="D398" s="37"/>
      <c r="E398" s="38">
        <f>E399</f>
        <v>204</v>
      </c>
      <c r="F398" s="38">
        <f>F399</f>
        <v>179.4</v>
      </c>
    </row>
    <row r="399" spans="1:6" ht="15.75">
      <c r="A399" s="35" t="s">
        <v>31</v>
      </c>
      <c r="B399" s="37" t="s">
        <v>157</v>
      </c>
      <c r="C399" s="37" t="s">
        <v>430</v>
      </c>
      <c r="D399" s="37" t="s">
        <v>17</v>
      </c>
      <c r="E399" s="38">
        <v>204</v>
      </c>
      <c r="F399" s="38">
        <v>179.4</v>
      </c>
    </row>
    <row r="400" spans="1:6" ht="31.5">
      <c r="A400" s="10" t="s">
        <v>102</v>
      </c>
      <c r="B400" s="84" t="s">
        <v>157</v>
      </c>
      <c r="C400" s="11" t="s">
        <v>431</v>
      </c>
      <c r="D400" s="11" t="s">
        <v>0</v>
      </c>
      <c r="E400" s="12">
        <f>E403+E401</f>
        <v>5223.1</v>
      </c>
      <c r="F400" s="12">
        <f>F403+F401</f>
        <v>5121</v>
      </c>
    </row>
    <row r="401" spans="1:6" s="155" customFormat="1" ht="31.5">
      <c r="A401" s="23" t="s">
        <v>120</v>
      </c>
      <c r="B401" s="31" t="s">
        <v>157</v>
      </c>
      <c r="C401" s="21" t="s">
        <v>432</v>
      </c>
      <c r="D401" s="31"/>
      <c r="E401" s="32">
        <f>E402</f>
        <v>2148.3</v>
      </c>
      <c r="F401" s="32">
        <f>F402</f>
        <v>2148.3</v>
      </c>
    </row>
    <row r="402" spans="1:6" s="155" customFormat="1" ht="31.5">
      <c r="A402" s="62" t="s">
        <v>10</v>
      </c>
      <c r="B402" s="31" t="s">
        <v>157</v>
      </c>
      <c r="C402" s="21" t="s">
        <v>432</v>
      </c>
      <c r="D402" s="31" t="s">
        <v>11</v>
      </c>
      <c r="E402" s="32">
        <v>2148.3</v>
      </c>
      <c r="F402" s="32">
        <v>2148.3</v>
      </c>
    </row>
    <row r="403" spans="1:6" ht="31.5">
      <c r="A403" s="35" t="s">
        <v>433</v>
      </c>
      <c r="B403" s="37" t="s">
        <v>157</v>
      </c>
      <c r="C403" s="37" t="s">
        <v>434</v>
      </c>
      <c r="D403" s="37"/>
      <c r="E403" s="38">
        <f>E404+E405</f>
        <v>3074.8</v>
      </c>
      <c r="F403" s="38">
        <f>F404+F405</f>
        <v>2972.7</v>
      </c>
    </row>
    <row r="404" spans="1:6" ht="31.5">
      <c r="A404" s="35" t="s">
        <v>13</v>
      </c>
      <c r="B404" s="37" t="s">
        <v>157</v>
      </c>
      <c r="C404" s="37" t="s">
        <v>434</v>
      </c>
      <c r="D404" s="37" t="s">
        <v>8</v>
      </c>
      <c r="E404" s="38">
        <v>405</v>
      </c>
      <c r="F404" s="38">
        <v>303</v>
      </c>
    </row>
    <row r="405" spans="1:6" ht="31.5">
      <c r="A405" s="62" t="s">
        <v>10</v>
      </c>
      <c r="B405" s="37" t="s">
        <v>157</v>
      </c>
      <c r="C405" s="37" t="s">
        <v>434</v>
      </c>
      <c r="D405" s="37" t="s">
        <v>11</v>
      </c>
      <c r="E405" s="38">
        <v>2669.8</v>
      </c>
      <c r="F405" s="38">
        <v>2669.7</v>
      </c>
    </row>
    <row r="406" spans="1:6" ht="31.5">
      <c r="A406" s="10" t="s">
        <v>94</v>
      </c>
      <c r="B406" s="84" t="s">
        <v>157</v>
      </c>
      <c r="C406" s="11" t="s">
        <v>435</v>
      </c>
      <c r="D406" s="11" t="s">
        <v>0</v>
      </c>
      <c r="E406" s="12">
        <f>E407+E411</f>
        <v>58466.100000000006</v>
      </c>
      <c r="F406" s="12">
        <f>F407+F411</f>
        <v>57831.1</v>
      </c>
    </row>
    <row r="407" spans="1:6" ht="31.5">
      <c r="A407" s="35" t="s">
        <v>14</v>
      </c>
      <c r="B407" s="37" t="s">
        <v>157</v>
      </c>
      <c r="C407" s="37" t="s">
        <v>436</v>
      </c>
      <c r="D407" s="37"/>
      <c r="E407" s="38">
        <f>E408+E409+E410</f>
        <v>30232.100000000002</v>
      </c>
      <c r="F407" s="38">
        <f>F408+F409+F410</f>
        <v>29818.8</v>
      </c>
    </row>
    <row r="408" spans="1:6" ht="76.5" customHeight="1">
      <c r="A408" s="35" t="s">
        <v>15</v>
      </c>
      <c r="B408" s="37" t="s">
        <v>157</v>
      </c>
      <c r="C408" s="37" t="s">
        <v>436</v>
      </c>
      <c r="D408" s="37" t="s">
        <v>16</v>
      </c>
      <c r="E408" s="38">
        <v>25537.9</v>
      </c>
      <c r="F408" s="38">
        <v>25471.8</v>
      </c>
    </row>
    <row r="409" spans="1:6" ht="31.5">
      <c r="A409" s="35" t="s">
        <v>13</v>
      </c>
      <c r="B409" s="37" t="s">
        <v>157</v>
      </c>
      <c r="C409" s="37" t="s">
        <v>436</v>
      </c>
      <c r="D409" s="37" t="s">
        <v>8</v>
      </c>
      <c r="E409" s="38">
        <v>4536.200000000001</v>
      </c>
      <c r="F409" s="38">
        <v>4189</v>
      </c>
    </row>
    <row r="410" spans="1:6" ht="15.75">
      <c r="A410" s="61" t="s">
        <v>9</v>
      </c>
      <c r="B410" s="37" t="s">
        <v>157</v>
      </c>
      <c r="C410" s="37" t="s">
        <v>436</v>
      </c>
      <c r="D410" s="37" t="s">
        <v>12</v>
      </c>
      <c r="E410" s="38">
        <v>158</v>
      </c>
      <c r="F410" s="38">
        <v>158</v>
      </c>
    </row>
    <row r="411" spans="1:6" ht="31.5">
      <c r="A411" s="35" t="s">
        <v>68</v>
      </c>
      <c r="B411" s="37" t="s">
        <v>157</v>
      </c>
      <c r="C411" s="37" t="s">
        <v>437</v>
      </c>
      <c r="D411" s="37"/>
      <c r="E411" s="38">
        <f>E412+E413</f>
        <v>28234</v>
      </c>
      <c r="F411" s="38">
        <f>F412+F413</f>
        <v>28012.3</v>
      </c>
    </row>
    <row r="412" spans="1:6" ht="78.75" customHeight="1">
      <c r="A412" s="35" t="s">
        <v>15</v>
      </c>
      <c r="B412" s="37" t="s">
        <v>157</v>
      </c>
      <c r="C412" s="37" t="s">
        <v>438</v>
      </c>
      <c r="D412" s="37" t="s">
        <v>16</v>
      </c>
      <c r="E412" s="38">
        <v>26730.8</v>
      </c>
      <c r="F412" s="38">
        <v>26589</v>
      </c>
    </row>
    <row r="413" spans="1:6" ht="31.5">
      <c r="A413" s="35" t="s">
        <v>13</v>
      </c>
      <c r="B413" s="37" t="s">
        <v>157</v>
      </c>
      <c r="C413" s="37" t="s">
        <v>438</v>
      </c>
      <c r="D413" s="37" t="s">
        <v>8</v>
      </c>
      <c r="E413" s="38">
        <v>1503.2</v>
      </c>
      <c r="F413" s="38">
        <v>1423.3</v>
      </c>
    </row>
    <row r="414" spans="1:6" ht="31.5">
      <c r="A414" s="77" t="s">
        <v>160</v>
      </c>
      <c r="B414" s="78" t="s">
        <v>157</v>
      </c>
      <c r="C414" s="78" t="s">
        <v>317</v>
      </c>
      <c r="D414" s="78"/>
      <c r="E414" s="96">
        <f aca="true" t="shared" si="0" ref="E414:F416">E415</f>
        <v>2320</v>
      </c>
      <c r="F414" s="96">
        <f t="shared" si="0"/>
        <v>2311.4</v>
      </c>
    </row>
    <row r="415" spans="1:6" ht="31.5">
      <c r="A415" s="10" t="s">
        <v>439</v>
      </c>
      <c r="B415" s="80" t="s">
        <v>157</v>
      </c>
      <c r="C415" s="11" t="s">
        <v>325</v>
      </c>
      <c r="D415" s="11"/>
      <c r="E415" s="12">
        <f t="shared" si="0"/>
        <v>2320</v>
      </c>
      <c r="F415" s="12">
        <f t="shared" si="0"/>
        <v>2311.4</v>
      </c>
    </row>
    <row r="416" spans="1:6" ht="59.25" customHeight="1">
      <c r="A416" s="22" t="s">
        <v>135</v>
      </c>
      <c r="B416" s="21" t="s">
        <v>157</v>
      </c>
      <c r="C416" s="21" t="s">
        <v>440</v>
      </c>
      <c r="D416" s="20"/>
      <c r="E416" s="32">
        <f t="shared" si="0"/>
        <v>2320</v>
      </c>
      <c r="F416" s="32">
        <f t="shared" si="0"/>
        <v>2311.4</v>
      </c>
    </row>
    <row r="417" spans="1:6" ht="31.5">
      <c r="A417" s="62" t="s">
        <v>10</v>
      </c>
      <c r="B417" s="31" t="s">
        <v>157</v>
      </c>
      <c r="C417" s="31" t="s">
        <v>440</v>
      </c>
      <c r="D417" s="21" t="s">
        <v>11</v>
      </c>
      <c r="E417" s="32">
        <v>2320</v>
      </c>
      <c r="F417" s="32">
        <v>2311.4</v>
      </c>
    </row>
    <row r="418" spans="1:6" ht="31.5">
      <c r="A418" s="77" t="s">
        <v>111</v>
      </c>
      <c r="B418" s="78" t="s">
        <v>157</v>
      </c>
      <c r="C418" s="78" t="s">
        <v>332</v>
      </c>
      <c r="D418" s="78" t="s">
        <v>0</v>
      </c>
      <c r="E418" s="96">
        <f aca="true" t="shared" si="1" ref="E418:F420">E419</f>
        <v>2800.2</v>
      </c>
      <c r="F418" s="96">
        <f t="shared" si="1"/>
        <v>2800</v>
      </c>
    </row>
    <row r="419" spans="1:6" ht="47.25">
      <c r="A419" s="10" t="s">
        <v>113</v>
      </c>
      <c r="B419" s="84" t="s">
        <v>157</v>
      </c>
      <c r="C419" s="11" t="s">
        <v>336</v>
      </c>
      <c r="D419" s="11" t="s">
        <v>0</v>
      </c>
      <c r="E419" s="12">
        <f t="shared" si="1"/>
        <v>2800.2</v>
      </c>
      <c r="F419" s="12">
        <f t="shared" si="1"/>
        <v>2800</v>
      </c>
    </row>
    <row r="420" spans="1:6" ht="78.75">
      <c r="A420" s="36" t="s">
        <v>161</v>
      </c>
      <c r="B420" s="25" t="s">
        <v>157</v>
      </c>
      <c r="C420" s="31" t="s">
        <v>441</v>
      </c>
      <c r="D420" s="31"/>
      <c r="E420" s="54">
        <f t="shared" si="1"/>
        <v>2800.2</v>
      </c>
      <c r="F420" s="54">
        <f t="shared" si="1"/>
        <v>2800</v>
      </c>
    </row>
    <row r="421" spans="1:6" ht="15.75">
      <c r="A421" s="36" t="s">
        <v>31</v>
      </c>
      <c r="B421" s="25" t="s">
        <v>157</v>
      </c>
      <c r="C421" s="31" t="s">
        <v>441</v>
      </c>
      <c r="D421" s="31" t="s">
        <v>17</v>
      </c>
      <c r="E421" s="54">
        <v>2800.2</v>
      </c>
      <c r="F421" s="54">
        <v>2800</v>
      </c>
    </row>
    <row r="422" spans="1:6" ht="31.5">
      <c r="A422" s="28" t="s">
        <v>162</v>
      </c>
      <c r="B422" s="29" t="s">
        <v>163</v>
      </c>
      <c r="C422" s="76"/>
      <c r="D422" s="93"/>
      <c r="E422" s="27">
        <f>E423+E429</f>
        <v>47497.3</v>
      </c>
      <c r="F422" s="27">
        <f>F423+F429</f>
        <v>46566</v>
      </c>
    </row>
    <row r="423" spans="1:6" ht="31.5">
      <c r="A423" s="77" t="s">
        <v>104</v>
      </c>
      <c r="B423" s="97" t="s">
        <v>163</v>
      </c>
      <c r="C423" s="78" t="s">
        <v>294</v>
      </c>
      <c r="D423" s="78" t="s">
        <v>0</v>
      </c>
      <c r="E423" s="79">
        <f>E424</f>
        <v>18666.399999999998</v>
      </c>
      <c r="F423" s="79">
        <f>F424</f>
        <v>17735.1</v>
      </c>
    </row>
    <row r="424" spans="1:6" ht="31.5">
      <c r="A424" s="10" t="s">
        <v>105</v>
      </c>
      <c r="B424" s="80" t="s">
        <v>163</v>
      </c>
      <c r="C424" s="11" t="s">
        <v>442</v>
      </c>
      <c r="D424" s="11" t="s">
        <v>0</v>
      </c>
      <c r="E424" s="12">
        <f>E425</f>
        <v>18666.399999999998</v>
      </c>
      <c r="F424" s="12">
        <f>F425</f>
        <v>17735.1</v>
      </c>
    </row>
    <row r="425" spans="1:6" ht="31.5">
      <c r="A425" s="60" t="s">
        <v>14</v>
      </c>
      <c r="B425" s="37" t="s">
        <v>163</v>
      </c>
      <c r="C425" s="15" t="s">
        <v>443</v>
      </c>
      <c r="D425" s="21"/>
      <c r="E425" s="20">
        <f>SUM(E426:E428)</f>
        <v>18666.399999999998</v>
      </c>
      <c r="F425" s="20">
        <f>SUM(F426:F428)</f>
        <v>17735.1</v>
      </c>
    </row>
    <row r="426" spans="1:6" ht="76.5" customHeight="1">
      <c r="A426" s="48" t="s">
        <v>15</v>
      </c>
      <c r="B426" s="37" t="s">
        <v>163</v>
      </c>
      <c r="C426" s="15" t="s">
        <v>443</v>
      </c>
      <c r="D426" s="37" t="s">
        <v>16</v>
      </c>
      <c r="E426" s="20">
        <v>17504</v>
      </c>
      <c r="F426" s="20">
        <v>16703</v>
      </c>
    </row>
    <row r="427" spans="1:6" ht="31.5">
      <c r="A427" s="40" t="s">
        <v>13</v>
      </c>
      <c r="B427" s="37" t="s">
        <v>163</v>
      </c>
      <c r="C427" s="15" t="s">
        <v>443</v>
      </c>
      <c r="D427" s="37" t="s">
        <v>8</v>
      </c>
      <c r="E427" s="20">
        <v>1136.1</v>
      </c>
      <c r="F427" s="20">
        <v>1007.1</v>
      </c>
    </row>
    <row r="428" spans="1:6" ht="15.75">
      <c r="A428" s="61" t="s">
        <v>9</v>
      </c>
      <c r="B428" s="37" t="s">
        <v>163</v>
      </c>
      <c r="C428" s="15" t="s">
        <v>443</v>
      </c>
      <c r="D428" s="37" t="s">
        <v>12</v>
      </c>
      <c r="E428" s="20">
        <v>26.3</v>
      </c>
      <c r="F428" s="20">
        <v>25</v>
      </c>
    </row>
    <row r="429" spans="1:6" ht="15.75">
      <c r="A429" s="72" t="s">
        <v>35</v>
      </c>
      <c r="B429" s="73" t="s">
        <v>163</v>
      </c>
      <c r="C429" s="73" t="s">
        <v>211</v>
      </c>
      <c r="D429" s="73" t="s">
        <v>0</v>
      </c>
      <c r="E429" s="92">
        <f>E434+E436+E438+E440+E442+E444+E432+E446+E448+E430</f>
        <v>28830.9</v>
      </c>
      <c r="F429" s="92">
        <f>F434+F436+F438+F440+F442+F444+F432+F446+F448+F430</f>
        <v>28830.9</v>
      </c>
    </row>
    <row r="430" spans="1:6" ht="78" customHeight="1">
      <c r="A430" s="22" t="s">
        <v>444</v>
      </c>
      <c r="B430" s="37" t="s">
        <v>163</v>
      </c>
      <c r="C430" s="37" t="s">
        <v>445</v>
      </c>
      <c r="D430" s="21"/>
      <c r="E430" s="38">
        <f>E431</f>
        <v>12</v>
      </c>
      <c r="F430" s="38">
        <f>F431</f>
        <v>12</v>
      </c>
    </row>
    <row r="431" spans="1:6" ht="31.5">
      <c r="A431" s="40" t="s">
        <v>13</v>
      </c>
      <c r="B431" s="37" t="s">
        <v>163</v>
      </c>
      <c r="C431" s="37" t="s">
        <v>445</v>
      </c>
      <c r="D431" s="21" t="s">
        <v>8</v>
      </c>
      <c r="E431" s="38">
        <v>12</v>
      </c>
      <c r="F431" s="38">
        <v>12</v>
      </c>
    </row>
    <row r="432" spans="1:6" ht="36.75" customHeight="1">
      <c r="A432" s="156" t="s">
        <v>56</v>
      </c>
      <c r="B432" s="37" t="s">
        <v>163</v>
      </c>
      <c r="C432" s="37" t="s">
        <v>446</v>
      </c>
      <c r="D432" s="21"/>
      <c r="E432" s="38">
        <f>E433</f>
        <v>1154.4</v>
      </c>
      <c r="F432" s="38">
        <f>F433</f>
        <v>1154.4</v>
      </c>
    </row>
    <row r="433" spans="1:6" ht="15.75">
      <c r="A433" s="41" t="s">
        <v>51</v>
      </c>
      <c r="B433" s="37" t="s">
        <v>163</v>
      </c>
      <c r="C433" s="37" t="s">
        <v>446</v>
      </c>
      <c r="D433" s="37" t="s">
        <v>52</v>
      </c>
      <c r="E433" s="38">
        <v>1154.4</v>
      </c>
      <c r="F433" s="38">
        <v>1154.4</v>
      </c>
    </row>
    <row r="434" spans="1:6" ht="57" customHeight="1">
      <c r="A434" s="63" t="s">
        <v>55</v>
      </c>
      <c r="B434" s="37" t="s">
        <v>163</v>
      </c>
      <c r="C434" s="37" t="s">
        <v>447</v>
      </c>
      <c r="D434" s="21"/>
      <c r="E434" s="38">
        <f>E435</f>
        <v>136.9</v>
      </c>
      <c r="F434" s="38">
        <f>F435</f>
        <v>136.9</v>
      </c>
    </row>
    <row r="435" spans="1:6" ht="15.75">
      <c r="A435" s="41" t="s">
        <v>51</v>
      </c>
      <c r="B435" s="37" t="s">
        <v>163</v>
      </c>
      <c r="C435" s="37" t="s">
        <v>447</v>
      </c>
      <c r="D435" s="37" t="s">
        <v>52</v>
      </c>
      <c r="E435" s="38">
        <v>136.9</v>
      </c>
      <c r="F435" s="38">
        <v>136.9</v>
      </c>
    </row>
    <row r="436" spans="1:6" ht="207" customHeight="1">
      <c r="A436" s="157" t="s">
        <v>448</v>
      </c>
      <c r="B436" s="37" t="s">
        <v>163</v>
      </c>
      <c r="C436" s="46" t="s">
        <v>449</v>
      </c>
      <c r="D436" s="47"/>
      <c r="E436" s="44">
        <f>E437</f>
        <v>3</v>
      </c>
      <c r="F436" s="44">
        <f>F437</f>
        <v>3</v>
      </c>
    </row>
    <row r="437" spans="1:6" ht="31.5">
      <c r="A437" s="94" t="s">
        <v>13</v>
      </c>
      <c r="B437" s="37" t="s">
        <v>163</v>
      </c>
      <c r="C437" s="46" t="s">
        <v>449</v>
      </c>
      <c r="D437" s="47">
        <v>200</v>
      </c>
      <c r="E437" s="44">
        <v>3</v>
      </c>
      <c r="F437" s="44">
        <v>3</v>
      </c>
    </row>
    <row r="438" spans="1:6" ht="161.25" customHeight="1">
      <c r="A438" s="64" t="s">
        <v>450</v>
      </c>
      <c r="B438" s="37" t="s">
        <v>163</v>
      </c>
      <c r="C438" s="99" t="s">
        <v>451</v>
      </c>
      <c r="D438" s="100"/>
      <c r="E438" s="44">
        <f>E439</f>
        <v>3</v>
      </c>
      <c r="F438" s="44">
        <f>F439</f>
        <v>3</v>
      </c>
    </row>
    <row r="439" spans="1:6" ht="31.5">
      <c r="A439" s="94" t="s">
        <v>13</v>
      </c>
      <c r="B439" s="37" t="s">
        <v>163</v>
      </c>
      <c r="C439" s="99" t="s">
        <v>451</v>
      </c>
      <c r="D439" s="101">
        <v>200</v>
      </c>
      <c r="E439" s="44">
        <v>3</v>
      </c>
      <c r="F439" s="44">
        <v>3</v>
      </c>
    </row>
    <row r="440" spans="1:6" ht="31.5">
      <c r="A440" s="22" t="s">
        <v>53</v>
      </c>
      <c r="B440" s="37" t="s">
        <v>163</v>
      </c>
      <c r="C440" s="99" t="s">
        <v>452</v>
      </c>
      <c r="D440" s="45"/>
      <c r="E440" s="44">
        <f>E441</f>
        <v>1650</v>
      </c>
      <c r="F440" s="44">
        <f>F441</f>
        <v>1650</v>
      </c>
    </row>
    <row r="441" spans="1:6" ht="15.75">
      <c r="A441" s="42" t="s">
        <v>51</v>
      </c>
      <c r="B441" s="37" t="s">
        <v>163</v>
      </c>
      <c r="C441" s="99" t="s">
        <v>452</v>
      </c>
      <c r="D441" s="37" t="s">
        <v>52</v>
      </c>
      <c r="E441" s="44">
        <v>1650</v>
      </c>
      <c r="F441" s="44">
        <v>1650</v>
      </c>
    </row>
    <row r="442" spans="1:6" ht="105">
      <c r="A442" s="65" t="s">
        <v>453</v>
      </c>
      <c r="B442" s="37" t="s">
        <v>163</v>
      </c>
      <c r="C442" s="99" t="s">
        <v>454</v>
      </c>
      <c r="D442" s="102"/>
      <c r="E442" s="44">
        <f>E443</f>
        <v>148.6</v>
      </c>
      <c r="F442" s="44">
        <f>F443</f>
        <v>148.6</v>
      </c>
    </row>
    <row r="443" spans="1:6" ht="15.75">
      <c r="A443" s="42" t="s">
        <v>51</v>
      </c>
      <c r="B443" s="37" t="s">
        <v>163</v>
      </c>
      <c r="C443" s="99" t="s">
        <v>454</v>
      </c>
      <c r="D443" s="37" t="s">
        <v>52</v>
      </c>
      <c r="E443" s="44">
        <v>148.6</v>
      </c>
      <c r="F443" s="44">
        <v>148.6</v>
      </c>
    </row>
    <row r="444" spans="1:6" ht="118.5" customHeight="1">
      <c r="A444" s="103" t="s">
        <v>455</v>
      </c>
      <c r="B444" s="37" t="s">
        <v>163</v>
      </c>
      <c r="C444" s="99" t="s">
        <v>456</v>
      </c>
      <c r="D444" s="102"/>
      <c r="E444" s="44">
        <f>E445</f>
        <v>7</v>
      </c>
      <c r="F444" s="44">
        <f>F445</f>
        <v>7</v>
      </c>
    </row>
    <row r="445" spans="1:6" ht="31.5">
      <c r="A445" s="42" t="s">
        <v>13</v>
      </c>
      <c r="B445" s="37" t="s">
        <v>163</v>
      </c>
      <c r="C445" s="99" t="s">
        <v>456</v>
      </c>
      <c r="D445" s="37" t="s">
        <v>8</v>
      </c>
      <c r="E445" s="44">
        <v>7</v>
      </c>
      <c r="F445" s="44">
        <v>7</v>
      </c>
    </row>
    <row r="446" spans="1:6" ht="31.5">
      <c r="A446" s="22" t="s">
        <v>164</v>
      </c>
      <c r="B446" s="37" t="s">
        <v>163</v>
      </c>
      <c r="C446" s="37" t="s">
        <v>457</v>
      </c>
      <c r="D446" s="37" t="s">
        <v>0</v>
      </c>
      <c r="E446" s="44">
        <f>E447</f>
        <v>4200</v>
      </c>
      <c r="F446" s="44">
        <f>F447</f>
        <v>4200</v>
      </c>
    </row>
    <row r="447" spans="1:6" ht="15.75">
      <c r="A447" s="42" t="s">
        <v>51</v>
      </c>
      <c r="B447" s="37" t="s">
        <v>163</v>
      </c>
      <c r="C447" s="37" t="s">
        <v>457</v>
      </c>
      <c r="D447" s="37" t="s">
        <v>52</v>
      </c>
      <c r="E447" s="44">
        <v>4200</v>
      </c>
      <c r="F447" s="44">
        <v>4200</v>
      </c>
    </row>
    <row r="448" spans="1:6" ht="31.5">
      <c r="A448" s="63" t="s">
        <v>54</v>
      </c>
      <c r="B448" s="37" t="s">
        <v>163</v>
      </c>
      <c r="C448" s="37" t="s">
        <v>458</v>
      </c>
      <c r="D448" s="45"/>
      <c r="E448" s="44">
        <f>E449</f>
        <v>21516</v>
      </c>
      <c r="F448" s="44">
        <f>F449</f>
        <v>21516</v>
      </c>
    </row>
    <row r="449" spans="1:6" ht="15.75">
      <c r="A449" s="42" t="s">
        <v>51</v>
      </c>
      <c r="B449" s="37" t="s">
        <v>163</v>
      </c>
      <c r="C449" s="37" t="s">
        <v>458</v>
      </c>
      <c r="D449" s="37" t="s">
        <v>52</v>
      </c>
      <c r="E449" s="44">
        <v>21516</v>
      </c>
      <c r="F449" s="44">
        <v>21516</v>
      </c>
    </row>
  </sheetData>
  <sheetProtection/>
  <autoFilter ref="A7:F463"/>
  <mergeCells count="11">
    <mergeCell ref="F7:F8"/>
    <mergeCell ref="A7:A8"/>
    <mergeCell ref="B7:B8"/>
    <mergeCell ref="C7:C8"/>
    <mergeCell ref="D7:D8"/>
    <mergeCell ref="B1:F1"/>
    <mergeCell ref="B2:F2"/>
    <mergeCell ref="E7:E8"/>
    <mergeCell ref="A5:F5"/>
    <mergeCell ref="B3:F3"/>
  </mergeCells>
  <printOptions/>
  <pageMargins left="0.7086614173228347" right="0" top="0.15748031496062992" bottom="0.15748031496062992" header="0" footer="0"/>
  <pageSetup horizontalDpi="600" verticalDpi="600" orientation="portrait" paperSize="9" scale="85" r:id="rId1"/>
  <rowBreaks count="4" manualBreakCount="4">
    <brk id="35" max="5" man="1"/>
    <brk id="74" max="5" man="1"/>
    <brk id="411" max="5" man="1"/>
    <brk id="4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2017-03-21T12:59:05Z</cp:lastPrinted>
  <dcterms:created xsi:type="dcterms:W3CDTF">2013-10-14T07:03:00Z</dcterms:created>
  <dcterms:modified xsi:type="dcterms:W3CDTF">2017-04-28T13:01:58Z</dcterms:modified>
  <cp:category/>
  <cp:version/>
  <cp:contentType/>
  <cp:contentStatus/>
</cp:coreProperties>
</file>