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 activeTab="1"/>
  </bookViews>
  <sheets>
    <sheet name="2017 год" sheetId="1" r:id="rId1"/>
    <sheet name="2018-2019 год" sheetId="2" r:id="rId2"/>
  </sheets>
  <externalReferences>
    <externalReference r:id="rId3"/>
  </externalReferences>
  <definedNames>
    <definedName name="_xlnm._FilterDatabase" localSheetId="0" hidden="1">'2017 год'!$A$6:$F$152</definedName>
    <definedName name="_xlnm._FilterDatabase" localSheetId="1" hidden="1">'2018-2019 год'!$A$6:$J$137</definedName>
    <definedName name="Z_03D0DDB9_3E2B_445E_B26D_09285D63C497_.wvu.FilterData" localSheetId="0" hidden="1">'2017 год'!$A$6:$F$142</definedName>
    <definedName name="Z_0C05F25E_D6C8_460E_B21F_18CDF652E72B_.wvu.FilterData" localSheetId="0" hidden="1">'2017 год'!$A$6:$F$146</definedName>
    <definedName name="Z_0C05F25E_D6C8_460E_B21F_18CDF652E72B_.wvu.FilterData" localSheetId="1" hidden="1">'2018-2019 год'!$A$6:$J$123</definedName>
    <definedName name="Z_12B50C0D_3E99_4490_9C01_01559D7A9F7D_.wvu.FilterData" localSheetId="1" hidden="1">'2018-2019 год'!$A$6:$J$131</definedName>
    <definedName name="Z_136A7CB4_B73A_487D_8A9F_6650DBF728F6_.wvu.FilterData" localSheetId="0" hidden="1">'2017 год'!$A$6:$F$146</definedName>
    <definedName name="Z_136A7CB4_B73A_487D_8A9F_6650DBF728F6_.wvu.FilterData" localSheetId="1" hidden="1">'2018-2019 год'!$A$6:$J$123</definedName>
    <definedName name="Z_15A2C592_34B0_4F20_BD5A_8DDC1F2A5659_.wvu.FilterData" localSheetId="0" hidden="1">'2017 год'!$A$6:$F$152</definedName>
    <definedName name="Z_184D3176_FFF6_4E91_A7DC_D63418B7D0F5_.wvu.FilterData" localSheetId="0" hidden="1">'2017 год'!$A$6:$F$142</definedName>
    <definedName name="Z_20900463_01EE_4499_A830_2048CE8173F7_.wvu.FilterData" localSheetId="0" hidden="1">'2017 год'!$A$6:$F$152</definedName>
    <definedName name="Z_20900463_01EE_4499_A830_2048CE8173F7_.wvu.FilterData" localSheetId="1" hidden="1">'2018-2019 год'!$A$6:$J$137</definedName>
    <definedName name="Z_2547B61A_57D8_45C6_87E4_2B595BD241A2_.wvu.FilterData" localSheetId="0" hidden="1">'2017 год'!$A$6:$F$142</definedName>
    <definedName name="Z_2547B61A_57D8_45C6_87E4_2B595BD241A2_.wvu.PrintArea" localSheetId="0" hidden="1">'2017 год'!$A$3:$G$142</definedName>
    <definedName name="Z_2547B61A_57D8_45C6_87E4_2B595BD241A2_.wvu.PrintTitles" localSheetId="0" hidden="1">'2017 год'!$7:$8</definedName>
    <definedName name="Z_265E4B74_F87F_4C11_8F36_BD3184BC15DF_.wvu.FilterData" localSheetId="0" hidden="1">'2017 год'!$A$6:$F$152</definedName>
    <definedName name="Z_265E4B74_F87F_4C11_8F36_BD3184BC15DF_.wvu.FilterData" localSheetId="1" hidden="1">'2018-2019 год'!$A$6:$J$137</definedName>
    <definedName name="Z_265E4B74_F87F_4C11_8F36_BD3184BC15DF_.wvu.PrintArea" localSheetId="0" hidden="1">'2017 год'!$A$1:$G$146</definedName>
    <definedName name="Z_265E4B74_F87F_4C11_8F36_BD3184BC15DF_.wvu.PrintArea" localSheetId="1" hidden="1">'2018-2019 год'!$A$1:$H$137</definedName>
    <definedName name="Z_265E4B74_F87F_4C11_8F36_BD3184BC15DF_.wvu.PrintTitles" localSheetId="1" hidden="1">'2018-2019 год'!$7:$8</definedName>
    <definedName name="Z_277A4540_226E_4BC5_9A6B_7157A8FCEFD5_.wvu.FilterData" localSheetId="1" hidden="1">'2018-2019 год'!$A$6:$J$123</definedName>
    <definedName name="Z_2CBFA120_4352_4C39_9099_3E3743A1946B_.wvu.FilterData" localSheetId="0" hidden="1">'2017 год'!$A$6:$F$146</definedName>
    <definedName name="Z_2CBFA120_4352_4C39_9099_3E3743A1946B_.wvu.FilterData" localSheetId="1" hidden="1">'2018-2019 год'!$A$6:$J$123</definedName>
    <definedName name="Z_2CC5DC23_D108_4C62_8D9C_2D339D918FB9_.wvu.FilterData" localSheetId="0" hidden="1">'2017 год'!$A$6:$F$142</definedName>
    <definedName name="Z_2E862F6B_6B0A_40BB_944E_0C7992DC3BBB_.wvu.FilterData" localSheetId="0" hidden="1">'2017 год'!$A$6:$F$142</definedName>
    <definedName name="Z_2FF96413_1F0E_42A6_B647_AF4DC456B835_.wvu.FilterData" localSheetId="0" hidden="1">'2017 год'!$A$6:$F$148</definedName>
    <definedName name="Z_2FF96413_1F0E_42A6_B647_AF4DC456B835_.wvu.FilterData" localSheetId="1" hidden="1">'2018-2019 год'!$A$6:$J$131</definedName>
    <definedName name="Z_40D786EC_62D9_4D85_BB2C_41DF50567517_.wvu.FilterData" localSheetId="1" hidden="1">'2018-2019 год'!$A$6:$J$123</definedName>
    <definedName name="Z_428C4879_5105_4D8B_A2F2_FB13B3A9E1E2_.wvu.FilterData" localSheetId="0" hidden="1">'2017 год'!$A$6:$F$152</definedName>
    <definedName name="Z_4335EB68_09B3_4B4B_B924_6DAE7283A538_.wvu.FilterData" localSheetId="1" hidden="1">'2018-2019 год'!$A$6:$J$131</definedName>
    <definedName name="Z_456FAF35_0ED7_4429_80D9_B602421A25A1_.wvu.FilterData" localSheetId="0" hidden="1">'2017 год'!$A$6:$F$152</definedName>
    <definedName name="Z_456FAF35_0ED7_4429_80D9_B602421A25A1_.wvu.FilterData" localSheetId="1" hidden="1">'2018-2019 год'!$A$6:$J$137</definedName>
    <definedName name="Z_4CB2AD8A_1395_4EEB_B6E5_ACA1429CF0DB_.wvu.Cols" localSheetId="0" hidden="1">'2017 год'!#REF!</definedName>
    <definedName name="Z_4CB2AD8A_1395_4EEB_B6E5_ACA1429CF0DB_.wvu.FilterData" localSheetId="0" hidden="1">'2017 год'!$A$6:$F$142</definedName>
    <definedName name="Z_4CB2AD8A_1395_4EEB_B6E5_ACA1429CF0DB_.wvu.PrintArea" localSheetId="0" hidden="1">'2017 год'!$A$4:$F$142</definedName>
    <definedName name="Z_4CB2AD8A_1395_4EEB_B6E5_ACA1429CF0DB_.wvu.PrintTitles" localSheetId="0" hidden="1">'2017 год'!$7:$8</definedName>
    <definedName name="Z_4DCFC8D2_CFB0_4FE4_8B3E_32DB381AAC5C_.wvu.FilterData" localSheetId="0" hidden="1">'2017 год'!$A$6:$F$152</definedName>
    <definedName name="Z_52080DA5_BFF1_49FC_B2E6_D15443E59FD0_.wvu.FilterData" localSheetId="0" hidden="1">'2017 год'!$A$6:$F$152</definedName>
    <definedName name="Z_52080DA5_BFF1_49FC_B2E6_D15443E59FD0_.wvu.FilterData" localSheetId="1" hidden="1">'2018-2019 год'!$A$6:$J$137</definedName>
    <definedName name="Z_5271CAE7_4D6C_40AB_9A03_5EFB6EFB80FA_.wvu.Cols" localSheetId="0" hidden="1">'2017 год'!#REF!</definedName>
    <definedName name="Z_5271CAE7_4D6C_40AB_9A03_5EFB6EFB80FA_.wvu.FilterData" localSheetId="0" hidden="1">'2017 год'!$A$6:$F$142</definedName>
    <definedName name="Z_5271CAE7_4D6C_40AB_9A03_5EFB6EFB80FA_.wvu.FilterData" localSheetId="1" hidden="1">'2018-2019 год'!$A$6:$J$88</definedName>
    <definedName name="Z_5271CAE7_4D6C_40AB_9A03_5EFB6EFB80FA_.wvu.PrintArea" localSheetId="0" hidden="1">'2017 год'!$A$2:$G$142</definedName>
    <definedName name="Z_5271CAE7_4D6C_40AB_9A03_5EFB6EFB80FA_.wvu.PrintArea" localSheetId="1" hidden="1">'2018-2019 год'!$A$2:$H$88</definedName>
    <definedName name="Z_58AA27DC_B6C6_486F_BBC3_7C0EC56685DB_.wvu.FilterData" localSheetId="0" hidden="1">'2017 год'!$A$6:$F$152</definedName>
    <definedName name="Z_599A55F8_3816_4A95_B2A0_7EE8B30830DF_.wvu.FilterData" localSheetId="0" hidden="1">'2017 год'!$A$6:$F$142</definedName>
    <definedName name="Z_599A55F8_3816_4A95_B2A0_7EE8B30830DF_.wvu.PrintArea" localSheetId="0" hidden="1">'2017 год'!$A$3:$G$142</definedName>
    <definedName name="Z_62BA1D30_83D4_405C_B38E_4A6036DCDF7D_.wvu.Cols" localSheetId="0" hidden="1">'2017 год'!#REF!</definedName>
    <definedName name="Z_62BA1D30_83D4_405C_B38E_4A6036DCDF7D_.wvu.FilterData" localSheetId="0" hidden="1">'2017 год'!$A$6:$F$142</definedName>
    <definedName name="Z_62BA1D30_83D4_405C_B38E_4A6036DCDF7D_.wvu.FilterData" localSheetId="1" hidden="1">'2018-2019 год'!$A$6:$J$88</definedName>
    <definedName name="Z_62BA1D30_83D4_405C_B38E_4A6036DCDF7D_.wvu.PrintArea" localSheetId="0" hidden="1">'2017 год'!$A$2:$G$142</definedName>
    <definedName name="Z_62BA1D30_83D4_405C_B38E_4A6036DCDF7D_.wvu.PrintArea" localSheetId="1" hidden="1">'2018-2019 год'!$A$2:$H$88</definedName>
    <definedName name="Z_79F59BD1_17D2_45CE_ABAE_358CD088226E_.wvu.FilterData" localSheetId="0" hidden="1">'2017 год'!$A$6:$F$146</definedName>
    <definedName name="Z_79F59BD1_17D2_45CE_ABAE_358CD088226E_.wvu.FilterData" localSheetId="1" hidden="1">'2018-2019 год'!$A$6:$J$123</definedName>
    <definedName name="Z_7BA8C1F8_2CAD_4B57_A2CE_5BD87591BF2E_.wvu.FilterData" localSheetId="1" hidden="1">'2018-2019 год'!$A$6:$J$88</definedName>
    <definedName name="Z_7C0ABF66_8B0F_48ED_A269_F91E2B0FF96C_.wvu.FilterData" localSheetId="0" hidden="1">'2017 год'!$A$6:$F$142</definedName>
    <definedName name="Z_7E6157A8_7582_4466_A9B4_081A339201B1_.wvu.FilterData" localSheetId="1" hidden="1">'2018-2019 год'!$A$6:$J$131</definedName>
    <definedName name="Z_8A4D0045_C517_4374_8A07_4E827A562FC4_.wvu.FilterData" localSheetId="0" hidden="1">'2017 год'!$A$6:$F$152</definedName>
    <definedName name="Z_8A4D0045_C517_4374_8A07_4E827A562FC4_.wvu.FilterData" localSheetId="1" hidden="1">'2018-2019 год'!$A$6:$J$137</definedName>
    <definedName name="Z_8AA41EB0_2CC0_4F86_8798_B03A7CC4D0C2_.wvu.FilterData" localSheetId="0" hidden="1">'2017 год'!$A$6:$F$152</definedName>
    <definedName name="Z_8E0CAC60_CC3F_47CB_9EF3_039342AC9535_.wvu.FilterData" localSheetId="0" hidden="1">'2017 год'!$A$6:$F$152</definedName>
    <definedName name="Z_8E0CAC60_CC3F_47CB_9EF3_039342AC9535_.wvu.FilterData" localSheetId="1" hidden="1">'2018-2019 год'!$A$6:$J$137</definedName>
    <definedName name="Z_8E0CAC60_CC3F_47CB_9EF3_039342AC9535_.wvu.PrintArea" localSheetId="1" hidden="1">'2018-2019 год'!$A$2:$H$137</definedName>
    <definedName name="Z_8E0CAC60_CC3F_47CB_9EF3_039342AC9535_.wvu.PrintTitles" localSheetId="0" hidden="1">'2017 год'!$7:$8</definedName>
    <definedName name="Z_8E0CAC60_CC3F_47CB_9EF3_039342AC9535_.wvu.PrintTitles" localSheetId="1" hidden="1">'2018-2019 год'!$7:$8</definedName>
    <definedName name="Z_949DCF8A_4B6C_48DC_A0AF_1508759F4E2C_.wvu.FilterData" localSheetId="0" hidden="1">'2017 год'!$A$6:$F$142</definedName>
    <definedName name="Z_9AE4E90B_95AD_4E92_80AE_724EF4B3642C_.wvu.FilterData" localSheetId="0" hidden="1">'2017 год'!$A$6:$F$152</definedName>
    <definedName name="Z_9AE4E90B_95AD_4E92_80AE_724EF4B3642C_.wvu.FilterData" localSheetId="1" hidden="1">'2018-2019 год'!$A$6:$J$137</definedName>
    <definedName name="Z_9AE4E90B_95AD_4E92_80AE_724EF4B3642C_.wvu.PrintArea" localSheetId="0" hidden="1">'2017 год'!$A$1:$G$152</definedName>
    <definedName name="Z_9AE4E90B_95AD_4E92_80AE_724EF4B3642C_.wvu.PrintArea" localSheetId="1" hidden="1">'2018-2019 год'!$A$1:$H$137</definedName>
    <definedName name="Z_9AE4E90B_95AD_4E92_80AE_724EF4B3642C_.wvu.PrintTitles" localSheetId="0" hidden="1">'2017 год'!$7:$8</definedName>
    <definedName name="Z_9AE4E90B_95AD_4E92_80AE_724EF4B3642C_.wvu.PrintTitles" localSheetId="1" hidden="1">'2018-2019 год'!$7:$8</definedName>
    <definedName name="Z_9AE4E90B_95AD_4E92_80AE_724EF4B3642C_.wvu.Rows" localSheetId="0" hidden="1">'2017 год'!#REF!,'2017 год'!#REF!</definedName>
    <definedName name="Z_9AE4E90B_95AD_4E92_80AE_724EF4B3642C_.wvu.Rows" localSheetId="1" hidden="1">'2018-2019 год'!#REF!</definedName>
    <definedName name="Z_A0D6FAD6_AAF6_4C3F_A6A2_E9F888E18FD9_.wvu.FilterData" localSheetId="1" hidden="1">'2018-2019 год'!$A$6:$J$137</definedName>
    <definedName name="Z_A24E161A_D544_48C2_9D1F_4A462EC54334_.wvu.FilterData" localSheetId="0" hidden="1">'2017 год'!$A$6:$F$146</definedName>
    <definedName name="Z_A24E161A_D544_48C2_9D1F_4A462EC54334_.wvu.FilterData" localSheetId="1" hidden="1">'2018-2019 год'!$A$6:$J$123</definedName>
    <definedName name="Z_A79CDC70_8466_49CB_8C49_C52C08F5C2C3_.wvu.FilterData" localSheetId="0" hidden="1">'2017 год'!$A$6:$F$142</definedName>
    <definedName name="Z_A79CDC70_8466_49CB_8C49_C52C08F5C2C3_.wvu.PrintArea" localSheetId="0" hidden="1">'2017 год'!$A$3:$G$142</definedName>
    <definedName name="Z_A79CDC70_8466_49CB_8C49_C52C08F5C2C3_.wvu.PrintTitles" localSheetId="0" hidden="1">'2017 год'!$7:$8</definedName>
    <definedName name="Z_B2AEA316_3CC7_4A5F_84DC_5C75A986883C_.wvu.FilterData" localSheetId="0" hidden="1">'2017 год'!$A$6:$F$146</definedName>
    <definedName name="Z_B2AEA316_3CC7_4A5F_84DC_5C75A986883C_.wvu.FilterData" localSheetId="1" hidden="1">'2018-2019 год'!$A$6:$J$123</definedName>
    <definedName name="Z_B3397BCA_1277_4868_806F_2E68EFD73FCF_.wvu.Cols" localSheetId="0" hidden="1">'2017 год'!#REF!</definedName>
    <definedName name="Z_B3397BCA_1277_4868_806F_2E68EFD73FCF_.wvu.FilterData" localSheetId="0" hidden="1">'2017 год'!$A$6:$F$142</definedName>
    <definedName name="Z_B3397BCA_1277_4868_806F_2E68EFD73FCF_.wvu.PrintArea" localSheetId="0" hidden="1">'2017 год'!$A$4:$F$142</definedName>
    <definedName name="Z_B3397BCA_1277_4868_806F_2E68EFD73FCF_.wvu.PrintTitles" localSheetId="0" hidden="1">'2017 год'!$7:$8</definedName>
    <definedName name="Z_B3ADB1FC_7237_4F79_A98A_9A3A728E8FB8_.wvu.FilterData" localSheetId="0" hidden="1">'2017 год'!$A$6:$F$142</definedName>
    <definedName name="Z_B8A739F7_C310_4C26_B7C0_CC0542003F2D_.wvu.FilterData" localSheetId="1" hidden="1">'2018-2019 год'!$A$6:$J$131</definedName>
    <definedName name="Z_C0DCEFD6_4378_4196_8A52_BBAE8937CBA3_.wvu.FilterData" localSheetId="0" hidden="1">'2017 год'!$A$6:$F$152</definedName>
    <definedName name="Z_C0DCEFD6_4378_4196_8A52_BBAE8937CBA3_.wvu.FilterData" localSheetId="1" hidden="1">'2018-2019 год'!$A$6:$J$137</definedName>
    <definedName name="Z_C0DCEFD6_4378_4196_8A52_BBAE8937CBA3_.wvu.PrintArea" localSheetId="0" hidden="1">'2017 год'!$A$1:$G$152</definedName>
    <definedName name="Z_C0DCEFD6_4378_4196_8A52_BBAE8937CBA3_.wvu.PrintArea" localSheetId="1" hidden="1">'2018-2019 год'!$A$1:$H$137</definedName>
    <definedName name="Z_C0DCEFD6_4378_4196_8A52_BBAE8937CBA3_.wvu.PrintTitles" localSheetId="0" hidden="1">'2017 год'!$7:$8</definedName>
    <definedName name="Z_C0DCEFD6_4378_4196_8A52_BBAE8937CBA3_.wvu.PrintTitles" localSheetId="1" hidden="1">'2018-2019 год'!$7:$8</definedName>
    <definedName name="Z_CBBD36BD_B8D3_405D_A6D4_79D054A9E80B_.wvu.FilterData" localSheetId="0" hidden="1">'2017 год'!$A$6:$F$146</definedName>
    <definedName name="Z_CD24F721_A56E_4FD6_B910_D94DA090D51C_.wvu.FilterData" localSheetId="1" hidden="1">'2018-2019 год'!$A$6:$J$137</definedName>
    <definedName name="Z_CFCD11A5_5DDB_474D_9D2B_79AC7ABEC29D_.wvu.FilterData" localSheetId="0" hidden="1">'2017 год'!$A$6:$F$146</definedName>
    <definedName name="Z_CFCD11A5_5DDB_474D_9D2B_79AC7ABEC29D_.wvu.FilterData" localSheetId="1" hidden="1">'2018-2019 год'!$A$6:$J$123</definedName>
    <definedName name="Z_D5451C69_6188_4AB8_99E1_04D2A5F2965F_.wvu.FilterData" localSheetId="0" hidden="1">'2017 год'!$A$6:$F$152</definedName>
    <definedName name="Z_D5451C69_6188_4AB8_99E1_04D2A5F2965F_.wvu.FilterData" localSheetId="1" hidden="1">'2018-2019 год'!$A$6:$J$137</definedName>
    <definedName name="Z_D5451C69_6188_4AB8_99E1_04D2A5F2965F_.wvu.PrintArea" localSheetId="0" hidden="1">'2017 год'!$A$1:$G$152</definedName>
    <definedName name="Z_D5451C69_6188_4AB8_99E1_04D2A5F2965F_.wvu.PrintArea" localSheetId="1" hidden="1">'2018-2019 год'!$A$2:$H$137</definedName>
    <definedName name="Z_D5451C69_6188_4AB8_99E1_04D2A5F2965F_.wvu.PrintTitles" localSheetId="1" hidden="1">'2018-2019 год'!$7:$8</definedName>
    <definedName name="Z_D5451C69_6188_4AB8_99E1_04D2A5F2965F_.wvu.Rows" localSheetId="1" hidden="1">'2018-2019 год'!#REF!,'2018-2019 год'!#REF!,'2018-2019 год'!#REF!,'2018-2019 год'!#REF!,'2018-2019 год'!#REF!,'2018-2019 год'!#REF!,'2018-2019 год'!#REF!</definedName>
    <definedName name="Z_DCD62DCA_C2E6_4944_BF05_06393683843D_.wvu.FilterData" localSheetId="0" hidden="1">'2017 год'!$A$6:$F$148</definedName>
    <definedName name="Z_E021FB0C_A711_4509_BC26_BEE4D6D0121D_.wvu.FilterData" localSheetId="0" hidden="1">'2017 год'!$A$6:$F$148</definedName>
    <definedName name="Z_E021FB0C_A711_4509_BC26_BEE4D6D0121D_.wvu.FilterData" localSheetId="1" hidden="1">'2018-2019 год'!$A$6:$J$131</definedName>
    <definedName name="Z_E021FB0C_A711_4509_BC26_BEE4D6D0121D_.wvu.PrintArea" localSheetId="0" hidden="1">'2017 год'!$A$2:$G$148</definedName>
    <definedName name="Z_E021FB0C_A711_4509_BC26_BEE4D6D0121D_.wvu.PrintArea" localSheetId="1" hidden="1">'2018-2019 год'!$A$2:$H$131</definedName>
    <definedName name="Z_E73FB2C8_8889_4BC1_B42C_BB4285892FAC_.wvu.Cols" localSheetId="0" hidden="1">'2017 год'!#REF!</definedName>
    <definedName name="Z_E73FB2C8_8889_4BC1_B42C_BB4285892FAC_.wvu.FilterData" localSheetId="0" hidden="1">'2017 год'!$A$6:$F$142</definedName>
    <definedName name="Z_E73FB2C8_8889_4BC1_B42C_BB4285892FAC_.wvu.PrintArea" localSheetId="0" hidden="1">'2017 год'!$A$4:$F$142</definedName>
    <definedName name="Z_E73FB2C8_8889_4BC1_B42C_BB4285892FAC_.wvu.PrintTitles" localSheetId="0" hidden="1">'2017 год'!$7:$8</definedName>
    <definedName name="Z_E7A61A23_F5BB_4765_9BEB_425D1A63ECC6_.wvu.FilterData" localSheetId="0" hidden="1">'2017 год'!$A$6:$F$146</definedName>
    <definedName name="Z_E7A61A23_F5BB_4765_9BEB_425D1A63ECC6_.wvu.FilterData" localSheetId="1" hidden="1">'2018-2019 год'!$A$6:$J$123</definedName>
    <definedName name="Z_E942A1EB_DA9A_49D4_890A_1E490C17C671_.wvu.FilterData" localSheetId="0" hidden="1">'2017 год'!$A$6:$F$146</definedName>
    <definedName name="Z_E942A1EB_DA9A_49D4_890A_1E490C17C671_.wvu.FilterData" localSheetId="1" hidden="1">'2018-2019 год'!$A$6:$J$123</definedName>
    <definedName name="Z_F0654BDF_4068_4EF6_85C0_9A711782EA10_.wvu.FilterData" localSheetId="0" hidden="1">'2017 год'!$A$6:$F$152</definedName>
    <definedName name="Z_F342BAB3_B418_4D96_97C7_115CF84FD0F0_.wvu.FilterData" localSheetId="1" hidden="1">'2018-2019 год'!$A$6:$J$123</definedName>
    <definedName name="Z_F883476E_04A9_4D11_A9FF_4F72BAC798EA_.wvu.FilterData" localSheetId="0" hidden="1">'2017 год'!$A$6:$F$146</definedName>
    <definedName name="_xlnm.Print_Titles" localSheetId="0">'2017 год'!$7:$8</definedName>
    <definedName name="_xlnm.Print_Titles" localSheetId="1">'2018-2019 год'!$7:$8</definedName>
    <definedName name="_xlnm.Print_Area" localSheetId="0">'2017 год'!$A$1:$G$152</definedName>
    <definedName name="_xlnm.Print_Area" localSheetId="1">'2018-2019 год'!$A$1:$H$137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17" activeSheetId="2"/>
    <customWorkbookView name="й1 - Личное представление" guid="{265E4B74-F87F-4C11-8F36-BD3184BC15DF}" mergeInterval="0" personalView="1" maximized="1" xWindow="1" yWindow="1" windowWidth="947" windowHeight="3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</customWorkbookViews>
</workbook>
</file>

<file path=xl/calcChain.xml><?xml version="1.0" encoding="utf-8"?>
<calcChain xmlns="http://schemas.openxmlformats.org/spreadsheetml/2006/main">
  <c r="H16" i="2"/>
  <c r="H15" s="1"/>
  <c r="G16"/>
  <c r="G15" s="1"/>
  <c r="G16" i="1"/>
  <c r="G15" s="1"/>
  <c r="G133" l="1"/>
  <c r="G132" s="1"/>
  <c r="G131" s="1"/>
  <c r="H66" i="2"/>
  <c r="G66"/>
  <c r="G80" i="1" l="1"/>
  <c r="H9"/>
  <c r="G45"/>
  <c r="G64" i="2"/>
  <c r="G108"/>
  <c r="G107" s="1"/>
  <c r="G106" s="1"/>
  <c r="G104"/>
  <c r="G103" s="1"/>
  <c r="G102" s="1"/>
  <c r="H64"/>
  <c r="H53"/>
  <c r="H52" s="1"/>
  <c r="H51" s="1"/>
  <c r="H50" s="1"/>
  <c r="H49" s="1"/>
  <c r="G53"/>
  <c r="G52" s="1"/>
  <c r="G51" s="1"/>
  <c r="G50" s="1"/>
  <c r="G49" s="1"/>
  <c r="G97" i="1"/>
  <c r="G129"/>
  <c r="G128" s="1"/>
  <c r="G127" s="1"/>
  <c r="G126" l="1"/>
  <c r="G125" s="1"/>
  <c r="G124" s="1"/>
  <c r="G101" i="2"/>
  <c r="H136"/>
  <c r="H135" s="1"/>
  <c r="H134" s="1"/>
  <c r="H133" s="1"/>
  <c r="H132" s="1"/>
  <c r="G136"/>
  <c r="G135" s="1"/>
  <c r="G134" s="1"/>
  <c r="G133" s="1"/>
  <c r="G132" s="1"/>
  <c r="H130"/>
  <c r="H129" s="1"/>
  <c r="H128" s="1"/>
  <c r="G130"/>
  <c r="G129" s="1"/>
  <c r="G128" s="1"/>
  <c r="H126"/>
  <c r="H125" s="1"/>
  <c r="H124" s="1"/>
  <c r="G126"/>
  <c r="G125" s="1"/>
  <c r="G124" s="1"/>
  <c r="H122"/>
  <c r="G122"/>
  <c r="H121"/>
  <c r="G121"/>
  <c r="H120"/>
  <c r="G120"/>
  <c r="H114"/>
  <c r="H113" s="1"/>
  <c r="H112" s="1"/>
  <c r="H111" s="1"/>
  <c r="H110" s="1"/>
  <c r="G114"/>
  <c r="G113" s="1"/>
  <c r="G112" s="1"/>
  <c r="G111" s="1"/>
  <c r="G110" s="1"/>
  <c r="H108"/>
  <c r="H107" s="1"/>
  <c r="H106" s="1"/>
  <c r="H104" s="1"/>
  <c r="H103" s="1"/>
  <c r="H102" s="1"/>
  <c r="H101" s="1"/>
  <c r="H99"/>
  <c r="H98" s="1"/>
  <c r="H97" s="1"/>
  <c r="G99"/>
  <c r="G98" s="1"/>
  <c r="G97" s="1"/>
  <c r="H95"/>
  <c r="H94" s="1"/>
  <c r="H93" s="1"/>
  <c r="G95"/>
  <c r="G94" s="1"/>
  <c r="G93" s="1"/>
  <c r="H89"/>
  <c r="H88" s="1"/>
  <c r="H87" s="1"/>
  <c r="H86" s="1"/>
  <c r="H85" s="1"/>
  <c r="G89"/>
  <c r="G88" s="1"/>
  <c r="G87" s="1"/>
  <c r="G86" s="1"/>
  <c r="G85" s="1"/>
  <c r="H82"/>
  <c r="H81" s="1"/>
  <c r="H80"/>
  <c r="H78"/>
  <c r="H77" s="1"/>
  <c r="G78"/>
  <c r="G77" s="1"/>
  <c r="H76"/>
  <c r="G76"/>
  <c r="H74"/>
  <c r="H73" s="1"/>
  <c r="G74"/>
  <c r="G73" s="1"/>
  <c r="H72"/>
  <c r="G72"/>
  <c r="H69"/>
  <c r="H68" s="1"/>
  <c r="H67" s="1"/>
  <c r="G69"/>
  <c r="G68" s="1"/>
  <c r="G67" s="1"/>
  <c r="G63"/>
  <c r="G62" s="1"/>
  <c r="H59"/>
  <c r="H58" s="1"/>
  <c r="H57" s="1"/>
  <c r="H56" s="1"/>
  <c r="H55" s="1"/>
  <c r="G59"/>
  <c r="G58" s="1"/>
  <c r="G57" s="1"/>
  <c r="G56" s="1"/>
  <c r="H45"/>
  <c r="H44" s="1"/>
  <c r="H43" s="1"/>
  <c r="H42" s="1"/>
  <c r="G45"/>
  <c r="G44" s="1"/>
  <c r="G43" s="1"/>
  <c r="G42" s="1"/>
  <c r="H39"/>
  <c r="H38" s="1"/>
  <c r="G39"/>
  <c r="G38" s="1"/>
  <c r="H37"/>
  <c r="H36" s="1"/>
  <c r="H35" s="1"/>
  <c r="H34" s="1"/>
  <c r="G37"/>
  <c r="G36" s="1"/>
  <c r="G35" s="1"/>
  <c r="G34" s="1"/>
  <c r="H32"/>
  <c r="H31" s="1"/>
  <c r="H30" s="1"/>
  <c r="H29" s="1"/>
  <c r="H28" s="1"/>
  <c r="H27" s="1"/>
  <c r="G32"/>
  <c r="G31" s="1"/>
  <c r="G30" s="1"/>
  <c r="G29" s="1"/>
  <c r="G28" s="1"/>
  <c r="G27" s="1"/>
  <c r="H25"/>
  <c r="H24" s="1"/>
  <c r="H23" s="1"/>
  <c r="H22" s="1"/>
  <c r="H21" s="1"/>
  <c r="G25"/>
  <c r="G24" s="1"/>
  <c r="G23" s="1"/>
  <c r="G22" s="1"/>
  <c r="G21" s="1"/>
  <c r="H19"/>
  <c r="H18" s="1"/>
  <c r="G19"/>
  <c r="G18" s="1"/>
  <c r="H14" l="1"/>
  <c r="H13" s="1"/>
  <c r="H12" s="1"/>
  <c r="H11" s="1"/>
  <c r="G14"/>
  <c r="G13" s="1"/>
  <c r="G12" s="1"/>
  <c r="G11" s="1"/>
  <c r="G119"/>
  <c r="G118" s="1"/>
  <c r="G117" s="1"/>
  <c r="H119"/>
  <c r="H118" s="1"/>
  <c r="H117" s="1"/>
  <c r="H116" s="1"/>
  <c r="G55"/>
  <c r="H92"/>
  <c r="G92"/>
  <c r="G91" s="1"/>
  <c r="G84" s="1"/>
  <c r="H63"/>
  <c r="H62" s="1"/>
  <c r="H61" s="1"/>
  <c r="G82"/>
  <c r="G81" s="1"/>
  <c r="G80"/>
  <c r="G61" s="1"/>
  <c r="G56" i="1"/>
  <c r="G48" i="2" l="1"/>
  <c r="G41" s="1"/>
  <c r="H91"/>
  <c r="H84" s="1"/>
  <c r="G116"/>
  <c r="H48"/>
  <c r="H41" s="1"/>
  <c r="G10" l="1"/>
  <c r="G9" s="1"/>
  <c r="H10"/>
  <c r="H9" s="1"/>
  <c r="G78" i="1"/>
  <c r="G67"/>
  <c r="G66" s="1"/>
  <c r="G65" s="1"/>
  <c r="G64" s="1"/>
  <c r="G63" l="1"/>
  <c r="G151"/>
  <c r="G150" s="1"/>
  <c r="G141"/>
  <c r="G140"/>
  <c r="G139" s="1"/>
  <c r="G122"/>
  <c r="G121" s="1"/>
  <c r="G120" s="1"/>
  <c r="G118"/>
  <c r="G117" s="1"/>
  <c r="G116" s="1"/>
  <c r="G113"/>
  <c r="G112" s="1"/>
  <c r="G111" s="1"/>
  <c r="G109"/>
  <c r="G108" s="1"/>
  <c r="G107" s="1"/>
  <c r="G103"/>
  <c r="G102" s="1"/>
  <c r="G101" s="1"/>
  <c r="G100" s="1"/>
  <c r="G99" s="1"/>
  <c r="G96"/>
  <c r="G95" s="1"/>
  <c r="G94"/>
  <c r="G92"/>
  <c r="G91" s="1"/>
  <c r="G90"/>
  <c r="G88"/>
  <c r="G87" s="1"/>
  <c r="G86"/>
  <c r="G83"/>
  <c r="G82" s="1"/>
  <c r="G81" s="1"/>
  <c r="G77"/>
  <c r="G76" s="1"/>
  <c r="G73"/>
  <c r="G72" s="1"/>
  <c r="G71" s="1"/>
  <c r="G70" s="1"/>
  <c r="G59"/>
  <c r="G55"/>
  <c r="G49"/>
  <c r="G48" s="1"/>
  <c r="G47"/>
  <c r="G46" s="1"/>
  <c r="G44"/>
  <c r="G43" s="1"/>
  <c r="G42" s="1"/>
  <c r="G40"/>
  <c r="G39" s="1"/>
  <c r="G38" s="1"/>
  <c r="G32"/>
  <c r="G31" s="1"/>
  <c r="G30" s="1"/>
  <c r="G29" s="1"/>
  <c r="G28" s="1"/>
  <c r="G27" s="1"/>
  <c r="G25"/>
  <c r="G24" s="1"/>
  <c r="G19"/>
  <c r="G18" s="1"/>
  <c r="G14" l="1"/>
  <c r="G13" s="1"/>
  <c r="G12" s="1"/>
  <c r="G75"/>
  <c r="G69"/>
  <c r="G37"/>
  <c r="G36" s="1"/>
  <c r="G35" s="1"/>
  <c r="G34" s="1"/>
  <c r="G23"/>
  <c r="G145"/>
  <c r="G144" s="1"/>
  <c r="G143" s="1"/>
  <c r="G138" s="1"/>
  <c r="G115"/>
  <c r="G149"/>
  <c r="G54"/>
  <c r="G53" s="1"/>
  <c r="G52" s="1"/>
  <c r="G106"/>
  <c r="G148" l="1"/>
  <c r="G147" s="1"/>
  <c r="G105"/>
  <c r="G98" s="1"/>
  <c r="G62"/>
  <c r="G51" s="1"/>
  <c r="G22"/>
  <c r="G137"/>
  <c r="G136" l="1"/>
  <c r="G135" s="1"/>
  <c r="G21"/>
  <c r="G11" s="1"/>
  <c r="G10" s="1"/>
  <c r="G9" l="1"/>
  <c r="I9" i="2"/>
  <c r="J9"/>
  <c r="L9" s="1"/>
  <c r="K9" l="1"/>
  <c r="I9" i="1"/>
</calcChain>
</file>

<file path=xl/sharedStrings.xml><?xml version="1.0" encoding="utf-8"?>
<sst xmlns="http://schemas.openxmlformats.org/spreadsheetml/2006/main" count="1294" uniqueCount="177">
  <si>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</si>
  <si>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</si>
  <si>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</si>
  <si>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</si>
  <si>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</si>
  <si>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</si>
  <si>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</si>
  <si>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</si>
  <si>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</si>
  <si>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</si>
  <si>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</si>
  <si>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</si>
  <si>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</si>
  <si>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</si>
  <si>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</si>
  <si>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</si>
  <si>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</si>
  <si>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</si>
  <si>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</si>
  <si>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</si>
  <si>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</si>
  <si>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</si>
  <si>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</si>
  <si>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</si>
  <si>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</si>
  <si>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</si>
  <si>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</si>
  <si>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</si>
  <si>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</si>
  <si>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</si>
  <si>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</si>
  <si>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</si>
  <si>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</si>
  <si>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</si>
  <si>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</si>
  <si>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</si>
  <si>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</si>
  <si>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</si>
  <si>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</si>
  <si>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</si>
  <si>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</si>
  <si>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</si>
  <si>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</si>
  <si>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</si>
  <si>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</si>
  <si>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</si>
  <si>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</si>
  <si>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</si>
  <si>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</si>
  <si>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</si>
  <si>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</si>
  <si>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</si>
  <si>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</si>
  <si>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</si>
  <si>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</si>
  <si>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</si>
  <si>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</si>
  <si>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</si>
  <si>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</si>
  <si>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</si>
  <si>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</si>
  <si>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</si>
  <si>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</si>
  <si>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</si>
  <si>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</si>
  <si>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</si>
  <si>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</si>
  <si>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</si>
  <si>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</si>
  <si>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</si>
  <si>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</si>
  <si>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</si>
  <si>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</si>
  <si>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</si>
  <si>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</si>
  <si>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</si>
  <si>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</si>
  <si>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</si>
  <si>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</si>
  <si>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</si>
  <si>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</si>
  <si>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</si>
  <si>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</si>
  <si>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</si>
  <si>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</si>
  <si>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</si>
  <si>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</si>
  <si>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</si>
  <si>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</si>
  <si>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</si>
  <si>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</si>
  <si>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</si>
  <si>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</si>
  <si>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</si>
  <si>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</si>
  <si>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</si>
  <si>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</si>
  <si>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</si>
  <si>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</si>
  <si>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</si>
  <si>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</si>
  <si>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</si>
  <si>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</si>
  <si>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</si>
  <si>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</si>
  <si>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</si>
  <si>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</si>
  <si>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</si>
  <si>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</si>
  <si>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</si>
  <si>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</si>
  <si>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</si>
  <si>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</si>
  <si>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</si>
  <si>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</si>
  <si>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</si>
  <si>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</si>
  <si>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</si>
  <si>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</si>
  <si>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</si>
  <si>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</si>
  <si>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</si>
  <si>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</si>
  <si>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</si>
  <si>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</si>
  <si>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</si>
  <si>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</si>
  <si>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</si>
  <si>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</si>
  <si>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</si>
  <si>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</si>
  <si>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</si>
  <si>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</si>
  <si>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</si>
  <si>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</si>
  <si>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</si>
  <si>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</si>
  <si>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</si>
  <si>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</si>
  <si>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</si>
  <si>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</si>
  <si>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</si>
  <si>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</si>
  <si>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</si>
  <si>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</si>
  <si>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</si>
  <si>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</si>
  <si>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Приложение 4</t>
  </si>
  <si>
    <t>2018 год</t>
  </si>
  <si>
    <t>Физическая культура и спорт</t>
  </si>
  <si>
    <t>11</t>
  </si>
  <si>
    <t>Физическая культура</t>
  </si>
  <si>
    <t>Строительство универсальной спортивной площадки в г.Печора</t>
  </si>
  <si>
    <t>06 0 13 00000</t>
  </si>
  <si>
    <t>Бюджетные инвестиции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</si>
  <si>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</si>
  <si>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</si>
  <si>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</si>
  <si>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</si>
  <si>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 xml:space="preserve">Ведомственная структура расходов бюджета  муниципального образования городского поселения "Печора" на 2017 год </t>
  </si>
  <si>
    <t xml:space="preserve">Ведомственная структура расходов бюджета  муниципального образования городского поселения "Печора" на плановый период 2018 и 2019 годов </t>
  </si>
  <si>
    <t>2019 год</t>
  </si>
  <si>
    <t>06 0 13 S2170</t>
  </si>
  <si>
    <t>Строительство и реконструкция спортивных объектов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</si>
  <si>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</si>
  <si>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</si>
  <si>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</si>
  <si>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921</t>
  </si>
  <si>
    <t>922</t>
  </si>
  <si>
    <t>923</t>
  </si>
  <si>
    <t>100</t>
  </si>
  <si>
    <t>120</t>
  </si>
  <si>
    <t>123</t>
  </si>
  <si>
    <t xml:space="preserve"> к решению Совета городского поселения "Печора" от 23 декабря 2016 года № 4-4/18</t>
  </si>
  <si>
    <t xml:space="preserve">  к решению Совета городского поселения "Печора" от 23 декабря 2016 года № 4-4/18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</si>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</sst>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000"/>
  </numFmts>
  <fonts count="1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4" fontId="0" fillId="0" borderId="0" xfId="0" applyNumberFormat="1"/>
    <xf numFmtId="49" fontId="7" fillId="3" borderId="1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Border="1" applyAlignment="1"/>
    <xf numFmtId="0" fontId="16" fillId="0" borderId="0" xfId="0" applyNumberFormat="1" applyFont="1" applyFill="1" applyBorder="1" applyAlignment="1"/>
    <xf numFmtId="0" fontId="4" fillId="9" borderId="1" xfId="0" applyFont="1" applyFill="1" applyBorder="1" applyAlignment="1">
      <alignment horizontal="justify" vertical="top" wrapText="1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 wrapText="1"/>
    </xf>
    <xf numFmtId="167" fontId="12" fillId="9" borderId="1" xfId="0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/>
    <xf numFmtId="168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7" fontId="0" fillId="5" borderId="0" xfId="0" applyNumberFormat="1" applyFill="1"/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8">
          <cell r="B28">
            <v>3316.8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4.xml"/><Relationship Id="rId42" Type="http://schemas.openxmlformats.org/officeDocument/2006/relationships/revisionLog" Target="revisionLog11.xml"/><Relationship Id="rId41" Type="http://schemas.openxmlformats.org/officeDocument/2006/relationships/revisionLog" Target="revisionLog111.xml"/><Relationship Id="rId40" Type="http://schemas.openxmlformats.org/officeDocument/2006/relationships/revisionLog" Target="revisionLog2.xml"/><Relationship Id="rId44" Type="http://schemas.openxmlformats.org/officeDocument/2006/relationships/revisionLog" Target="revisionLog1.xml"/><Relationship Id="rId43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C73E20AF-947F-4DF7-B44D-AF6CF8CA220C}" diskRevisions="1" revisionId="471" version="44">
  <header guid="{19FA635D-6DB7-4AAE-BC6D-63421309941D}" dateTime="2016-12-06T17:29:35" maxSheetId="3" userName="Администратор" r:id="rId39" minRId="371" maxRId="373">
    <sheetIdMap count="2">
      <sheetId val="1"/>
      <sheetId val="2"/>
    </sheetIdMap>
  </header>
  <header guid="{9FB751B0-BDD9-44D2-8779-F2EE0D50DBFA}" dateTime="2016-12-24T12:28:09" maxSheetId="3" userName="Администратор" r:id="rId40" minRId="374" maxRId="430">
    <sheetIdMap count="2">
      <sheetId val="1"/>
      <sheetId val="2"/>
    </sheetIdMap>
  </header>
  <header guid="{A2281C0A-BB81-4673-8EFA-4AA472CC69FB}" dateTime="2016-12-24T14:15:00" maxSheetId="3" userName="Администратор" r:id="rId41" minRId="437" maxRId="438">
    <sheetIdMap count="2">
      <sheetId val="1"/>
      <sheetId val="2"/>
    </sheetIdMap>
  </header>
  <header guid="{F96F9745-6BD8-4BD2-9671-A4DE8CE08AB8}" dateTime="2016-12-24T14:21:27" maxSheetId="3" userName="Администратор" r:id="rId42" minRId="439" maxRId="442">
    <sheetIdMap count="2">
      <sheetId val="1"/>
      <sheetId val="2"/>
    </sheetIdMap>
  </header>
  <header guid="{6F383D0A-AD92-4D75-806A-8A9533E89938}" dateTime="2016-12-24T14:38:15" maxSheetId="3" userName="Администратор" r:id="rId43" minRId="443" maxRId="450">
    <sheetIdMap count="2">
      <sheetId val="1"/>
      <sheetId val="2"/>
    </sheetIdMap>
  </header>
  <header guid="{C73E20AF-947F-4DF7-B44D-AF6CF8CA220C}" dateTime="2016-12-24T14:38:39" maxSheetId="3" userName="Администратор" r:id="rId44" minRId="457" maxRId="46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457" sId="2" ref="A47:XFD47" action="insertRow"/>
  <rcc rId="458" sId="2">
    <nc r="A47" t="inlineStr">
      <is>
    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    </is>
    </nc>
  </rcc>
  <rcc rId="459" sId="2">
    <nc r="B47" t="inlineStr">
      <is>
        <t>920</t>
      </is>
    </nc>
  </rcc>
  <rcc rId="460" sId="2">
    <nc r="C47" t="inlineStr">
      <is>
        <t>05</t>
      </is>
    </nc>
  </rcc>
  <rcc rId="461" sId="2">
    <nc r="D47" t="inlineStr">
      <is>
        <t>02</t>
      </is>
    </nc>
  </rcc>
  <rcc rId="462" sId="2">
    <nc r="E47" t="inlineStr">
      <is>
        <t>99 0 00 25400</t>
      </is>
    </nc>
  </rcc>
  <rcc rId="463" sId="2">
    <nc r="F47" t="inlineStr">
      <is>
        <t>811</t>
      </is>
    </nc>
  </rcc>
  <rcc rId="464" sId="2" numFmtId="4">
    <nc r="G47">
      <v>8000</v>
    </nc>
  </rcc>
  <rcc rId="465" sId="2" numFmtId="4">
    <nc r="H47">
      <v>8000</v>
    </nc>
  </rcc>
  <rcv guid="{C0DCEFD6-4378-4196-8A52-BBAE8937CBA3}" action="delete"/>
  <rdn rId="0" localSheetId="1" customView="1" name="Z_C0DCEFD6_4378_4196_8A52_BBAE8937CBA3_.wvu.PrintArea" hidden="1" oldHidden="1">
    <formula>'2017 год'!$A$1:$G$152</formula>
    <oldFormula>'2017 год'!$A$1:$G$152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год'!$A$6:$F$152</formula>
    <oldFormula>'2017 год'!$A$6:$F$152</oldFormula>
  </rdn>
  <rdn rId="0" localSheetId="2" customView="1" name="Z_C0DCEFD6_4378_4196_8A52_BBAE8937CBA3_.wvu.PrintArea" hidden="1" oldHidden="1">
    <formula>'2018-2019 год'!$A$1:$H$137</formula>
    <oldFormula>'2018-2019 год'!$A$1:$H$137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год'!$A$6:$J$137</formula>
    <oldFormula>'2018-2019 год'!$A$6:$J$137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39" sId="2" numFmtId="30">
    <oc r="C17">
      <v>1</v>
    </oc>
    <nc r="C17" t="inlineStr">
      <is>
        <t>01</t>
      </is>
    </nc>
  </rcc>
  <rcc rId="440" sId="2" numFmtId="30">
    <oc r="D17">
      <v>3</v>
    </oc>
    <nc r="D17" t="inlineStr">
      <is>
        <t>03</t>
      </is>
    </nc>
  </rcc>
  <rcc rId="441" sId="1" numFmtId="30">
    <oc r="C17">
      <v>1</v>
    </oc>
    <nc r="C17" t="inlineStr">
      <is>
        <t>01</t>
      </is>
    </nc>
  </rcc>
  <rcc rId="442" sId="1" numFmtId="30">
    <oc r="D17">
      <v>3</v>
    </oc>
    <nc r="D17" t="inlineStr">
      <is>
        <t>03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437" sId="2">
    <oc r="E3" t="inlineStr">
      <is>
        <t xml:space="preserve"> к решению Совета городского поселения "Печора" от                              2016 года № </t>
      </is>
    </oc>
    <nc r="E3" t="inlineStr">
      <is>
        <t xml:space="preserve"> к решению Совета городского поселения "Печора" от 23 декабря 2016 года № 4-4/18</t>
      </is>
    </nc>
  </rcc>
  <rcc rId="438" sId="1">
    <oc r="C3" t="inlineStr">
      <is>
        <t xml:space="preserve">  к решению Совета городского поселения "Печора" от                         2016 года № </t>
      </is>
    </oc>
    <nc r="C3" t="inlineStr">
      <is>
        <t xml:space="preserve">  к решению Совета городского поселения "Печора" от 23 декабря 2016 года № 4-4/18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rc rId="443" sId="1" ref="A61:XFD61" action="insertRow"/>
  <rcc rId="444" sId="1">
    <nc r="A61" t="inlineStr">
      <is>
    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    </is>
    </nc>
  </rcc>
  <rcc rId="445" sId="1">
    <nc r="B61" t="inlineStr">
      <is>
        <t>920</t>
      </is>
    </nc>
  </rcc>
  <rcc rId="446" sId="1">
    <nc r="C61" t="inlineStr">
      <is>
        <t>05</t>
      </is>
    </nc>
  </rcc>
  <rcc rId="447" sId="1">
    <nc r="D61" t="inlineStr">
      <is>
        <t>02</t>
      </is>
    </nc>
  </rcc>
  <rcc rId="448" sId="1">
    <nc r="E61" t="inlineStr">
      <is>
        <t>99 0 00 25400</t>
      </is>
    </nc>
  </rcc>
  <rcc rId="449" sId="1" numFmtId="4">
    <nc r="G61">
      <v>8000</v>
    </nc>
  </rcc>
  <rcc rId="450" sId="1">
    <nc r="F61" t="inlineStr">
      <is>
        <t>811</t>
      </is>
    </nc>
  </rcc>
  <rcv guid="{C0DCEFD6-4378-4196-8A52-BBAE8937CBA3}" action="delete"/>
  <rdn rId="0" localSheetId="1" customView="1" name="Z_C0DCEFD6_4378_4196_8A52_BBAE8937CBA3_.wvu.PrintArea" hidden="1" oldHidden="1">
    <formula>'2017 год'!$A$1:$G$152</formula>
    <oldFormula>'2017 год'!$A$1:$G$152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год'!$A$6:$F$152</formula>
    <oldFormula>'2017 год'!$A$6:$F$152</oldFormula>
  </rdn>
  <rdn rId="0" localSheetId="2" customView="1" name="Z_C0DCEFD6_4378_4196_8A52_BBAE8937CBA3_.wvu.PrintArea" hidden="1" oldHidden="1">
    <formula>'2018-2019 год'!$A$1:$H$136</formula>
    <oldFormula>'2018-2019 год'!$A$1:$H$136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год'!$A$6:$J$136</formula>
    <oldFormula>'2018-2019 год'!$A$6:$J$136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4" sId="2" ref="A15:XFD15" action="insertRow"/>
  <rrc rId="375" sId="2" ref="A16:XFD16" action="insertRow"/>
  <rrc rId="376" sId="2" ref="A17:XFD17" action="insertRow"/>
  <rrc rId="377" sId="1" ref="A15:XFD15" action="insertRow"/>
  <rrc rId="378" sId="1" ref="A16:XFD16" action="insertRow"/>
  <rrc rId="379" sId="1" ref="A17:XFD17" action="insertRow"/>
  <rcc rId="380" sId="1">
    <nc r="A15" t="inlineStr">
      <is>
  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</rcc>
  <rcc rId="381" sId="2">
    <nc r="A15" t="inlineStr">
      <is>
  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</rcc>
  <rcc rId="382" sId="2">
    <nc r="A16" t="inlineStr">
      <is>
        <t>Расходы на выплаты персоналу государственных (муниципальных) органов</t>
      </is>
    </nc>
  </rcc>
  <rcc rId="383" sId="1">
    <nc r="A16" t="inlineStr">
      <is>
        <t>Расходы на выплаты персоналу государственных (муниципальных) органов</t>
      </is>
    </nc>
  </rcc>
  <rcc rId="384" sId="2">
    <nc r="B15" t="inlineStr">
      <is>
        <t>921</t>
      </is>
    </nc>
  </rcc>
  <rcc rId="385" sId="2" numFmtId="4">
    <nc r="C15">
      <v>1</v>
    </nc>
  </rcc>
  <rcc rId="386" sId="2" numFmtId="4">
    <nc r="D15">
      <v>3</v>
    </nc>
  </rcc>
  <rcc rId="387" sId="2">
    <nc r="B16" t="inlineStr">
      <is>
        <t>922</t>
      </is>
    </nc>
  </rcc>
  <rcc rId="388" sId="2" numFmtId="4">
    <nc r="C16">
      <v>1</v>
    </nc>
  </rcc>
  <rcc rId="389" sId="2" numFmtId="4">
    <nc r="D16">
      <v>3</v>
    </nc>
  </rcc>
  <rcc rId="390" sId="1">
    <nc r="B15" t="inlineStr">
      <is>
        <t>921</t>
      </is>
    </nc>
  </rcc>
  <rcc rId="391" sId="1" numFmtId="4">
    <nc r="C15">
      <v>1</v>
    </nc>
  </rcc>
  <rcc rId="392" sId="1" numFmtId="4">
    <nc r="D15">
      <v>3</v>
    </nc>
  </rcc>
  <rcc rId="393" sId="1">
    <nc r="B16" t="inlineStr">
      <is>
        <t>922</t>
      </is>
    </nc>
  </rcc>
  <rcc rId="394" sId="1" numFmtId="4">
    <nc r="C16">
      <v>1</v>
    </nc>
  </rcc>
  <rcc rId="395" sId="1" numFmtId="4">
    <nc r="D16">
      <v>3</v>
    </nc>
  </rcc>
  <rcc rId="396" sId="1">
    <nc r="E15" t="inlineStr">
      <is>
        <t>99 0 00 02030</t>
      </is>
    </nc>
  </rcc>
  <rcc rId="397" sId="1">
    <nc r="E16" t="inlineStr">
      <is>
        <t>99 0 00 02030</t>
      </is>
    </nc>
  </rcc>
  <rcc rId="398" sId="2">
    <nc r="E15" t="inlineStr">
      <is>
        <t>99 0 00 02030</t>
      </is>
    </nc>
  </rcc>
  <rcc rId="399" sId="2">
    <nc r="E16" t="inlineStr">
      <is>
        <t>99 0 00 02030</t>
      </is>
    </nc>
  </rcc>
  <rcc rId="400" sId="2">
    <nc r="F15" t="inlineStr">
      <is>
        <t>100</t>
      </is>
    </nc>
  </rcc>
  <rcc rId="401" sId="2">
    <nc r="F16" t="inlineStr">
      <is>
        <t>120</t>
      </is>
    </nc>
  </rcc>
  <rcc rId="402" sId="1">
    <nc r="F15" t="inlineStr">
      <is>
        <t>100</t>
      </is>
    </nc>
  </rcc>
  <rcc rId="403" sId="1">
    <nc r="F16" t="inlineStr">
      <is>
        <t>120</t>
      </is>
    </nc>
  </rcc>
  <rfmt sheetId="1" sqref="A17" start="0" length="0">
    <dxf>
      <fill>
        <patternFill patternType="solid">
          <bgColor theme="8" tint="0.79998168889431442"/>
        </patternFill>
      </fill>
      <alignment horizontal="justify" vertical="top" readingOrder="0"/>
    </dxf>
  </rfmt>
  <rfmt sheetId="1" sqref="B17" start="0" length="0">
    <dxf>
      <fill>
        <patternFill patternType="solid">
          <bgColor theme="8" tint="0.79998168889431442"/>
        </patternFill>
      </fill>
    </dxf>
  </rfmt>
  <rfmt sheetId="1" sqref="C17" start="0" length="0">
    <dxf>
      <numFmt numFmtId="30" formatCode="@"/>
      <fill>
        <patternFill patternType="solid">
          <bgColor theme="8" tint="0.79998168889431442"/>
        </patternFill>
      </fill>
      <alignment wrapText="0" readingOrder="0"/>
    </dxf>
  </rfmt>
  <rfmt sheetId="1" sqref="D17" start="0" length="0">
    <dxf>
      <numFmt numFmtId="30" formatCode="@"/>
      <fill>
        <patternFill patternType="solid">
          <bgColor theme="8" tint="0.79998168889431442"/>
        </patternFill>
      </fill>
      <alignment wrapText="0" readingOrder="0"/>
    </dxf>
  </rfmt>
  <rfmt sheetId="1" sqref="E17" start="0" length="0">
    <dxf>
      <fill>
        <patternFill patternType="solid">
          <bgColor theme="8" tint="0.79998168889431442"/>
        </patternFill>
      </fill>
      <alignment wrapText="0" readingOrder="0"/>
    </dxf>
  </rfmt>
  <rfmt sheetId="1" sqref="F17" start="0" length="0">
    <dxf>
      <fill>
        <patternFill patternType="solid">
          <bgColor theme="8" tint="0.79998168889431442"/>
        </patternFill>
      </fill>
    </dxf>
  </rfmt>
  <rcc rId="404" sId="1">
    <nc r="A17" t="inlineStr">
      <is>
    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    </is>
    </nc>
  </rcc>
  <rcc rId="405" sId="1">
    <nc r="B17" t="inlineStr">
      <is>
        <t>923</t>
      </is>
    </nc>
  </rcc>
  <rcc rId="406" sId="1" numFmtId="30">
    <nc r="C17">
      <v>1</v>
    </nc>
  </rcc>
  <rcc rId="407" sId="1" numFmtId="30">
    <nc r="D17">
      <v>3</v>
    </nc>
  </rcc>
  <rcc rId="408" sId="1">
    <nc r="E17" t="inlineStr">
      <is>
        <t>99 0 00 02030</t>
      </is>
    </nc>
  </rcc>
  <rcc rId="409" sId="1">
    <nc r="F17" t="inlineStr">
      <is>
        <t>123</t>
      </is>
    </nc>
  </rcc>
  <rfmt sheetId="1" sqref="G17" start="0" length="0">
    <dxf>
      <fill>
        <patternFill patternType="solid">
          <bgColor theme="8" tint="0.79998168889431442"/>
        </patternFill>
      </fill>
    </dxf>
  </rfmt>
  <rcc rId="410" sId="2" odxf="1" dxf="1">
    <nc r="A17" t="inlineStr">
      <is>
    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    </is>
    </nc>
    <ndxf>
      <fill>
        <patternFill patternType="solid">
          <bgColor theme="8" tint="0.79998168889431442"/>
        </patternFill>
      </fill>
      <alignment horizontal="justify" vertical="top" readingOrder="0"/>
    </ndxf>
  </rcc>
  <rcc rId="411" sId="2" odxf="1" dxf="1">
    <nc r="B17" t="inlineStr">
      <is>
        <t>923</t>
      </is>
    </nc>
    <ndxf>
      <fill>
        <patternFill patternType="solid">
          <bgColor theme="8" tint="0.79998168889431442"/>
        </patternFill>
      </fill>
    </ndxf>
  </rcc>
  <rcc rId="412" sId="2" odxf="1" dxf="1" numFmtId="30">
    <nc r="C17">
      <v>1</v>
    </nc>
    <ndxf>
      <numFmt numFmtId="30" formatCode="@"/>
      <fill>
        <patternFill patternType="solid">
          <bgColor theme="8" tint="0.79998168889431442"/>
        </patternFill>
      </fill>
      <alignment wrapText="0" readingOrder="0"/>
    </ndxf>
  </rcc>
  <rcc rId="413" sId="2" odxf="1" dxf="1" numFmtId="30">
    <nc r="D17">
      <v>3</v>
    </nc>
    <ndxf>
      <numFmt numFmtId="30" formatCode="@"/>
      <fill>
        <patternFill patternType="solid">
          <bgColor theme="8" tint="0.79998168889431442"/>
        </patternFill>
      </fill>
      <alignment wrapText="0" readingOrder="0"/>
    </ndxf>
  </rcc>
  <rcc rId="414" sId="2" odxf="1" dxf="1">
    <nc r="E17" t="inlineStr">
      <is>
        <t>99 0 00 02030</t>
      </is>
    </nc>
    <ndxf>
      <fill>
        <patternFill patternType="solid">
          <bgColor theme="8" tint="0.79998168889431442"/>
        </patternFill>
      </fill>
      <alignment wrapText="0" readingOrder="0"/>
    </ndxf>
  </rcc>
  <rcc rId="415" sId="2" odxf="1" dxf="1">
    <nc r="F17" t="inlineStr">
      <is>
        <t>123</t>
      </is>
    </nc>
    <ndxf>
      <fill>
        <patternFill patternType="solid">
          <bgColor theme="8" tint="0.79998168889431442"/>
        </patternFill>
      </fill>
    </ndxf>
  </rcc>
  <rfmt sheetId="2" sqref="G17" start="0" length="0">
    <dxf>
      <fill>
        <patternFill patternType="solid">
          <bgColor theme="8" tint="0.79998168889431442"/>
        </patternFill>
      </fill>
    </dxf>
  </rfmt>
  <rfmt sheetId="2" sqref="H17" start="0" length="0">
    <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horizontal="justify" vertical="top" wrapText="1" readingOrder="0"/>
    </dxf>
  </rfmt>
  <rcc rId="416" sId="1" numFmtId="4">
    <nc r="G17">
      <v>72.099999999999994</v>
    </nc>
  </rcc>
  <rcc rId="417" sId="1" numFmtId="4">
    <oc r="G20">
      <v>620</v>
    </oc>
    <nc r="G20">
      <v>547.9</v>
    </nc>
  </rcc>
  <rcc rId="418" sId="1">
    <nc r="G16">
      <f>G17</f>
    </nc>
  </rcc>
  <rcc rId="419" sId="1">
    <nc r="G15">
      <f>G16</f>
    </nc>
  </rcc>
  <rcc rId="420" sId="1">
    <oc r="G14">
      <f>G18</f>
    </oc>
    <nc r="G14">
      <f>G15+G18</f>
    </nc>
  </rcc>
  <rcc rId="421" sId="2" numFmtId="4">
    <nc r="G17">
      <v>72.099999999999994</v>
    </nc>
  </rcc>
  <rcc rId="422" sId="2" odxf="1" dxf="1" numFmtId="4">
    <nc r="H17">
      <v>72.099999999999994</v>
    </nc>
    <ndxf>
      <font>
        <sz val="11"/>
        <name val="Times New Roman"/>
        <scheme val="none"/>
      </font>
      <numFmt numFmtId="168" formatCode="#,##0.0"/>
      <alignment horizontal="right" vertical="center" wrapText="0" readingOrder="0"/>
    </ndxf>
  </rcc>
  <rcc rId="423" sId="2" numFmtId="4">
    <oc r="G20">
      <v>600</v>
    </oc>
    <nc r="G20">
      <v>527.9</v>
    </nc>
  </rcc>
  <rcc rId="424" sId="2" numFmtId="4">
    <oc r="H20">
      <v>600</v>
    </oc>
    <nc r="H20">
      <v>527.9</v>
    </nc>
  </rcc>
  <rcc rId="425" sId="2">
    <nc r="G16">
      <f>G17</f>
    </nc>
  </rcc>
  <rcc rId="426" sId="2">
    <nc r="H16">
      <f>H17</f>
    </nc>
  </rcc>
  <rcc rId="427" sId="2">
    <nc r="G15">
      <f>G16</f>
    </nc>
  </rcc>
  <rcc rId="428" sId="2">
    <nc r="H15">
      <f>H16</f>
    </nc>
  </rcc>
  <rcc rId="429" sId="2">
    <oc r="G14">
      <f>G18</f>
    </oc>
    <nc r="G14">
      <f>G15+G18</f>
    </nc>
  </rcc>
  <rcc rId="430" sId="2">
    <oc r="H14">
      <f>H18</f>
    </oc>
    <nc r="H14">
      <f>H15+H18</f>
    </nc>
  </rcc>
  <rcv guid="{C0DCEFD6-4378-4196-8A52-BBAE8937CBA3}" action="delete"/>
  <rdn rId="0" localSheetId="1" customView="1" name="Z_C0DCEFD6_4378_4196_8A52_BBAE8937CBA3_.wvu.PrintArea" hidden="1" oldHidden="1">
    <formula>'2017 год'!$A$1:$G$151</formula>
    <oldFormula>'2017 год'!$A$1:$G$151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год'!$A$6:$F$151</formula>
    <oldFormula>'2017 год'!$A$6:$F$151</oldFormula>
  </rdn>
  <rdn rId="0" localSheetId="2" customView="1" name="Z_C0DCEFD6_4378_4196_8A52_BBAE8937CBA3_.wvu.PrintArea" hidden="1" oldHidden="1">
    <formula>'2018-2019 год'!$A$1:$H$136</formula>
    <oldFormula>'2018-2019 год'!$A$1:$H$136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год'!$A$6:$J$136</formula>
    <oldFormula>'2018-2019 год'!$A$6:$J$136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1" numFmtId="4">
    <oc r="G47">
      <v>1600</v>
    </oc>
    <nc r="G47">
      <v>1055.7</v>
    </nc>
  </rcc>
  <rcc rId="372" sId="2" numFmtId="4">
    <oc r="G37">
      <f>1600+31</f>
    </oc>
    <nc r="G37">
      <v>1069.5999999999999</v>
    </nc>
  </rcc>
  <rcc rId="373" sId="2" numFmtId="4">
    <oc r="H37">
      <f>1600+31</f>
    </oc>
    <nc r="H37">
      <v>1204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9FA635D-6DB7-4AAE-BC6D-63421309941D}" name="й1" id="-815855800" dateTime="2016-12-12T13:21:4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I152"/>
  <sheetViews>
    <sheetView showGridLines="0" showRuler="0" view="pageBreakPreview" topLeftCell="A40" zoomScale="90" zoomScaleNormal="100" zoomScaleSheetLayoutView="100" workbookViewId="0">
      <selection activeCell="A61" sqref="A61:F61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28515625" customWidth="1"/>
    <col min="8" max="8" width="14" customWidth="1"/>
    <col min="9" max="13" width="9.140625" customWidth="1"/>
  </cols>
  <sheetData>
    <row r="2" spans="1:9" ht="11.25" customHeight="1">
      <c r="D2" s="101" t="s">
        <v>41</v>
      </c>
      <c r="E2" s="101"/>
      <c r="F2" s="101"/>
      <c r="G2" s="101"/>
    </row>
    <row r="3" spans="1:9" ht="39" customHeight="1">
      <c r="A3" s="18"/>
      <c r="B3" s="83"/>
      <c r="C3" s="103" t="s">
        <v>174</v>
      </c>
      <c r="D3" s="103"/>
      <c r="E3" s="103"/>
      <c r="F3" s="103"/>
      <c r="G3" s="103"/>
    </row>
    <row r="4" spans="1:9" ht="13.5" customHeight="1">
      <c r="A4" s="106"/>
      <c r="B4" s="106"/>
      <c r="C4" s="106"/>
      <c r="D4" s="106"/>
      <c r="E4" s="106"/>
      <c r="F4" s="106"/>
      <c r="G4" s="106"/>
    </row>
    <row r="5" spans="1:9" ht="54.75" customHeight="1">
      <c r="A5" s="102" t="s">
        <v>159</v>
      </c>
      <c r="B5" s="102"/>
      <c r="C5" s="102"/>
      <c r="D5" s="102"/>
      <c r="E5" s="102"/>
      <c r="F5" s="102"/>
      <c r="G5" s="102"/>
    </row>
    <row r="6" spans="1:9">
      <c r="A6" s="19"/>
      <c r="B6" s="19"/>
      <c r="C6" s="19"/>
      <c r="D6" s="19"/>
      <c r="E6" s="19"/>
      <c r="F6" s="19"/>
      <c r="G6" s="19"/>
    </row>
    <row r="7" spans="1:9" ht="24" customHeight="1">
      <c r="A7" s="105" t="s">
        <v>0</v>
      </c>
      <c r="B7" s="105" t="s">
        <v>1</v>
      </c>
      <c r="C7" s="104" t="s">
        <v>2</v>
      </c>
      <c r="D7" s="104"/>
      <c r="E7" s="105" t="s">
        <v>5</v>
      </c>
      <c r="F7" s="105" t="s">
        <v>6</v>
      </c>
      <c r="G7" s="81" t="s">
        <v>40</v>
      </c>
    </row>
    <row r="8" spans="1:9" ht="22.5" customHeight="1">
      <c r="A8" s="105"/>
      <c r="B8" s="105"/>
      <c r="C8" s="41" t="s">
        <v>3</v>
      </c>
      <c r="D8" s="41" t="s">
        <v>4</v>
      </c>
      <c r="E8" s="105"/>
      <c r="F8" s="105"/>
      <c r="G8" s="82"/>
    </row>
    <row r="9" spans="1:9" ht="22.5" customHeight="1">
      <c r="A9" s="4" t="s">
        <v>14</v>
      </c>
      <c r="B9" s="64"/>
      <c r="C9" s="64"/>
      <c r="D9" s="64"/>
      <c r="E9" s="64"/>
      <c r="F9" s="64"/>
      <c r="G9" s="10">
        <f>G10+G135</f>
        <v>146443.39999999997</v>
      </c>
      <c r="H9" s="7">
        <f>[1]Лист2!$B$12</f>
        <v>0</v>
      </c>
      <c r="I9" s="7">
        <f>H9-G9</f>
        <v>-146443.39999999997</v>
      </c>
    </row>
    <row r="10" spans="1:9" s="1" customFormat="1" ht="29.25" customHeight="1">
      <c r="A10" s="44" t="s">
        <v>42</v>
      </c>
      <c r="B10" s="21">
        <v>920</v>
      </c>
      <c r="C10" s="6" t="s">
        <v>7</v>
      </c>
      <c r="D10" s="6" t="s">
        <v>7</v>
      </c>
      <c r="E10" s="6" t="s">
        <v>7</v>
      </c>
      <c r="F10" s="6" t="s">
        <v>7</v>
      </c>
      <c r="G10" s="11">
        <f>G11+G27+G34+G51+G98+G124</f>
        <v>109044.39999999998</v>
      </c>
      <c r="H10" s="7"/>
      <c r="I10" s="7"/>
    </row>
    <row r="11" spans="1:9" ht="18" customHeight="1">
      <c r="A11" s="5" t="s">
        <v>8</v>
      </c>
      <c r="B11" s="20">
        <v>920</v>
      </c>
      <c r="C11" s="20" t="s">
        <v>9</v>
      </c>
      <c r="D11" s="20" t="s">
        <v>26</v>
      </c>
      <c r="E11" s="20" t="s">
        <v>7</v>
      </c>
      <c r="F11" s="20" t="s">
        <v>7</v>
      </c>
      <c r="G11" s="12">
        <f>G12+G21</f>
        <v>660</v>
      </c>
      <c r="H11" s="7"/>
      <c r="I11" s="7"/>
    </row>
    <row r="12" spans="1:9" ht="38.25">
      <c r="A12" s="2" t="s">
        <v>15</v>
      </c>
      <c r="B12" s="45" t="s">
        <v>23</v>
      </c>
      <c r="C12" s="9">
        <v>1</v>
      </c>
      <c r="D12" s="9">
        <v>3</v>
      </c>
      <c r="E12" s="22"/>
      <c r="F12" s="23" t="s">
        <v>7</v>
      </c>
      <c r="G12" s="13">
        <f t="shared" ref="G12" si="0">G13</f>
        <v>620</v>
      </c>
      <c r="H12" s="7"/>
      <c r="I12" s="7"/>
    </row>
    <row r="13" spans="1:9" ht="15">
      <c r="A13" s="3" t="s">
        <v>43</v>
      </c>
      <c r="B13" s="45" t="s">
        <v>23</v>
      </c>
      <c r="C13" s="9">
        <v>1</v>
      </c>
      <c r="D13" s="9">
        <v>3</v>
      </c>
      <c r="E13" s="8" t="s">
        <v>106</v>
      </c>
      <c r="F13" s="45" t="s">
        <v>7</v>
      </c>
      <c r="G13" s="13">
        <f t="shared" ref="G13:G19" si="1">G14</f>
        <v>620</v>
      </c>
      <c r="H13" s="7"/>
      <c r="I13" s="7"/>
    </row>
    <row r="14" spans="1:9" ht="33" customHeight="1">
      <c r="A14" s="48" t="s">
        <v>44</v>
      </c>
      <c r="B14" s="45" t="s">
        <v>23</v>
      </c>
      <c r="C14" s="9">
        <v>1</v>
      </c>
      <c r="D14" s="9">
        <v>3</v>
      </c>
      <c r="E14" s="8" t="s">
        <v>107</v>
      </c>
      <c r="F14" s="45"/>
      <c r="G14" s="13">
        <f>G15+G18</f>
        <v>620</v>
      </c>
      <c r="H14" s="7"/>
      <c r="I14" s="7"/>
    </row>
    <row r="15" spans="1:9" ht="62.25" customHeight="1">
      <c r="A15" s="48" t="s">
        <v>164</v>
      </c>
      <c r="B15" s="45" t="s">
        <v>167</v>
      </c>
      <c r="C15" s="9">
        <v>1</v>
      </c>
      <c r="D15" s="9">
        <v>3</v>
      </c>
      <c r="E15" s="8" t="s">
        <v>107</v>
      </c>
      <c r="F15" s="45" t="s">
        <v>170</v>
      </c>
      <c r="G15" s="13">
        <f>G16</f>
        <v>72.099999999999994</v>
      </c>
      <c r="H15" s="7"/>
      <c r="I15" s="7"/>
    </row>
    <row r="16" spans="1:9" ht="33" customHeight="1">
      <c r="A16" s="48" t="s">
        <v>165</v>
      </c>
      <c r="B16" s="45" t="s">
        <v>168</v>
      </c>
      <c r="C16" s="9">
        <v>1</v>
      </c>
      <c r="D16" s="9">
        <v>3</v>
      </c>
      <c r="E16" s="8" t="s">
        <v>107</v>
      </c>
      <c r="F16" s="45" t="s">
        <v>171</v>
      </c>
      <c r="G16" s="13">
        <f>G17</f>
        <v>72.099999999999994</v>
      </c>
      <c r="H16" s="7"/>
      <c r="I16" s="7"/>
    </row>
    <row r="17" spans="1:9" ht="53.25" customHeight="1">
      <c r="A17" s="65" t="s">
        <v>166</v>
      </c>
      <c r="B17" s="32" t="s">
        <v>169</v>
      </c>
      <c r="C17" s="30" t="s">
        <v>9</v>
      </c>
      <c r="D17" s="30" t="s">
        <v>10</v>
      </c>
      <c r="E17" s="30" t="s">
        <v>107</v>
      </c>
      <c r="F17" s="32" t="s">
        <v>172</v>
      </c>
      <c r="G17" s="27">
        <v>72.099999999999994</v>
      </c>
      <c r="H17" s="7"/>
      <c r="I17" s="7"/>
    </row>
    <row r="18" spans="1:9" ht="25.5">
      <c r="A18" s="42" t="s">
        <v>73</v>
      </c>
      <c r="B18" s="45" t="s">
        <v>23</v>
      </c>
      <c r="C18" s="9">
        <v>1</v>
      </c>
      <c r="D18" s="9">
        <v>3</v>
      </c>
      <c r="E18" s="8" t="s">
        <v>107</v>
      </c>
      <c r="F18" s="45" t="s">
        <v>45</v>
      </c>
      <c r="G18" s="13">
        <f t="shared" si="1"/>
        <v>547.9</v>
      </c>
      <c r="H18" s="7"/>
      <c r="I18" s="7"/>
    </row>
    <row r="19" spans="1:9" ht="25.5">
      <c r="A19" s="42" t="s">
        <v>74</v>
      </c>
      <c r="B19" s="45" t="s">
        <v>23</v>
      </c>
      <c r="C19" s="9">
        <v>1</v>
      </c>
      <c r="D19" s="9">
        <v>3</v>
      </c>
      <c r="E19" s="8" t="s">
        <v>107</v>
      </c>
      <c r="F19" s="45" t="s">
        <v>46</v>
      </c>
      <c r="G19" s="13">
        <f t="shared" si="1"/>
        <v>547.9</v>
      </c>
      <c r="H19" s="7"/>
      <c r="I19" s="7"/>
    </row>
    <row r="20" spans="1:9" ht="25.5">
      <c r="A20" s="65" t="s">
        <v>72</v>
      </c>
      <c r="B20" s="32" t="s">
        <v>23</v>
      </c>
      <c r="C20" s="30" t="s">
        <v>9</v>
      </c>
      <c r="D20" s="30" t="s">
        <v>10</v>
      </c>
      <c r="E20" s="30" t="s">
        <v>107</v>
      </c>
      <c r="F20" s="32" t="s">
        <v>34</v>
      </c>
      <c r="G20" s="27">
        <v>547.9</v>
      </c>
      <c r="H20" s="7"/>
      <c r="I20" s="7"/>
    </row>
    <row r="21" spans="1:9" ht="15">
      <c r="A21" s="2" t="s">
        <v>29</v>
      </c>
      <c r="B21" s="24" t="s">
        <v>23</v>
      </c>
      <c r="C21" s="24" t="s">
        <v>9</v>
      </c>
      <c r="D21" s="24" t="s">
        <v>31</v>
      </c>
      <c r="E21" s="24"/>
      <c r="F21" s="24"/>
      <c r="G21" s="14">
        <f>G22</f>
        <v>40</v>
      </c>
      <c r="H21" s="7"/>
      <c r="I21" s="7"/>
    </row>
    <row r="22" spans="1:9" ht="15">
      <c r="A22" s="3" t="s">
        <v>43</v>
      </c>
      <c r="B22" s="24" t="s">
        <v>23</v>
      </c>
      <c r="C22" s="47" t="s">
        <v>9</v>
      </c>
      <c r="D22" s="47" t="s">
        <v>31</v>
      </c>
      <c r="E22" s="8" t="s">
        <v>106</v>
      </c>
      <c r="F22" s="8"/>
      <c r="G22" s="17">
        <f>G23</f>
        <v>40</v>
      </c>
      <c r="H22" s="7"/>
      <c r="I22" s="7"/>
    </row>
    <row r="23" spans="1:9" ht="25.5">
      <c r="A23" s="49" t="s">
        <v>30</v>
      </c>
      <c r="B23" s="24" t="s">
        <v>23</v>
      </c>
      <c r="C23" s="22" t="s">
        <v>9</v>
      </c>
      <c r="D23" s="22" t="s">
        <v>31</v>
      </c>
      <c r="E23" s="8" t="s">
        <v>108</v>
      </c>
      <c r="F23" s="8" t="s">
        <v>7</v>
      </c>
      <c r="G23" s="17">
        <f>G24</f>
        <v>40</v>
      </c>
      <c r="H23" s="7"/>
      <c r="I23" s="7"/>
    </row>
    <row r="24" spans="1:9" ht="15">
      <c r="A24" s="42" t="s">
        <v>47</v>
      </c>
      <c r="B24" s="45" t="s">
        <v>23</v>
      </c>
      <c r="C24" s="22" t="s">
        <v>9</v>
      </c>
      <c r="D24" s="22" t="s">
        <v>31</v>
      </c>
      <c r="E24" s="8" t="s">
        <v>108</v>
      </c>
      <c r="F24" s="8" t="s">
        <v>48</v>
      </c>
      <c r="G24" s="14">
        <f>G25</f>
        <v>40</v>
      </c>
      <c r="H24" s="7"/>
      <c r="I24" s="7"/>
    </row>
    <row r="25" spans="1:9" ht="15">
      <c r="A25" s="42" t="s">
        <v>49</v>
      </c>
      <c r="B25" s="45" t="s">
        <v>23</v>
      </c>
      <c r="C25" s="22" t="s">
        <v>9</v>
      </c>
      <c r="D25" s="22" t="s">
        <v>31</v>
      </c>
      <c r="E25" s="8" t="s">
        <v>108</v>
      </c>
      <c r="F25" s="8" t="s">
        <v>50</v>
      </c>
      <c r="G25" s="14">
        <f>G26</f>
        <v>40</v>
      </c>
      <c r="H25" s="7"/>
      <c r="I25" s="7"/>
    </row>
    <row r="26" spans="1:9" ht="15">
      <c r="A26" s="46" t="s">
        <v>105</v>
      </c>
      <c r="B26" s="32" t="s">
        <v>23</v>
      </c>
      <c r="C26" s="30" t="s">
        <v>9</v>
      </c>
      <c r="D26" s="30" t="s">
        <v>31</v>
      </c>
      <c r="E26" s="30" t="s">
        <v>108</v>
      </c>
      <c r="F26" s="32" t="s">
        <v>104</v>
      </c>
      <c r="G26" s="27">
        <v>40</v>
      </c>
      <c r="H26" s="7"/>
      <c r="I26" s="7"/>
    </row>
    <row r="27" spans="1:9" ht="25.5">
      <c r="A27" s="50" t="s">
        <v>51</v>
      </c>
      <c r="B27" s="29" t="s">
        <v>23</v>
      </c>
      <c r="C27" s="29" t="s">
        <v>10</v>
      </c>
      <c r="D27" s="29" t="s">
        <v>26</v>
      </c>
      <c r="E27" s="29"/>
      <c r="F27" s="29"/>
      <c r="G27" s="15">
        <f t="shared" ref="G27:G32" si="2">G28</f>
        <v>2910</v>
      </c>
      <c r="H27" s="100"/>
      <c r="I27" s="7"/>
    </row>
    <row r="28" spans="1:9" ht="15">
      <c r="A28" s="51" t="s">
        <v>27</v>
      </c>
      <c r="B28" s="25" t="s">
        <v>23</v>
      </c>
      <c r="C28" s="25" t="s">
        <v>10</v>
      </c>
      <c r="D28" s="25" t="s">
        <v>25</v>
      </c>
      <c r="E28" s="63"/>
      <c r="F28" s="25"/>
      <c r="G28" s="14">
        <f t="shared" si="2"/>
        <v>2910</v>
      </c>
      <c r="H28" s="100"/>
      <c r="I28" s="7"/>
    </row>
    <row r="29" spans="1:9" ht="15">
      <c r="A29" s="3" t="s">
        <v>43</v>
      </c>
      <c r="B29" s="26" t="s">
        <v>23</v>
      </c>
      <c r="C29" s="26" t="s">
        <v>10</v>
      </c>
      <c r="D29" s="26" t="s">
        <v>25</v>
      </c>
      <c r="E29" s="8" t="s">
        <v>106</v>
      </c>
      <c r="F29" s="26"/>
      <c r="G29" s="14">
        <f>G30</f>
        <v>2910</v>
      </c>
      <c r="H29" s="100"/>
      <c r="I29" s="7"/>
    </row>
    <row r="30" spans="1:9" ht="25.5">
      <c r="A30" s="52" t="s">
        <v>83</v>
      </c>
      <c r="B30" s="26" t="s">
        <v>23</v>
      </c>
      <c r="C30" s="26" t="s">
        <v>10</v>
      </c>
      <c r="D30" s="26" t="s">
        <v>25</v>
      </c>
      <c r="E30" s="8" t="s">
        <v>109</v>
      </c>
      <c r="F30" s="26"/>
      <c r="G30" s="14">
        <f t="shared" si="2"/>
        <v>2910</v>
      </c>
      <c r="H30" s="100"/>
      <c r="I30" s="7"/>
    </row>
    <row r="31" spans="1:9" ht="25.5">
      <c r="A31" s="42" t="s">
        <v>73</v>
      </c>
      <c r="B31" s="25">
        <v>920</v>
      </c>
      <c r="C31" s="26" t="s">
        <v>10</v>
      </c>
      <c r="D31" s="26" t="s">
        <v>25</v>
      </c>
      <c r="E31" s="8" t="s">
        <v>109</v>
      </c>
      <c r="F31" s="25" t="s">
        <v>45</v>
      </c>
      <c r="G31" s="14">
        <f t="shared" si="2"/>
        <v>2910</v>
      </c>
      <c r="H31" s="100"/>
      <c r="I31" s="7"/>
    </row>
    <row r="32" spans="1:9" ht="25.5">
      <c r="A32" s="42" t="s">
        <v>74</v>
      </c>
      <c r="B32" s="25">
        <v>920</v>
      </c>
      <c r="C32" s="26" t="s">
        <v>10</v>
      </c>
      <c r="D32" s="26" t="s">
        <v>25</v>
      </c>
      <c r="E32" s="8" t="s">
        <v>109</v>
      </c>
      <c r="F32" s="25" t="s">
        <v>46</v>
      </c>
      <c r="G32" s="14">
        <f t="shared" si="2"/>
        <v>2910</v>
      </c>
      <c r="H32" s="100"/>
      <c r="I32" s="7"/>
    </row>
    <row r="33" spans="1:9" ht="25.5">
      <c r="A33" s="66" t="s">
        <v>72</v>
      </c>
      <c r="B33" s="43" t="s">
        <v>23</v>
      </c>
      <c r="C33" s="43" t="s">
        <v>10</v>
      </c>
      <c r="D33" s="43" t="s">
        <v>25</v>
      </c>
      <c r="E33" s="43" t="s">
        <v>109</v>
      </c>
      <c r="F33" s="43" t="s">
        <v>34</v>
      </c>
      <c r="G33" s="27">
        <v>2910</v>
      </c>
      <c r="H33" s="100"/>
      <c r="I33" s="7"/>
    </row>
    <row r="34" spans="1:9" ht="14.25">
      <c r="A34" s="50" t="s">
        <v>52</v>
      </c>
      <c r="B34" s="29">
        <v>920</v>
      </c>
      <c r="C34" s="29" t="s">
        <v>11</v>
      </c>
      <c r="D34" s="29" t="s">
        <v>26</v>
      </c>
      <c r="E34" s="29"/>
      <c r="F34" s="29"/>
      <c r="G34" s="15">
        <f>G35</f>
        <v>2372.5</v>
      </c>
      <c r="H34" s="7"/>
      <c r="I34" s="7"/>
    </row>
    <row r="35" spans="1:9" ht="15">
      <c r="A35" s="51" t="s">
        <v>33</v>
      </c>
      <c r="B35" s="25">
        <v>920</v>
      </c>
      <c r="C35" s="25" t="s">
        <v>11</v>
      </c>
      <c r="D35" s="25" t="s">
        <v>24</v>
      </c>
      <c r="E35" s="25"/>
      <c r="F35" s="25"/>
      <c r="G35" s="14">
        <f>G46+G36</f>
        <v>2372.5</v>
      </c>
      <c r="H35" s="7"/>
      <c r="I35" s="7"/>
    </row>
    <row r="36" spans="1:9" ht="25.5">
      <c r="A36" s="51" t="s">
        <v>100</v>
      </c>
      <c r="B36" s="25">
        <v>920</v>
      </c>
      <c r="C36" s="25" t="s">
        <v>11</v>
      </c>
      <c r="D36" s="25" t="s">
        <v>24</v>
      </c>
      <c r="E36" s="25" t="s">
        <v>110</v>
      </c>
      <c r="F36" s="25"/>
      <c r="G36" s="14">
        <f>G37</f>
        <v>1316.8</v>
      </c>
      <c r="H36" s="7"/>
      <c r="I36" s="7"/>
    </row>
    <row r="37" spans="1:9" ht="15">
      <c r="A37" s="51" t="s">
        <v>101</v>
      </c>
      <c r="B37" s="25">
        <v>920</v>
      </c>
      <c r="C37" s="25" t="s">
        <v>11</v>
      </c>
      <c r="D37" s="25" t="s">
        <v>24</v>
      </c>
      <c r="E37" s="25" t="s">
        <v>111</v>
      </c>
      <c r="F37" s="25"/>
      <c r="G37" s="14">
        <f>G42+G38</f>
        <v>1316.8</v>
      </c>
      <c r="H37" s="7"/>
      <c r="I37" s="7"/>
    </row>
    <row r="38" spans="1:9" ht="25.5">
      <c r="A38" s="67" t="s">
        <v>103</v>
      </c>
      <c r="B38" s="25">
        <v>920</v>
      </c>
      <c r="C38" s="25" t="s">
        <v>11</v>
      </c>
      <c r="D38" s="25" t="s">
        <v>24</v>
      </c>
      <c r="E38" s="25" t="s">
        <v>112</v>
      </c>
      <c r="F38" s="26"/>
      <c r="G38" s="16">
        <f t="shared" ref="G38:G40" si="3">G39</f>
        <v>1145.8</v>
      </c>
      <c r="H38" s="7"/>
      <c r="I38" s="7"/>
    </row>
    <row r="39" spans="1:9" ht="25.5">
      <c r="A39" s="67" t="s">
        <v>73</v>
      </c>
      <c r="B39" s="25">
        <v>920</v>
      </c>
      <c r="C39" s="25" t="s">
        <v>11</v>
      </c>
      <c r="D39" s="25" t="s">
        <v>24</v>
      </c>
      <c r="E39" s="25" t="s">
        <v>112</v>
      </c>
      <c r="F39" s="26" t="s">
        <v>45</v>
      </c>
      <c r="G39" s="16">
        <f t="shared" si="3"/>
        <v>1145.8</v>
      </c>
      <c r="H39" s="7"/>
      <c r="I39" s="7"/>
    </row>
    <row r="40" spans="1:9" ht="25.5">
      <c r="A40" s="75" t="s">
        <v>74</v>
      </c>
      <c r="B40" s="25">
        <v>920</v>
      </c>
      <c r="C40" s="25" t="s">
        <v>11</v>
      </c>
      <c r="D40" s="25" t="s">
        <v>24</v>
      </c>
      <c r="E40" s="25" t="s">
        <v>112</v>
      </c>
      <c r="F40" s="26" t="s">
        <v>46</v>
      </c>
      <c r="G40" s="16">
        <f t="shared" si="3"/>
        <v>1145.8</v>
      </c>
      <c r="H40" s="7"/>
      <c r="I40" s="7"/>
    </row>
    <row r="41" spans="1:9" ht="25.5">
      <c r="A41" s="76" t="s">
        <v>72</v>
      </c>
      <c r="B41" s="30">
        <v>920</v>
      </c>
      <c r="C41" s="30" t="s">
        <v>11</v>
      </c>
      <c r="D41" s="30" t="s">
        <v>24</v>
      </c>
      <c r="E41" s="30" t="s">
        <v>112</v>
      </c>
      <c r="F41" s="43" t="s">
        <v>34</v>
      </c>
      <c r="G41" s="27">
        <v>1145.8</v>
      </c>
      <c r="H41" s="7"/>
      <c r="I41" s="7"/>
    </row>
    <row r="42" spans="1:9" ht="25.5">
      <c r="A42" s="51" t="s">
        <v>102</v>
      </c>
      <c r="B42" s="25">
        <v>920</v>
      </c>
      <c r="C42" s="25" t="s">
        <v>11</v>
      </c>
      <c r="D42" s="25" t="s">
        <v>24</v>
      </c>
      <c r="E42" s="25" t="s">
        <v>136</v>
      </c>
      <c r="F42" s="25"/>
      <c r="G42" s="14">
        <f t="shared" ref="G42:G44" si="4">G43</f>
        <v>171</v>
      </c>
      <c r="H42" s="7"/>
      <c r="I42" s="7"/>
    </row>
    <row r="43" spans="1:9" ht="25.5">
      <c r="A43" s="77" t="s">
        <v>73</v>
      </c>
      <c r="B43" s="25">
        <v>920</v>
      </c>
      <c r="C43" s="25" t="s">
        <v>11</v>
      </c>
      <c r="D43" s="25" t="s">
        <v>24</v>
      </c>
      <c r="E43" s="25" t="s">
        <v>136</v>
      </c>
      <c r="F43" s="25" t="s">
        <v>45</v>
      </c>
      <c r="G43" s="16">
        <f t="shared" si="4"/>
        <v>171</v>
      </c>
      <c r="H43" s="7"/>
      <c r="I43" s="7"/>
    </row>
    <row r="44" spans="1:9" ht="25.5">
      <c r="A44" s="75" t="s">
        <v>74</v>
      </c>
      <c r="B44" s="25">
        <v>920</v>
      </c>
      <c r="C44" s="25" t="s">
        <v>11</v>
      </c>
      <c r="D44" s="25" t="s">
        <v>24</v>
      </c>
      <c r="E44" s="25" t="s">
        <v>136</v>
      </c>
      <c r="F44" s="25" t="s">
        <v>46</v>
      </c>
      <c r="G44" s="16">
        <f t="shared" si="4"/>
        <v>171</v>
      </c>
      <c r="H44" s="7"/>
      <c r="I44" s="7"/>
    </row>
    <row r="45" spans="1:9" ht="25.5">
      <c r="A45" s="76" t="s">
        <v>72</v>
      </c>
      <c r="B45" s="30">
        <v>920</v>
      </c>
      <c r="C45" s="30" t="s">
        <v>11</v>
      </c>
      <c r="D45" s="30" t="s">
        <v>24</v>
      </c>
      <c r="E45" s="30" t="s">
        <v>136</v>
      </c>
      <c r="F45" s="30" t="s">
        <v>34</v>
      </c>
      <c r="G45" s="27">
        <f>154.2+16.8</f>
        <v>171</v>
      </c>
      <c r="H45" s="7"/>
      <c r="I45" s="7"/>
    </row>
    <row r="46" spans="1:9" ht="15">
      <c r="A46" s="3" t="s">
        <v>43</v>
      </c>
      <c r="B46" s="25">
        <v>920</v>
      </c>
      <c r="C46" s="25" t="s">
        <v>11</v>
      </c>
      <c r="D46" s="25" t="s">
        <v>24</v>
      </c>
      <c r="E46" s="8" t="s">
        <v>106</v>
      </c>
      <c r="F46" s="25"/>
      <c r="G46" s="14">
        <f>G47</f>
        <v>1055.7</v>
      </c>
      <c r="H46" s="7"/>
      <c r="I46" s="7"/>
    </row>
    <row r="47" spans="1:9" ht="51">
      <c r="A47" s="74" t="s">
        <v>84</v>
      </c>
      <c r="B47" s="25" t="s">
        <v>23</v>
      </c>
      <c r="C47" s="25" t="s">
        <v>11</v>
      </c>
      <c r="D47" s="25" t="s">
        <v>24</v>
      </c>
      <c r="E47" s="25" t="s">
        <v>113</v>
      </c>
      <c r="F47" s="26"/>
      <c r="G47" s="14">
        <f>G50</f>
        <v>1055.7</v>
      </c>
      <c r="H47" s="7"/>
      <c r="I47" s="7"/>
    </row>
    <row r="48" spans="1:9" ht="25.5">
      <c r="A48" s="75" t="s">
        <v>73</v>
      </c>
      <c r="B48" s="25">
        <v>920</v>
      </c>
      <c r="C48" s="25" t="s">
        <v>11</v>
      </c>
      <c r="D48" s="25" t="s">
        <v>24</v>
      </c>
      <c r="E48" s="25" t="s">
        <v>113</v>
      </c>
      <c r="F48" s="25" t="s">
        <v>45</v>
      </c>
      <c r="G48" s="14">
        <f t="shared" ref="G48:G49" si="5">G49</f>
        <v>1055.7</v>
      </c>
      <c r="H48" s="7"/>
      <c r="I48" s="7"/>
    </row>
    <row r="49" spans="1:9" ht="25.5">
      <c r="A49" s="75" t="s">
        <v>74</v>
      </c>
      <c r="B49" s="25">
        <v>920</v>
      </c>
      <c r="C49" s="25" t="s">
        <v>11</v>
      </c>
      <c r="D49" s="25" t="s">
        <v>24</v>
      </c>
      <c r="E49" s="25" t="s">
        <v>113</v>
      </c>
      <c r="F49" s="25" t="s">
        <v>46</v>
      </c>
      <c r="G49" s="14">
        <f t="shared" si="5"/>
        <v>1055.7</v>
      </c>
      <c r="H49" s="7"/>
      <c r="I49" s="7"/>
    </row>
    <row r="50" spans="1:9" ht="25.5">
      <c r="A50" s="76" t="s">
        <v>72</v>
      </c>
      <c r="B50" s="30" t="s">
        <v>23</v>
      </c>
      <c r="C50" s="30" t="s">
        <v>11</v>
      </c>
      <c r="D50" s="30" t="s">
        <v>24</v>
      </c>
      <c r="E50" s="30" t="s">
        <v>113</v>
      </c>
      <c r="F50" s="43" t="s">
        <v>34</v>
      </c>
      <c r="G50" s="27">
        <v>1055.7</v>
      </c>
      <c r="H50" s="7"/>
      <c r="I50" s="7"/>
    </row>
    <row r="51" spans="1:9" ht="21.75" customHeight="1">
      <c r="A51" s="50" t="s">
        <v>53</v>
      </c>
      <c r="B51" s="29">
        <v>920</v>
      </c>
      <c r="C51" s="29" t="s">
        <v>12</v>
      </c>
      <c r="D51" s="29" t="s">
        <v>26</v>
      </c>
      <c r="E51" s="29"/>
      <c r="F51" s="29" t="s">
        <v>7</v>
      </c>
      <c r="G51" s="12">
        <f>G52+G62</f>
        <v>100608.79999999999</v>
      </c>
      <c r="H51" s="7"/>
      <c r="I51" s="7"/>
    </row>
    <row r="52" spans="1:9" ht="18" customHeight="1">
      <c r="A52" s="51" t="s">
        <v>20</v>
      </c>
      <c r="B52" s="25">
        <v>920</v>
      </c>
      <c r="C52" s="25" t="s">
        <v>12</v>
      </c>
      <c r="D52" s="25" t="s">
        <v>13</v>
      </c>
      <c r="E52" s="25"/>
      <c r="F52" s="25"/>
      <c r="G52" s="14">
        <f t="shared" ref="G52:G53" si="6">G53</f>
        <v>10500</v>
      </c>
      <c r="H52" s="7"/>
      <c r="I52" s="7"/>
    </row>
    <row r="53" spans="1:9" ht="15">
      <c r="A53" s="3" t="s">
        <v>43</v>
      </c>
      <c r="B53" s="25">
        <v>920</v>
      </c>
      <c r="C53" s="25" t="s">
        <v>12</v>
      </c>
      <c r="D53" s="25" t="s">
        <v>13</v>
      </c>
      <c r="E53" s="8" t="s">
        <v>106</v>
      </c>
      <c r="F53" s="25"/>
      <c r="G53" s="14">
        <f t="shared" si="6"/>
        <v>10500</v>
      </c>
      <c r="H53" s="7"/>
      <c r="I53" s="7"/>
    </row>
    <row r="54" spans="1:9" ht="15">
      <c r="A54" s="51" t="s">
        <v>21</v>
      </c>
      <c r="B54" s="25" t="s">
        <v>23</v>
      </c>
      <c r="C54" s="25" t="s">
        <v>12</v>
      </c>
      <c r="D54" s="25" t="s">
        <v>13</v>
      </c>
      <c r="E54" s="25" t="s">
        <v>114</v>
      </c>
      <c r="F54" s="25"/>
      <c r="G54" s="16">
        <f>G55+G59</f>
        <v>10500</v>
      </c>
      <c r="H54" s="7"/>
      <c r="I54" s="7"/>
    </row>
    <row r="55" spans="1:9" ht="25.5">
      <c r="A55" s="42" t="s">
        <v>73</v>
      </c>
      <c r="B55" s="25">
        <v>920</v>
      </c>
      <c r="C55" s="25" t="s">
        <v>12</v>
      </c>
      <c r="D55" s="25" t="s">
        <v>13</v>
      </c>
      <c r="E55" s="25" t="s">
        <v>114</v>
      </c>
      <c r="F55" s="25" t="s">
        <v>45</v>
      </c>
      <c r="G55" s="16">
        <f t="shared" ref="G55" si="7">G56</f>
        <v>2500</v>
      </c>
      <c r="H55" s="7"/>
      <c r="I55" s="7"/>
    </row>
    <row r="56" spans="1:9" ht="25.5">
      <c r="A56" s="42" t="s">
        <v>74</v>
      </c>
      <c r="B56" s="25">
        <v>920</v>
      </c>
      <c r="C56" s="25" t="s">
        <v>12</v>
      </c>
      <c r="D56" s="25" t="s">
        <v>13</v>
      </c>
      <c r="E56" s="25" t="s">
        <v>114</v>
      </c>
      <c r="F56" s="25" t="s">
        <v>46</v>
      </c>
      <c r="G56" s="16">
        <f>G57+G58</f>
        <v>2500</v>
      </c>
      <c r="H56" s="7"/>
      <c r="I56" s="7"/>
    </row>
    <row r="57" spans="1:9" ht="25.5">
      <c r="A57" s="54" t="s">
        <v>75</v>
      </c>
      <c r="B57" s="30" t="s">
        <v>23</v>
      </c>
      <c r="C57" s="30" t="s">
        <v>12</v>
      </c>
      <c r="D57" s="30" t="s">
        <v>13</v>
      </c>
      <c r="E57" s="30" t="s">
        <v>114</v>
      </c>
      <c r="F57" s="30" t="s">
        <v>36</v>
      </c>
      <c r="G57" s="27">
        <v>500</v>
      </c>
      <c r="H57" s="7"/>
      <c r="I57" s="7"/>
    </row>
    <row r="58" spans="1:9" ht="25.5">
      <c r="A58" s="65" t="s">
        <v>72</v>
      </c>
      <c r="B58" s="30" t="s">
        <v>23</v>
      </c>
      <c r="C58" s="30" t="s">
        <v>12</v>
      </c>
      <c r="D58" s="30" t="s">
        <v>13</v>
      </c>
      <c r="E58" s="30" t="s">
        <v>114</v>
      </c>
      <c r="F58" s="30" t="s">
        <v>34</v>
      </c>
      <c r="G58" s="27">
        <v>2000</v>
      </c>
      <c r="H58" s="7"/>
      <c r="I58" s="7"/>
    </row>
    <row r="59" spans="1:9" ht="15">
      <c r="A59" s="51" t="s">
        <v>47</v>
      </c>
      <c r="B59" s="25" t="s">
        <v>23</v>
      </c>
      <c r="C59" s="25" t="s">
        <v>12</v>
      </c>
      <c r="D59" s="25" t="s">
        <v>13</v>
      </c>
      <c r="E59" s="25" t="s">
        <v>114</v>
      </c>
      <c r="F59" s="25" t="s">
        <v>48</v>
      </c>
      <c r="G59" s="16">
        <f>G60</f>
        <v>8000</v>
      </c>
      <c r="H59" s="7"/>
      <c r="I59" s="7"/>
    </row>
    <row r="60" spans="1:9" ht="37.5" customHeight="1">
      <c r="A60" s="56" t="s">
        <v>80</v>
      </c>
      <c r="B60" s="30" t="s">
        <v>23</v>
      </c>
      <c r="C60" s="30" t="s">
        <v>12</v>
      </c>
      <c r="D60" s="30" t="s">
        <v>13</v>
      </c>
      <c r="E60" s="30" t="s">
        <v>114</v>
      </c>
      <c r="F60" s="30" t="s">
        <v>35</v>
      </c>
      <c r="G60" s="27">
        <v>8000</v>
      </c>
      <c r="H60" s="7"/>
      <c r="I60" s="7"/>
    </row>
    <row r="61" spans="1:9" ht="54" customHeight="1">
      <c r="A61" s="56" t="s">
        <v>175</v>
      </c>
      <c r="B61" s="30" t="s">
        <v>23</v>
      </c>
      <c r="C61" s="30" t="s">
        <v>12</v>
      </c>
      <c r="D61" s="30" t="s">
        <v>13</v>
      </c>
      <c r="E61" s="30" t="s">
        <v>114</v>
      </c>
      <c r="F61" s="30" t="s">
        <v>176</v>
      </c>
      <c r="G61" s="27">
        <v>8000</v>
      </c>
      <c r="H61" s="7"/>
      <c r="I61" s="7"/>
    </row>
    <row r="62" spans="1:9" ht="15">
      <c r="A62" s="55" t="s">
        <v>16</v>
      </c>
      <c r="B62" s="25">
        <v>920</v>
      </c>
      <c r="C62" s="25" t="s">
        <v>12</v>
      </c>
      <c r="D62" s="25" t="s">
        <v>10</v>
      </c>
      <c r="E62" s="25"/>
      <c r="F62" s="25" t="s">
        <v>7</v>
      </c>
      <c r="G62" s="17">
        <f>G75+G69+G63</f>
        <v>90108.799999999988</v>
      </c>
      <c r="H62" s="7"/>
      <c r="I62" s="7"/>
    </row>
    <row r="63" spans="1:9" ht="25.5">
      <c r="A63" s="51" t="s">
        <v>100</v>
      </c>
      <c r="B63" s="25">
        <v>920</v>
      </c>
      <c r="C63" s="25" t="s">
        <v>12</v>
      </c>
      <c r="D63" s="25" t="s">
        <v>10</v>
      </c>
      <c r="E63" s="25" t="s">
        <v>110</v>
      </c>
      <c r="F63" s="25"/>
      <c r="G63" s="17">
        <f t="shared" ref="G63:G67" si="8">G64</f>
        <v>2000</v>
      </c>
      <c r="H63" s="7"/>
      <c r="I63" s="7"/>
    </row>
    <row r="64" spans="1:9" ht="25.5">
      <c r="A64" s="55" t="s">
        <v>141</v>
      </c>
      <c r="B64" s="25">
        <v>920</v>
      </c>
      <c r="C64" s="25" t="s">
        <v>12</v>
      </c>
      <c r="D64" s="25" t="s">
        <v>10</v>
      </c>
      <c r="E64" s="25" t="s">
        <v>139</v>
      </c>
      <c r="F64" s="25"/>
      <c r="G64" s="17">
        <f t="shared" si="8"/>
        <v>2000</v>
      </c>
      <c r="H64" s="7"/>
      <c r="I64" s="7"/>
    </row>
    <row r="65" spans="1:9" ht="15">
      <c r="A65" s="55" t="s">
        <v>142</v>
      </c>
      <c r="B65" s="25">
        <v>920</v>
      </c>
      <c r="C65" s="25" t="s">
        <v>12</v>
      </c>
      <c r="D65" s="25" t="s">
        <v>10</v>
      </c>
      <c r="E65" s="25" t="s">
        <v>140</v>
      </c>
      <c r="F65" s="25"/>
      <c r="G65" s="17">
        <f t="shared" si="8"/>
        <v>2000</v>
      </c>
      <c r="H65" s="7"/>
      <c r="I65" s="7"/>
    </row>
    <row r="66" spans="1:9" ht="25.5">
      <c r="A66" s="42" t="s">
        <v>73</v>
      </c>
      <c r="B66" s="25">
        <v>920</v>
      </c>
      <c r="C66" s="25" t="s">
        <v>12</v>
      </c>
      <c r="D66" s="25" t="s">
        <v>10</v>
      </c>
      <c r="E66" s="25" t="s">
        <v>140</v>
      </c>
      <c r="F66" s="25" t="s">
        <v>45</v>
      </c>
      <c r="G66" s="14">
        <f t="shared" si="8"/>
        <v>2000</v>
      </c>
      <c r="H66" s="7"/>
      <c r="I66" s="7"/>
    </row>
    <row r="67" spans="1:9" ht="25.5">
      <c r="A67" s="42" t="s">
        <v>74</v>
      </c>
      <c r="B67" s="25">
        <v>920</v>
      </c>
      <c r="C67" s="25" t="s">
        <v>12</v>
      </c>
      <c r="D67" s="25" t="s">
        <v>10</v>
      </c>
      <c r="E67" s="25" t="s">
        <v>140</v>
      </c>
      <c r="F67" s="25" t="s">
        <v>46</v>
      </c>
      <c r="G67" s="14">
        <f t="shared" si="8"/>
        <v>2000</v>
      </c>
      <c r="H67" s="7"/>
      <c r="I67" s="7"/>
    </row>
    <row r="68" spans="1:9" ht="25.5">
      <c r="A68" s="65" t="s">
        <v>72</v>
      </c>
      <c r="B68" s="30" t="s">
        <v>23</v>
      </c>
      <c r="C68" s="30" t="s">
        <v>12</v>
      </c>
      <c r="D68" s="30" t="s">
        <v>10</v>
      </c>
      <c r="E68" s="30" t="s">
        <v>140</v>
      </c>
      <c r="F68" s="43" t="s">
        <v>34</v>
      </c>
      <c r="G68" s="27">
        <v>2000</v>
      </c>
      <c r="H68" s="7"/>
      <c r="I68" s="7"/>
    </row>
    <row r="69" spans="1:9" ht="25.5">
      <c r="A69" s="51" t="s">
        <v>129</v>
      </c>
      <c r="B69" s="25">
        <v>920</v>
      </c>
      <c r="C69" s="25" t="s">
        <v>12</v>
      </c>
      <c r="D69" s="25" t="s">
        <v>10</v>
      </c>
      <c r="E69" s="25" t="s">
        <v>128</v>
      </c>
      <c r="F69" s="25"/>
      <c r="G69" s="17">
        <f t="shared" ref="G69:G73" si="9">G70</f>
        <v>10835</v>
      </c>
      <c r="H69" s="7"/>
      <c r="I69" s="7"/>
    </row>
    <row r="70" spans="1:9" ht="25.5">
      <c r="A70" s="55" t="s">
        <v>131</v>
      </c>
      <c r="B70" s="25">
        <v>920</v>
      </c>
      <c r="C70" s="25" t="s">
        <v>12</v>
      </c>
      <c r="D70" s="25" t="s">
        <v>10</v>
      </c>
      <c r="E70" s="25" t="s">
        <v>130</v>
      </c>
      <c r="F70" s="25"/>
      <c r="G70" s="17">
        <f t="shared" si="9"/>
        <v>10835</v>
      </c>
      <c r="H70" s="7"/>
      <c r="I70" s="7"/>
    </row>
    <row r="71" spans="1:9" ht="25.5">
      <c r="A71" s="55" t="s">
        <v>133</v>
      </c>
      <c r="B71" s="25">
        <v>920</v>
      </c>
      <c r="C71" s="25" t="s">
        <v>12</v>
      </c>
      <c r="D71" s="25" t="s">
        <v>10</v>
      </c>
      <c r="E71" s="25" t="s">
        <v>132</v>
      </c>
      <c r="F71" s="25"/>
      <c r="G71" s="17">
        <f t="shared" si="9"/>
        <v>10835</v>
      </c>
      <c r="H71" s="7"/>
      <c r="I71" s="7"/>
    </row>
    <row r="72" spans="1:9" ht="25.5">
      <c r="A72" s="42" t="s">
        <v>73</v>
      </c>
      <c r="B72" s="25">
        <v>920</v>
      </c>
      <c r="C72" s="25" t="s">
        <v>12</v>
      </c>
      <c r="D72" s="25" t="s">
        <v>10</v>
      </c>
      <c r="E72" s="25" t="s">
        <v>132</v>
      </c>
      <c r="F72" s="25" t="s">
        <v>45</v>
      </c>
      <c r="G72" s="14">
        <f t="shared" si="9"/>
        <v>10835</v>
      </c>
      <c r="H72" s="7"/>
      <c r="I72" s="7"/>
    </row>
    <row r="73" spans="1:9" ht="25.5">
      <c r="A73" s="42" t="s">
        <v>74</v>
      </c>
      <c r="B73" s="25">
        <v>920</v>
      </c>
      <c r="C73" s="25" t="s">
        <v>12</v>
      </c>
      <c r="D73" s="25" t="s">
        <v>10</v>
      </c>
      <c r="E73" s="25" t="s">
        <v>132</v>
      </c>
      <c r="F73" s="25" t="s">
        <v>46</v>
      </c>
      <c r="G73" s="14">
        <f t="shared" si="9"/>
        <v>10835</v>
      </c>
      <c r="H73" s="7"/>
      <c r="I73" s="7"/>
    </row>
    <row r="74" spans="1:9" ht="25.5">
      <c r="A74" s="65" t="s">
        <v>72</v>
      </c>
      <c r="B74" s="30" t="s">
        <v>23</v>
      </c>
      <c r="C74" s="30" t="s">
        <v>12</v>
      </c>
      <c r="D74" s="30" t="s">
        <v>10</v>
      </c>
      <c r="E74" s="30" t="s">
        <v>132</v>
      </c>
      <c r="F74" s="43" t="s">
        <v>34</v>
      </c>
      <c r="G74" s="27">
        <v>10835</v>
      </c>
      <c r="H74" s="7"/>
      <c r="I74" s="7"/>
    </row>
    <row r="75" spans="1:9" ht="15">
      <c r="A75" s="3" t="s">
        <v>43</v>
      </c>
      <c r="B75" s="25">
        <v>920</v>
      </c>
      <c r="C75" s="25" t="s">
        <v>12</v>
      </c>
      <c r="D75" s="25" t="s">
        <v>10</v>
      </c>
      <c r="E75" s="8" t="s">
        <v>106</v>
      </c>
      <c r="F75" s="25"/>
      <c r="G75" s="17">
        <f>G81+G86+G90+G94+G76</f>
        <v>77273.799999999988</v>
      </c>
      <c r="H75" s="7"/>
      <c r="I75" s="7"/>
    </row>
    <row r="76" spans="1:9" ht="28.5" customHeight="1">
      <c r="A76" s="51" t="s">
        <v>99</v>
      </c>
      <c r="B76" s="25" t="s">
        <v>23</v>
      </c>
      <c r="C76" s="25" t="s">
        <v>12</v>
      </c>
      <c r="D76" s="25" t="s">
        <v>10</v>
      </c>
      <c r="E76" s="25" t="s">
        <v>115</v>
      </c>
      <c r="F76" s="26"/>
      <c r="G76" s="14">
        <f t="shared" ref="G76" si="10">G77</f>
        <v>44373.799999999996</v>
      </c>
      <c r="H76" s="7"/>
      <c r="I76" s="7"/>
    </row>
    <row r="77" spans="1:9" ht="25.5">
      <c r="A77" s="42" t="s">
        <v>73</v>
      </c>
      <c r="B77" s="25">
        <v>920</v>
      </c>
      <c r="C77" s="25" t="s">
        <v>12</v>
      </c>
      <c r="D77" s="25" t="s">
        <v>10</v>
      </c>
      <c r="E77" s="25" t="s">
        <v>115</v>
      </c>
      <c r="F77" s="25" t="s">
        <v>45</v>
      </c>
      <c r="G77" s="14">
        <f t="shared" ref="G77" si="11">G78</f>
        <v>44373.799999999996</v>
      </c>
      <c r="H77" s="7"/>
      <c r="I77" s="7"/>
    </row>
    <row r="78" spans="1:9" ht="25.5">
      <c r="A78" s="42" t="s">
        <v>74</v>
      </c>
      <c r="B78" s="25">
        <v>920</v>
      </c>
      <c r="C78" s="25" t="s">
        <v>12</v>
      </c>
      <c r="D78" s="25" t="s">
        <v>10</v>
      </c>
      <c r="E78" s="25" t="s">
        <v>115</v>
      </c>
      <c r="F78" s="25" t="s">
        <v>46</v>
      </c>
      <c r="G78" s="14">
        <f t="shared" ref="G78" si="12">G79+G80</f>
        <v>44373.799999999996</v>
      </c>
      <c r="H78" s="7"/>
      <c r="I78" s="7"/>
    </row>
    <row r="79" spans="1:9" ht="30" customHeight="1">
      <c r="A79" s="65" t="s">
        <v>144</v>
      </c>
      <c r="B79" s="30" t="s">
        <v>23</v>
      </c>
      <c r="C79" s="30" t="s">
        <v>12</v>
      </c>
      <c r="D79" s="30" t="s">
        <v>10</v>
      </c>
      <c r="E79" s="30" t="s">
        <v>115</v>
      </c>
      <c r="F79" s="43" t="s">
        <v>143</v>
      </c>
      <c r="G79" s="27">
        <v>50</v>
      </c>
      <c r="H79" s="7"/>
      <c r="I79" s="7"/>
    </row>
    <row r="80" spans="1:9" ht="25.5">
      <c r="A80" s="65" t="s">
        <v>72</v>
      </c>
      <c r="B80" s="30" t="s">
        <v>23</v>
      </c>
      <c r="C80" s="30" t="s">
        <v>12</v>
      </c>
      <c r="D80" s="30" t="s">
        <v>10</v>
      </c>
      <c r="E80" s="30" t="s">
        <v>115</v>
      </c>
      <c r="F80" s="43" t="s">
        <v>34</v>
      </c>
      <c r="G80" s="27">
        <f>51032-6756.4-16.8+65</f>
        <v>44323.799999999996</v>
      </c>
      <c r="H80" s="7"/>
      <c r="I80" s="7"/>
    </row>
    <row r="81" spans="1:9" ht="15">
      <c r="A81" s="51" t="s">
        <v>17</v>
      </c>
      <c r="B81" s="25">
        <v>920</v>
      </c>
      <c r="C81" s="25" t="s">
        <v>12</v>
      </c>
      <c r="D81" s="25" t="s">
        <v>10</v>
      </c>
      <c r="E81" s="25" t="s">
        <v>116</v>
      </c>
      <c r="F81" s="25" t="s">
        <v>7</v>
      </c>
      <c r="G81" s="14">
        <f t="shared" ref="G81:G82" si="13">G82</f>
        <v>16050</v>
      </c>
      <c r="H81" s="7"/>
      <c r="I81" s="7"/>
    </row>
    <row r="82" spans="1:9" ht="25.5">
      <c r="A82" s="42" t="s">
        <v>73</v>
      </c>
      <c r="B82" s="25">
        <v>920</v>
      </c>
      <c r="C82" s="25" t="s">
        <v>12</v>
      </c>
      <c r="D82" s="25" t="s">
        <v>10</v>
      </c>
      <c r="E82" s="25" t="s">
        <v>116</v>
      </c>
      <c r="F82" s="25" t="s">
        <v>45</v>
      </c>
      <c r="G82" s="14">
        <f t="shared" si="13"/>
        <v>16050</v>
      </c>
      <c r="H82" s="7"/>
      <c r="I82" s="7"/>
    </row>
    <row r="83" spans="1:9" ht="25.5">
      <c r="A83" s="42" t="s">
        <v>74</v>
      </c>
      <c r="B83" s="25">
        <v>920</v>
      </c>
      <c r="C83" s="25" t="s">
        <v>12</v>
      </c>
      <c r="D83" s="25" t="s">
        <v>10</v>
      </c>
      <c r="E83" s="25" t="s">
        <v>116</v>
      </c>
      <c r="F83" s="25" t="s">
        <v>46</v>
      </c>
      <c r="G83" s="14">
        <f>G85+G84</f>
        <v>16050</v>
      </c>
      <c r="H83" s="7"/>
      <c r="I83" s="7"/>
    </row>
    <row r="84" spans="1:9" ht="25.5">
      <c r="A84" s="53" t="s">
        <v>75</v>
      </c>
      <c r="B84" s="43">
        <v>920</v>
      </c>
      <c r="C84" s="43" t="s">
        <v>12</v>
      </c>
      <c r="D84" s="43" t="s">
        <v>10</v>
      </c>
      <c r="E84" s="43" t="s">
        <v>116</v>
      </c>
      <c r="F84" s="43" t="s">
        <v>36</v>
      </c>
      <c r="G84" s="27">
        <v>3050</v>
      </c>
      <c r="H84" s="7"/>
      <c r="I84" s="7"/>
    </row>
    <row r="85" spans="1:9" ht="25.5">
      <c r="A85" s="65" t="s">
        <v>72</v>
      </c>
      <c r="B85" s="43" t="s">
        <v>23</v>
      </c>
      <c r="C85" s="43" t="s">
        <v>12</v>
      </c>
      <c r="D85" s="43" t="s">
        <v>10</v>
      </c>
      <c r="E85" s="43" t="s">
        <v>116</v>
      </c>
      <c r="F85" s="43" t="s">
        <v>34</v>
      </c>
      <c r="G85" s="27">
        <v>13000</v>
      </c>
      <c r="H85" s="7"/>
      <c r="I85" s="7"/>
    </row>
    <row r="86" spans="1:9" ht="15">
      <c r="A86" s="51" t="s">
        <v>18</v>
      </c>
      <c r="B86" s="25">
        <v>920</v>
      </c>
      <c r="C86" s="25" t="s">
        <v>12</v>
      </c>
      <c r="D86" s="25" t="s">
        <v>10</v>
      </c>
      <c r="E86" s="25" t="s">
        <v>117</v>
      </c>
      <c r="F86" s="25"/>
      <c r="G86" s="17">
        <f>G89</f>
        <v>2350</v>
      </c>
      <c r="H86" s="7"/>
      <c r="I86" s="7"/>
    </row>
    <row r="87" spans="1:9" ht="25.5">
      <c r="A87" s="42" t="s">
        <v>73</v>
      </c>
      <c r="B87" s="25">
        <v>920</v>
      </c>
      <c r="C87" s="25" t="s">
        <v>12</v>
      </c>
      <c r="D87" s="25" t="s">
        <v>10</v>
      </c>
      <c r="E87" s="25" t="s">
        <v>117</v>
      </c>
      <c r="F87" s="25" t="s">
        <v>45</v>
      </c>
      <c r="G87" s="17">
        <f t="shared" ref="G87:G88" si="14">G88</f>
        <v>2350</v>
      </c>
      <c r="H87" s="7"/>
      <c r="I87" s="7"/>
    </row>
    <row r="88" spans="1:9" ht="25.5">
      <c r="A88" s="42" t="s">
        <v>74</v>
      </c>
      <c r="B88" s="25">
        <v>920</v>
      </c>
      <c r="C88" s="25" t="s">
        <v>12</v>
      </c>
      <c r="D88" s="25" t="s">
        <v>10</v>
      </c>
      <c r="E88" s="25" t="s">
        <v>117</v>
      </c>
      <c r="F88" s="25" t="s">
        <v>46</v>
      </c>
      <c r="G88" s="17">
        <f t="shared" si="14"/>
        <v>2350</v>
      </c>
      <c r="H88" s="7"/>
      <c r="I88" s="7"/>
    </row>
    <row r="89" spans="1:9" ht="25.5">
      <c r="A89" s="65" t="s">
        <v>72</v>
      </c>
      <c r="B89" s="30">
        <v>920</v>
      </c>
      <c r="C89" s="30" t="s">
        <v>12</v>
      </c>
      <c r="D89" s="30" t="s">
        <v>10</v>
      </c>
      <c r="E89" s="30" t="s">
        <v>117</v>
      </c>
      <c r="F89" s="30" t="s">
        <v>34</v>
      </c>
      <c r="G89" s="27">
        <v>2350</v>
      </c>
      <c r="H89" s="7"/>
      <c r="I89" s="7"/>
    </row>
    <row r="90" spans="1:9" ht="15">
      <c r="A90" s="51" t="s">
        <v>19</v>
      </c>
      <c r="B90" s="25">
        <v>920</v>
      </c>
      <c r="C90" s="25" t="s">
        <v>12</v>
      </c>
      <c r="D90" s="25" t="s">
        <v>10</v>
      </c>
      <c r="E90" s="25" t="s">
        <v>118</v>
      </c>
      <c r="F90" s="25" t="s">
        <v>7</v>
      </c>
      <c r="G90" s="17">
        <f>G93</f>
        <v>1300</v>
      </c>
      <c r="H90" s="7"/>
      <c r="I90" s="7"/>
    </row>
    <row r="91" spans="1:9" ht="25.5">
      <c r="A91" s="42" t="s">
        <v>73</v>
      </c>
      <c r="B91" s="25">
        <v>920</v>
      </c>
      <c r="C91" s="25" t="s">
        <v>12</v>
      </c>
      <c r="D91" s="25" t="s">
        <v>10</v>
      </c>
      <c r="E91" s="25" t="s">
        <v>118</v>
      </c>
      <c r="F91" s="25" t="s">
        <v>45</v>
      </c>
      <c r="G91" s="17">
        <f t="shared" ref="G91:G92" si="15">G92</f>
        <v>1300</v>
      </c>
      <c r="H91" s="7"/>
      <c r="I91" s="7"/>
    </row>
    <row r="92" spans="1:9" ht="25.5">
      <c r="A92" s="42" t="s">
        <v>74</v>
      </c>
      <c r="B92" s="25">
        <v>920</v>
      </c>
      <c r="C92" s="25" t="s">
        <v>12</v>
      </c>
      <c r="D92" s="25" t="s">
        <v>10</v>
      </c>
      <c r="E92" s="25" t="s">
        <v>118</v>
      </c>
      <c r="F92" s="25" t="s">
        <v>46</v>
      </c>
      <c r="G92" s="17">
        <f t="shared" si="15"/>
        <v>1300</v>
      </c>
      <c r="H92" s="7"/>
      <c r="I92" s="7"/>
    </row>
    <row r="93" spans="1:9" ht="25.5">
      <c r="A93" s="65" t="s">
        <v>72</v>
      </c>
      <c r="B93" s="30">
        <v>920</v>
      </c>
      <c r="C93" s="30" t="s">
        <v>12</v>
      </c>
      <c r="D93" s="30" t="s">
        <v>10</v>
      </c>
      <c r="E93" s="30" t="s">
        <v>118</v>
      </c>
      <c r="F93" s="30" t="s">
        <v>34</v>
      </c>
      <c r="G93" s="27">
        <v>1300</v>
      </c>
      <c r="H93" s="7"/>
      <c r="I93" s="7"/>
    </row>
    <row r="94" spans="1:9" ht="15">
      <c r="A94" s="51" t="s">
        <v>81</v>
      </c>
      <c r="B94" s="25">
        <v>920</v>
      </c>
      <c r="C94" s="25" t="s">
        <v>12</v>
      </c>
      <c r="D94" s="25" t="s">
        <v>10</v>
      </c>
      <c r="E94" s="25" t="s">
        <v>119</v>
      </c>
      <c r="F94" s="25" t="s">
        <v>7</v>
      </c>
      <c r="G94" s="17">
        <f>G97</f>
        <v>13200</v>
      </c>
      <c r="H94" s="7"/>
      <c r="I94" s="7"/>
    </row>
    <row r="95" spans="1:9" ht="25.5">
      <c r="A95" s="42" t="s">
        <v>73</v>
      </c>
      <c r="B95" s="25">
        <v>920</v>
      </c>
      <c r="C95" s="25" t="s">
        <v>12</v>
      </c>
      <c r="D95" s="25" t="s">
        <v>10</v>
      </c>
      <c r="E95" s="25" t="s">
        <v>119</v>
      </c>
      <c r="F95" s="25" t="s">
        <v>45</v>
      </c>
      <c r="G95" s="17">
        <f t="shared" ref="G95:G96" si="16">G96</f>
        <v>13200</v>
      </c>
      <c r="H95" s="7"/>
      <c r="I95" s="7"/>
    </row>
    <row r="96" spans="1:9" ht="25.5">
      <c r="A96" s="42" t="s">
        <v>74</v>
      </c>
      <c r="B96" s="25">
        <v>920</v>
      </c>
      <c r="C96" s="25" t="s">
        <v>12</v>
      </c>
      <c r="D96" s="25" t="s">
        <v>10</v>
      </c>
      <c r="E96" s="25" t="s">
        <v>119</v>
      </c>
      <c r="F96" s="25" t="s">
        <v>46</v>
      </c>
      <c r="G96" s="17">
        <f t="shared" si="16"/>
        <v>13200</v>
      </c>
      <c r="H96" s="7"/>
      <c r="I96" s="7"/>
    </row>
    <row r="97" spans="1:9" ht="25.5">
      <c r="A97" s="65" t="s">
        <v>72</v>
      </c>
      <c r="B97" s="30">
        <v>920</v>
      </c>
      <c r="C97" s="30" t="s">
        <v>12</v>
      </c>
      <c r="D97" s="30" t="s">
        <v>10</v>
      </c>
      <c r="E97" s="30" t="s">
        <v>119</v>
      </c>
      <c r="F97" s="30" t="s">
        <v>34</v>
      </c>
      <c r="G97" s="27">
        <f>15880-2680</f>
        <v>13200</v>
      </c>
      <c r="H97" s="7"/>
      <c r="I97" s="7"/>
    </row>
    <row r="98" spans="1:9" ht="14.25">
      <c r="A98" s="50" t="s">
        <v>54</v>
      </c>
      <c r="B98" s="29" t="s">
        <v>23</v>
      </c>
      <c r="C98" s="29" t="s">
        <v>25</v>
      </c>
      <c r="D98" s="29" t="s">
        <v>26</v>
      </c>
      <c r="E98" s="29"/>
      <c r="F98" s="29" t="s">
        <v>7</v>
      </c>
      <c r="G98" s="28">
        <f>G99+G105</f>
        <v>1450.9</v>
      </c>
      <c r="H98" s="7"/>
      <c r="I98" s="7"/>
    </row>
    <row r="99" spans="1:9" ht="15">
      <c r="A99" s="51" t="s">
        <v>28</v>
      </c>
      <c r="B99" s="25" t="s">
        <v>23</v>
      </c>
      <c r="C99" s="25" t="s">
        <v>25</v>
      </c>
      <c r="D99" s="25" t="s">
        <v>9</v>
      </c>
      <c r="E99" s="25"/>
      <c r="F99" s="25"/>
      <c r="G99" s="17">
        <f t="shared" ref="G99:G100" si="17">G100</f>
        <v>496.1</v>
      </c>
      <c r="H99" s="7"/>
      <c r="I99" s="7"/>
    </row>
    <row r="100" spans="1:9" ht="15">
      <c r="A100" s="3" t="s">
        <v>43</v>
      </c>
      <c r="B100" s="25">
        <v>920</v>
      </c>
      <c r="C100" s="25" t="s">
        <v>25</v>
      </c>
      <c r="D100" s="25" t="s">
        <v>9</v>
      </c>
      <c r="E100" s="8" t="s">
        <v>106</v>
      </c>
      <c r="F100" s="25"/>
      <c r="G100" s="17">
        <f t="shared" si="17"/>
        <v>496.1</v>
      </c>
      <c r="H100" s="7"/>
      <c r="I100" s="7"/>
    </row>
    <row r="101" spans="1:9" ht="15">
      <c r="A101" s="59" t="s">
        <v>82</v>
      </c>
      <c r="B101" s="25" t="s">
        <v>23</v>
      </c>
      <c r="C101" s="25" t="s">
        <v>25</v>
      </c>
      <c r="D101" s="25" t="s">
        <v>9</v>
      </c>
      <c r="E101" s="8" t="s">
        <v>120</v>
      </c>
      <c r="F101" s="25"/>
      <c r="G101" s="17">
        <f t="shared" ref="G101:G103" si="18">G102</f>
        <v>496.1</v>
      </c>
      <c r="H101" s="7"/>
      <c r="I101" s="7"/>
    </row>
    <row r="102" spans="1:9" ht="15">
      <c r="A102" s="60" t="s">
        <v>65</v>
      </c>
      <c r="B102" s="25" t="s">
        <v>23</v>
      </c>
      <c r="C102" s="25" t="s">
        <v>25</v>
      </c>
      <c r="D102" s="25" t="s">
        <v>9</v>
      </c>
      <c r="E102" s="8" t="s">
        <v>120</v>
      </c>
      <c r="F102" s="25" t="s">
        <v>64</v>
      </c>
      <c r="G102" s="17">
        <f t="shared" si="18"/>
        <v>496.1</v>
      </c>
      <c r="H102" s="7"/>
      <c r="I102" s="7"/>
    </row>
    <row r="103" spans="1:9" ht="17.25" customHeight="1">
      <c r="A103" s="61" t="s">
        <v>66</v>
      </c>
      <c r="B103" s="25" t="s">
        <v>23</v>
      </c>
      <c r="C103" s="25" t="s">
        <v>25</v>
      </c>
      <c r="D103" s="25" t="s">
        <v>9</v>
      </c>
      <c r="E103" s="8" t="s">
        <v>120</v>
      </c>
      <c r="F103" s="25" t="s">
        <v>67</v>
      </c>
      <c r="G103" s="17">
        <f t="shared" si="18"/>
        <v>496.1</v>
      </c>
      <c r="H103" s="7"/>
      <c r="I103" s="7"/>
    </row>
    <row r="104" spans="1:9" ht="15">
      <c r="A104" s="65" t="s">
        <v>70</v>
      </c>
      <c r="B104" s="30" t="s">
        <v>23</v>
      </c>
      <c r="C104" s="30" t="s">
        <v>25</v>
      </c>
      <c r="D104" s="30" t="s">
        <v>9</v>
      </c>
      <c r="E104" s="30" t="s">
        <v>120</v>
      </c>
      <c r="F104" s="30" t="s">
        <v>37</v>
      </c>
      <c r="G104" s="27">
        <v>496.1</v>
      </c>
      <c r="H104" s="7"/>
      <c r="I104" s="7"/>
    </row>
    <row r="105" spans="1:9" ht="15">
      <c r="A105" s="51" t="s">
        <v>32</v>
      </c>
      <c r="B105" s="25" t="s">
        <v>23</v>
      </c>
      <c r="C105" s="25" t="s">
        <v>25</v>
      </c>
      <c r="D105" s="25" t="s">
        <v>10</v>
      </c>
      <c r="E105" s="25"/>
      <c r="F105" s="25"/>
      <c r="G105" s="16">
        <f>G106+G115</f>
        <v>954.8</v>
      </c>
      <c r="H105" s="7"/>
      <c r="I105" s="7"/>
    </row>
    <row r="106" spans="1:9" ht="25.5">
      <c r="A106" s="3" t="s">
        <v>127</v>
      </c>
      <c r="B106" s="25">
        <v>920</v>
      </c>
      <c r="C106" s="25" t="s">
        <v>25</v>
      </c>
      <c r="D106" s="25" t="s">
        <v>10</v>
      </c>
      <c r="E106" s="8" t="s">
        <v>121</v>
      </c>
      <c r="F106" s="25"/>
      <c r="G106" s="16">
        <f>G107+G111</f>
        <v>577.79999999999995</v>
      </c>
      <c r="H106" s="7"/>
      <c r="I106" s="7"/>
    </row>
    <row r="107" spans="1:9" ht="25.5">
      <c r="A107" s="3" t="s">
        <v>87</v>
      </c>
      <c r="B107" s="25" t="s">
        <v>23</v>
      </c>
      <c r="C107" s="25" t="s">
        <v>25</v>
      </c>
      <c r="D107" s="25" t="s">
        <v>10</v>
      </c>
      <c r="E107" s="31" t="s">
        <v>134</v>
      </c>
      <c r="F107" s="25"/>
      <c r="G107" s="16">
        <f>G108</f>
        <v>527.79999999999995</v>
      </c>
      <c r="H107" s="7"/>
      <c r="I107" s="7"/>
    </row>
    <row r="108" spans="1:9" ht="15">
      <c r="A108" s="60" t="s">
        <v>65</v>
      </c>
      <c r="B108" s="25" t="s">
        <v>23</v>
      </c>
      <c r="C108" s="25" t="s">
        <v>25</v>
      </c>
      <c r="D108" s="25" t="s">
        <v>10</v>
      </c>
      <c r="E108" s="31" t="s">
        <v>134</v>
      </c>
      <c r="F108" s="25" t="s">
        <v>64</v>
      </c>
      <c r="G108" s="16">
        <f t="shared" ref="G108:G122" si="19">G109</f>
        <v>527.79999999999995</v>
      </c>
      <c r="H108" s="7"/>
      <c r="I108" s="7"/>
    </row>
    <row r="109" spans="1:9" ht="25.5">
      <c r="A109" s="62" t="s">
        <v>69</v>
      </c>
      <c r="B109" s="25" t="s">
        <v>23</v>
      </c>
      <c r="C109" s="25" t="s">
        <v>25</v>
      </c>
      <c r="D109" s="25" t="s">
        <v>10</v>
      </c>
      <c r="E109" s="31" t="s">
        <v>134</v>
      </c>
      <c r="F109" s="25" t="s">
        <v>68</v>
      </c>
      <c r="G109" s="16">
        <f t="shared" si="19"/>
        <v>527.79999999999995</v>
      </c>
      <c r="H109" s="7"/>
      <c r="I109" s="7"/>
    </row>
    <row r="110" spans="1:9" ht="25.5">
      <c r="A110" s="65" t="s">
        <v>71</v>
      </c>
      <c r="B110" s="30" t="s">
        <v>23</v>
      </c>
      <c r="C110" s="30" t="s">
        <v>25</v>
      </c>
      <c r="D110" s="30" t="s">
        <v>10</v>
      </c>
      <c r="E110" s="32" t="s">
        <v>134</v>
      </c>
      <c r="F110" s="30" t="s">
        <v>39</v>
      </c>
      <c r="G110" s="27">
        <v>527.79999999999995</v>
      </c>
      <c r="H110" s="7"/>
      <c r="I110" s="7"/>
    </row>
    <row r="111" spans="1:9" ht="25.5">
      <c r="A111" s="3" t="s">
        <v>89</v>
      </c>
      <c r="B111" s="25" t="s">
        <v>23</v>
      </c>
      <c r="C111" s="25" t="s">
        <v>25</v>
      </c>
      <c r="D111" s="25" t="s">
        <v>10</v>
      </c>
      <c r="E111" s="31" t="s">
        <v>135</v>
      </c>
      <c r="F111" s="25"/>
      <c r="G111" s="16">
        <f>G112</f>
        <v>50</v>
      </c>
      <c r="H111" s="7"/>
      <c r="I111" s="7"/>
    </row>
    <row r="112" spans="1:9" ht="15">
      <c r="A112" s="60" t="s">
        <v>65</v>
      </c>
      <c r="B112" s="25" t="s">
        <v>23</v>
      </c>
      <c r="C112" s="25" t="s">
        <v>25</v>
      </c>
      <c r="D112" s="25" t="s">
        <v>10</v>
      </c>
      <c r="E112" s="31" t="s">
        <v>135</v>
      </c>
      <c r="F112" s="25" t="s">
        <v>64</v>
      </c>
      <c r="G112" s="16">
        <f t="shared" si="19"/>
        <v>50</v>
      </c>
      <c r="H112" s="7"/>
      <c r="I112" s="7"/>
    </row>
    <row r="113" spans="1:9" ht="25.5">
      <c r="A113" s="62" t="s">
        <v>69</v>
      </c>
      <c r="B113" s="25" t="s">
        <v>23</v>
      </c>
      <c r="C113" s="25" t="s">
        <v>25</v>
      </c>
      <c r="D113" s="25" t="s">
        <v>10</v>
      </c>
      <c r="E113" s="31" t="s">
        <v>135</v>
      </c>
      <c r="F113" s="25" t="s">
        <v>68</v>
      </c>
      <c r="G113" s="16">
        <f t="shared" si="19"/>
        <v>50</v>
      </c>
      <c r="H113" s="7"/>
      <c r="I113" s="7"/>
    </row>
    <row r="114" spans="1:9" ht="25.5">
      <c r="A114" s="65" t="s">
        <v>71</v>
      </c>
      <c r="B114" s="30" t="s">
        <v>23</v>
      </c>
      <c r="C114" s="30" t="s">
        <v>25</v>
      </c>
      <c r="D114" s="30" t="s">
        <v>10</v>
      </c>
      <c r="E114" s="32" t="s">
        <v>135</v>
      </c>
      <c r="F114" s="30" t="s">
        <v>39</v>
      </c>
      <c r="G114" s="27">
        <v>50</v>
      </c>
      <c r="H114" s="7"/>
      <c r="I114" s="7"/>
    </row>
    <row r="115" spans="1:9" ht="15">
      <c r="A115" s="3" t="s">
        <v>43</v>
      </c>
      <c r="B115" s="25">
        <v>920</v>
      </c>
      <c r="C115" s="25" t="s">
        <v>25</v>
      </c>
      <c r="D115" s="25" t="s">
        <v>10</v>
      </c>
      <c r="E115" s="8" t="s">
        <v>106</v>
      </c>
      <c r="F115" s="25"/>
      <c r="G115" s="16">
        <f>G116+G120</f>
        <v>377</v>
      </c>
      <c r="H115" s="7"/>
      <c r="I115" s="7"/>
    </row>
    <row r="116" spans="1:9" ht="19.5" customHeight="1">
      <c r="A116" s="68" t="s">
        <v>92</v>
      </c>
      <c r="B116" s="25" t="s">
        <v>23</v>
      </c>
      <c r="C116" s="25" t="s">
        <v>25</v>
      </c>
      <c r="D116" s="25" t="s">
        <v>10</v>
      </c>
      <c r="E116" s="8" t="s">
        <v>122</v>
      </c>
      <c r="F116" s="25"/>
      <c r="G116" s="16">
        <f t="shared" si="19"/>
        <v>330</v>
      </c>
      <c r="H116" s="7"/>
      <c r="I116" s="7"/>
    </row>
    <row r="117" spans="1:9" ht="15">
      <c r="A117" s="60" t="s">
        <v>65</v>
      </c>
      <c r="B117" s="25" t="s">
        <v>23</v>
      </c>
      <c r="C117" s="25" t="s">
        <v>25</v>
      </c>
      <c r="D117" s="25" t="s">
        <v>10</v>
      </c>
      <c r="E117" s="8" t="s">
        <v>122</v>
      </c>
      <c r="F117" s="25" t="s">
        <v>64</v>
      </c>
      <c r="G117" s="16">
        <f t="shared" si="19"/>
        <v>330</v>
      </c>
      <c r="H117" s="7"/>
      <c r="I117" s="7"/>
    </row>
    <row r="118" spans="1:9" ht="25.5">
      <c r="A118" s="62" t="s">
        <v>69</v>
      </c>
      <c r="B118" s="25" t="s">
        <v>23</v>
      </c>
      <c r="C118" s="25" t="s">
        <v>25</v>
      </c>
      <c r="D118" s="25" t="s">
        <v>10</v>
      </c>
      <c r="E118" s="8" t="s">
        <v>122</v>
      </c>
      <c r="F118" s="25" t="s">
        <v>68</v>
      </c>
      <c r="G118" s="16">
        <f t="shared" si="19"/>
        <v>330</v>
      </c>
      <c r="H118" s="7"/>
      <c r="I118" s="7"/>
    </row>
    <row r="119" spans="1:9" ht="25.5">
      <c r="A119" s="65" t="s">
        <v>71</v>
      </c>
      <c r="B119" s="30" t="s">
        <v>23</v>
      </c>
      <c r="C119" s="30" t="s">
        <v>25</v>
      </c>
      <c r="D119" s="30" t="s">
        <v>10</v>
      </c>
      <c r="E119" s="32" t="s">
        <v>122</v>
      </c>
      <c r="F119" s="30" t="s">
        <v>39</v>
      </c>
      <c r="G119" s="27">
        <v>330</v>
      </c>
      <c r="H119" s="7"/>
      <c r="I119" s="7"/>
    </row>
    <row r="120" spans="1:9" ht="41.25" customHeight="1">
      <c r="A120" s="59" t="s">
        <v>93</v>
      </c>
      <c r="B120" s="25" t="s">
        <v>23</v>
      </c>
      <c r="C120" s="25" t="s">
        <v>25</v>
      </c>
      <c r="D120" s="25" t="s">
        <v>10</v>
      </c>
      <c r="E120" s="8" t="s">
        <v>123</v>
      </c>
      <c r="F120" s="25"/>
      <c r="G120" s="16">
        <f t="shared" si="19"/>
        <v>47</v>
      </c>
      <c r="H120" s="7"/>
      <c r="I120" s="7"/>
    </row>
    <row r="121" spans="1:9" ht="25.5">
      <c r="A121" s="42" t="s">
        <v>73</v>
      </c>
      <c r="B121" s="25" t="s">
        <v>23</v>
      </c>
      <c r="C121" s="25" t="s">
        <v>25</v>
      </c>
      <c r="D121" s="25" t="s">
        <v>10</v>
      </c>
      <c r="E121" s="8" t="s">
        <v>123</v>
      </c>
      <c r="F121" s="25" t="s">
        <v>45</v>
      </c>
      <c r="G121" s="16">
        <f t="shared" si="19"/>
        <v>47</v>
      </c>
      <c r="H121" s="7"/>
      <c r="I121" s="7"/>
    </row>
    <row r="122" spans="1:9" ht="25.5">
      <c r="A122" s="42" t="s">
        <v>74</v>
      </c>
      <c r="B122" s="25" t="s">
        <v>23</v>
      </c>
      <c r="C122" s="25" t="s">
        <v>25</v>
      </c>
      <c r="D122" s="25" t="s">
        <v>10</v>
      </c>
      <c r="E122" s="8" t="s">
        <v>123</v>
      </c>
      <c r="F122" s="25" t="s">
        <v>46</v>
      </c>
      <c r="G122" s="16">
        <f t="shared" si="19"/>
        <v>47</v>
      </c>
      <c r="H122" s="7"/>
      <c r="I122" s="7"/>
    </row>
    <row r="123" spans="1:9" ht="25.5">
      <c r="A123" s="65" t="s">
        <v>72</v>
      </c>
      <c r="B123" s="30" t="s">
        <v>23</v>
      </c>
      <c r="C123" s="30" t="s">
        <v>25</v>
      </c>
      <c r="D123" s="30" t="s">
        <v>10</v>
      </c>
      <c r="E123" s="32" t="s">
        <v>123</v>
      </c>
      <c r="F123" s="30" t="s">
        <v>34</v>
      </c>
      <c r="G123" s="27">
        <v>47</v>
      </c>
      <c r="H123" s="7"/>
      <c r="I123" s="7"/>
    </row>
    <row r="124" spans="1:9" ht="18.75" customHeight="1">
      <c r="A124" s="67" t="s">
        <v>149</v>
      </c>
      <c r="B124" s="25" t="s">
        <v>23</v>
      </c>
      <c r="C124" s="25" t="s">
        <v>150</v>
      </c>
      <c r="D124" s="25" t="s">
        <v>26</v>
      </c>
      <c r="E124" s="25"/>
      <c r="F124" s="25"/>
      <c r="G124" s="16">
        <f t="shared" ref="G124:G129" si="20">G125</f>
        <v>1042.2</v>
      </c>
      <c r="H124" s="7"/>
      <c r="I124" s="7"/>
    </row>
    <row r="125" spans="1:9" ht="15">
      <c r="A125" s="67" t="s">
        <v>151</v>
      </c>
      <c r="B125" s="25" t="s">
        <v>23</v>
      </c>
      <c r="C125" s="25" t="s">
        <v>150</v>
      </c>
      <c r="D125" s="25" t="s">
        <v>9</v>
      </c>
      <c r="E125" s="25"/>
      <c r="F125" s="25"/>
      <c r="G125" s="16">
        <f t="shared" si="20"/>
        <v>1042.2</v>
      </c>
      <c r="H125" s="7"/>
      <c r="I125" s="7"/>
    </row>
    <row r="126" spans="1:9" ht="25.5">
      <c r="A126" s="51" t="s">
        <v>146</v>
      </c>
      <c r="B126" s="25" t="s">
        <v>23</v>
      </c>
      <c r="C126" s="25" t="s">
        <v>150</v>
      </c>
      <c r="D126" s="25" t="s">
        <v>9</v>
      </c>
      <c r="E126" s="25" t="s">
        <v>145</v>
      </c>
      <c r="F126" s="25"/>
      <c r="G126" s="16">
        <f>G127+G131</f>
        <v>1042.2</v>
      </c>
      <c r="H126" s="7"/>
      <c r="I126" s="7"/>
    </row>
    <row r="127" spans="1:9" ht="26.25" customHeight="1">
      <c r="A127" s="77" t="s">
        <v>163</v>
      </c>
      <c r="B127" s="25" t="s">
        <v>23</v>
      </c>
      <c r="C127" s="25" t="s">
        <v>150</v>
      </c>
      <c r="D127" s="25" t="s">
        <v>9</v>
      </c>
      <c r="E127" s="25" t="s">
        <v>153</v>
      </c>
      <c r="F127" s="25"/>
      <c r="G127" s="16">
        <f t="shared" si="20"/>
        <v>800</v>
      </c>
      <c r="H127" s="7"/>
      <c r="I127" s="7"/>
    </row>
    <row r="128" spans="1:9" ht="25.5">
      <c r="A128" s="77" t="s">
        <v>76</v>
      </c>
      <c r="B128" s="25" t="s">
        <v>23</v>
      </c>
      <c r="C128" s="25" t="s">
        <v>150</v>
      </c>
      <c r="D128" s="25" t="s">
        <v>9</v>
      </c>
      <c r="E128" s="25" t="s">
        <v>153</v>
      </c>
      <c r="F128" s="25" t="s">
        <v>59</v>
      </c>
      <c r="G128" s="16">
        <f t="shared" si="20"/>
        <v>800</v>
      </c>
      <c r="H128" s="7"/>
      <c r="I128" s="7"/>
    </row>
    <row r="129" spans="1:9" ht="15">
      <c r="A129" s="77" t="s">
        <v>154</v>
      </c>
      <c r="B129" s="25" t="s">
        <v>23</v>
      </c>
      <c r="C129" s="25" t="s">
        <v>150</v>
      </c>
      <c r="D129" s="25" t="s">
        <v>9</v>
      </c>
      <c r="E129" s="25" t="s">
        <v>153</v>
      </c>
      <c r="F129" s="25" t="s">
        <v>58</v>
      </c>
      <c r="G129" s="16">
        <f t="shared" si="20"/>
        <v>800</v>
      </c>
      <c r="H129" s="7"/>
      <c r="I129" s="7"/>
    </row>
    <row r="130" spans="1:9" ht="25.5">
      <c r="A130" s="76" t="s">
        <v>78</v>
      </c>
      <c r="B130" s="30" t="s">
        <v>23</v>
      </c>
      <c r="C130" s="30" t="s">
        <v>150</v>
      </c>
      <c r="D130" s="30" t="s">
        <v>9</v>
      </c>
      <c r="E130" s="30" t="s">
        <v>153</v>
      </c>
      <c r="F130" s="30" t="s">
        <v>77</v>
      </c>
      <c r="G130" s="27">
        <v>800</v>
      </c>
      <c r="H130" s="7"/>
      <c r="I130" s="7"/>
    </row>
    <row r="131" spans="1:9" ht="18.75" customHeight="1">
      <c r="A131" s="77" t="s">
        <v>152</v>
      </c>
      <c r="B131" s="25" t="s">
        <v>23</v>
      </c>
      <c r="C131" s="25" t="s">
        <v>150</v>
      </c>
      <c r="D131" s="25" t="s">
        <v>9</v>
      </c>
      <c r="E131" s="25" t="s">
        <v>162</v>
      </c>
      <c r="F131" s="25"/>
      <c r="G131" s="16">
        <f>G132</f>
        <v>242.2</v>
      </c>
      <c r="H131" s="7"/>
      <c r="I131" s="7"/>
    </row>
    <row r="132" spans="1:9" ht="25.5">
      <c r="A132" s="77" t="s">
        <v>76</v>
      </c>
      <c r="B132" s="25" t="s">
        <v>23</v>
      </c>
      <c r="C132" s="25" t="s">
        <v>150</v>
      </c>
      <c r="D132" s="25" t="s">
        <v>9</v>
      </c>
      <c r="E132" s="25" t="s">
        <v>162</v>
      </c>
      <c r="F132" s="25" t="s">
        <v>59</v>
      </c>
      <c r="G132" s="16">
        <f>G133</f>
        <v>242.2</v>
      </c>
      <c r="H132" s="7"/>
      <c r="I132" s="7"/>
    </row>
    <row r="133" spans="1:9" ht="15">
      <c r="A133" s="77" t="s">
        <v>154</v>
      </c>
      <c r="B133" s="25" t="s">
        <v>23</v>
      </c>
      <c r="C133" s="25" t="s">
        <v>150</v>
      </c>
      <c r="D133" s="25" t="s">
        <v>9</v>
      </c>
      <c r="E133" s="25" t="s">
        <v>162</v>
      </c>
      <c r="F133" s="25" t="s">
        <v>58</v>
      </c>
      <c r="G133" s="16">
        <f>G134</f>
        <v>242.2</v>
      </c>
      <c r="H133" s="7"/>
      <c r="I133" s="7"/>
    </row>
    <row r="134" spans="1:9" ht="25.5">
      <c r="A134" s="76" t="s">
        <v>78</v>
      </c>
      <c r="B134" s="30" t="s">
        <v>23</v>
      </c>
      <c r="C134" s="30" t="s">
        <v>150</v>
      </c>
      <c r="D134" s="30" t="s">
        <v>9</v>
      </c>
      <c r="E134" s="30" t="s">
        <v>162</v>
      </c>
      <c r="F134" s="30" t="s">
        <v>77</v>
      </c>
      <c r="G134" s="27">
        <v>242.2</v>
      </c>
      <c r="H134" s="7"/>
      <c r="I134" s="7"/>
    </row>
    <row r="135" spans="1:9" ht="33" customHeight="1">
      <c r="A135" s="58" t="s">
        <v>55</v>
      </c>
      <c r="B135" s="33" t="s">
        <v>56</v>
      </c>
      <c r="C135" s="34"/>
      <c r="D135" s="34"/>
      <c r="E135" s="33"/>
      <c r="F135" s="33" t="s">
        <v>7</v>
      </c>
      <c r="G135" s="11">
        <f t="shared" ref="G135" si="21">G136</f>
        <v>37399</v>
      </c>
      <c r="H135" s="7"/>
      <c r="I135" s="7"/>
    </row>
    <row r="136" spans="1:9" ht="14.25">
      <c r="A136" s="50" t="s">
        <v>57</v>
      </c>
      <c r="B136" s="35">
        <v>956</v>
      </c>
      <c r="C136" s="36">
        <v>8</v>
      </c>
      <c r="D136" s="29" t="s">
        <v>26</v>
      </c>
      <c r="E136" s="37"/>
      <c r="F136" s="35"/>
      <c r="G136" s="10">
        <f>G137+G147</f>
        <v>37399</v>
      </c>
      <c r="H136" s="7"/>
      <c r="I136" s="7"/>
    </row>
    <row r="137" spans="1:9" ht="15">
      <c r="A137" s="51" t="s">
        <v>22</v>
      </c>
      <c r="B137" s="38">
        <v>956</v>
      </c>
      <c r="C137" s="39">
        <v>8</v>
      </c>
      <c r="D137" s="39">
        <v>1</v>
      </c>
      <c r="E137" s="40"/>
      <c r="F137" s="38"/>
      <c r="G137" s="13">
        <f>G138</f>
        <v>26670.799999999999</v>
      </c>
      <c r="H137" s="7"/>
      <c r="I137" s="7"/>
    </row>
    <row r="138" spans="1:9" ht="29.25" customHeight="1">
      <c r="A138" s="3" t="s">
        <v>88</v>
      </c>
      <c r="B138" s="8" t="s">
        <v>56</v>
      </c>
      <c r="C138" s="9">
        <v>8</v>
      </c>
      <c r="D138" s="9">
        <v>1</v>
      </c>
      <c r="E138" s="8" t="s">
        <v>124</v>
      </c>
      <c r="F138" s="8"/>
      <c r="G138" s="14">
        <f>G139+G143</f>
        <v>26670.799999999999</v>
      </c>
      <c r="H138" s="7"/>
      <c r="I138" s="7"/>
    </row>
    <row r="139" spans="1:9" ht="25.5">
      <c r="A139" s="69" t="s">
        <v>85</v>
      </c>
      <c r="B139" s="70" t="s">
        <v>56</v>
      </c>
      <c r="C139" s="9">
        <v>8</v>
      </c>
      <c r="D139" s="9">
        <v>1</v>
      </c>
      <c r="E139" s="45" t="s">
        <v>125</v>
      </c>
      <c r="F139" s="8"/>
      <c r="G139" s="14">
        <f>G140</f>
        <v>10227.5</v>
      </c>
      <c r="H139" s="7"/>
      <c r="I139" s="7"/>
    </row>
    <row r="140" spans="1:9" ht="28.5" customHeight="1">
      <c r="A140" s="55" t="s">
        <v>60</v>
      </c>
      <c r="B140" s="71" t="s">
        <v>56</v>
      </c>
      <c r="C140" s="9">
        <v>8</v>
      </c>
      <c r="D140" s="9">
        <v>1</v>
      </c>
      <c r="E140" s="31" t="s">
        <v>125</v>
      </c>
      <c r="F140" s="8" t="s">
        <v>61</v>
      </c>
      <c r="G140" s="14">
        <f>G142</f>
        <v>10227.5</v>
      </c>
      <c r="H140" s="7"/>
      <c r="I140" s="7"/>
    </row>
    <row r="141" spans="1:9" ht="15">
      <c r="A141" s="55" t="s">
        <v>62</v>
      </c>
      <c r="B141" s="71" t="s">
        <v>56</v>
      </c>
      <c r="C141" s="9">
        <v>8</v>
      </c>
      <c r="D141" s="9">
        <v>1</v>
      </c>
      <c r="E141" s="45" t="s">
        <v>125</v>
      </c>
      <c r="F141" s="8" t="s">
        <v>63</v>
      </c>
      <c r="G141" s="14">
        <f>G142</f>
        <v>10227.5</v>
      </c>
      <c r="H141" s="7"/>
      <c r="I141" s="7"/>
    </row>
    <row r="142" spans="1:9" ht="51">
      <c r="A142" s="57" t="s">
        <v>79</v>
      </c>
      <c r="B142" s="73" t="s">
        <v>56</v>
      </c>
      <c r="C142" s="80">
        <v>8</v>
      </c>
      <c r="D142" s="80">
        <v>1</v>
      </c>
      <c r="E142" s="80" t="s">
        <v>125</v>
      </c>
      <c r="F142" s="32" t="s">
        <v>38</v>
      </c>
      <c r="G142" s="27">
        <v>10227.5</v>
      </c>
      <c r="H142" s="7"/>
      <c r="I142" s="7"/>
    </row>
    <row r="143" spans="1:9" ht="25.5">
      <c r="A143" s="72" t="s">
        <v>86</v>
      </c>
      <c r="B143" s="71" t="s">
        <v>56</v>
      </c>
      <c r="C143" s="9">
        <v>8</v>
      </c>
      <c r="D143" s="9">
        <v>1</v>
      </c>
      <c r="E143" s="31" t="s">
        <v>126</v>
      </c>
      <c r="F143" s="8"/>
      <c r="G143" s="14">
        <f>G144</f>
        <v>16443.3</v>
      </c>
      <c r="H143" s="7"/>
      <c r="I143" s="7"/>
    </row>
    <row r="144" spans="1:9" ht="25.5">
      <c r="A144" s="55" t="s">
        <v>60</v>
      </c>
      <c r="B144" s="71" t="s">
        <v>56</v>
      </c>
      <c r="C144" s="9">
        <v>8</v>
      </c>
      <c r="D144" s="9">
        <v>1</v>
      </c>
      <c r="E144" s="31" t="s">
        <v>126</v>
      </c>
      <c r="F144" s="8" t="s">
        <v>61</v>
      </c>
      <c r="G144" s="14">
        <f t="shared" ref="G144:G145" si="22">G145</f>
        <v>16443.3</v>
      </c>
      <c r="H144" s="7"/>
      <c r="I144" s="7"/>
    </row>
    <row r="145" spans="1:9" ht="15">
      <c r="A145" s="55" t="s">
        <v>62</v>
      </c>
      <c r="B145" s="71" t="s">
        <v>56</v>
      </c>
      <c r="C145" s="9">
        <v>8</v>
      </c>
      <c r="D145" s="9">
        <v>1</v>
      </c>
      <c r="E145" s="31" t="s">
        <v>126</v>
      </c>
      <c r="F145" s="8" t="s">
        <v>63</v>
      </c>
      <c r="G145" s="14">
        <f t="shared" si="22"/>
        <v>16443.3</v>
      </c>
      <c r="H145" s="7"/>
      <c r="I145" s="7"/>
    </row>
    <row r="146" spans="1:9" ht="51">
      <c r="A146" s="57" t="s">
        <v>79</v>
      </c>
      <c r="B146" s="73" t="s">
        <v>56</v>
      </c>
      <c r="C146" s="80">
        <v>8</v>
      </c>
      <c r="D146" s="80">
        <v>1</v>
      </c>
      <c r="E146" s="80" t="s">
        <v>126</v>
      </c>
      <c r="F146" s="32" t="s">
        <v>38</v>
      </c>
      <c r="G146" s="27">
        <v>16443.3</v>
      </c>
      <c r="H146" s="7"/>
      <c r="I146" s="7"/>
    </row>
    <row r="147" spans="1:9" ht="15">
      <c r="A147" s="51" t="s">
        <v>98</v>
      </c>
      <c r="B147" s="79">
        <v>956</v>
      </c>
      <c r="C147" s="39">
        <v>8</v>
      </c>
      <c r="D147" s="39">
        <v>2</v>
      </c>
      <c r="E147" s="40"/>
      <c r="F147" s="38"/>
      <c r="G147" s="13">
        <f t="shared" ref="G147" si="23">G148</f>
        <v>10728.2</v>
      </c>
      <c r="H147" s="7"/>
      <c r="I147" s="7"/>
    </row>
    <row r="148" spans="1:9" ht="25.5">
      <c r="A148" s="3" t="s">
        <v>88</v>
      </c>
      <c r="B148" s="78" t="s">
        <v>56</v>
      </c>
      <c r="C148" s="9">
        <v>8</v>
      </c>
      <c r="D148" s="9">
        <v>2</v>
      </c>
      <c r="E148" s="8" t="s">
        <v>124</v>
      </c>
      <c r="F148" s="8"/>
      <c r="G148" s="14">
        <f>G149</f>
        <v>10728.2</v>
      </c>
      <c r="H148" s="7"/>
      <c r="I148" s="7"/>
    </row>
    <row r="149" spans="1:9" ht="25.5">
      <c r="A149" s="55" t="s">
        <v>86</v>
      </c>
      <c r="B149" s="71" t="s">
        <v>56</v>
      </c>
      <c r="C149" s="39">
        <v>8</v>
      </c>
      <c r="D149" s="39">
        <v>2</v>
      </c>
      <c r="E149" s="31" t="s">
        <v>126</v>
      </c>
      <c r="F149" s="31"/>
      <c r="G149" s="14">
        <f>G151</f>
        <v>10728.2</v>
      </c>
      <c r="H149" s="7"/>
      <c r="I149" s="7"/>
    </row>
    <row r="150" spans="1:9" ht="25.5">
      <c r="A150" s="55" t="s">
        <v>60</v>
      </c>
      <c r="B150" s="71" t="s">
        <v>56</v>
      </c>
      <c r="C150" s="39">
        <v>8</v>
      </c>
      <c r="D150" s="39">
        <v>2</v>
      </c>
      <c r="E150" s="31" t="s">
        <v>126</v>
      </c>
      <c r="F150" s="31" t="s">
        <v>61</v>
      </c>
      <c r="G150" s="14">
        <f t="shared" ref="G150:G151" si="24">G151</f>
        <v>10728.2</v>
      </c>
      <c r="H150" s="7"/>
      <c r="I150" s="7"/>
    </row>
    <row r="151" spans="1:9" ht="15">
      <c r="A151" s="55" t="s">
        <v>95</v>
      </c>
      <c r="B151" s="71" t="s">
        <v>56</v>
      </c>
      <c r="C151" s="9">
        <v>8</v>
      </c>
      <c r="D151" s="9">
        <v>2</v>
      </c>
      <c r="E151" s="31" t="s">
        <v>126</v>
      </c>
      <c r="F151" s="8" t="s">
        <v>94</v>
      </c>
      <c r="G151" s="14">
        <f t="shared" si="24"/>
        <v>10728.2</v>
      </c>
      <c r="H151" s="7"/>
      <c r="I151" s="7"/>
    </row>
    <row r="152" spans="1:9" ht="51">
      <c r="A152" s="57" t="s">
        <v>97</v>
      </c>
      <c r="B152" s="73" t="s">
        <v>56</v>
      </c>
      <c r="C152" s="80">
        <v>8</v>
      </c>
      <c r="D152" s="80">
        <v>2</v>
      </c>
      <c r="E152" s="32" t="s">
        <v>126</v>
      </c>
      <c r="F152" s="32" t="s">
        <v>96</v>
      </c>
      <c r="G152" s="27">
        <v>10728.2</v>
      </c>
      <c r="H152" s="7"/>
      <c r="I152" s="7"/>
    </row>
  </sheetData>
  <autoFilter ref="A6:F152"/>
  <customSheetViews>
    <customSheetView guid="{C0DCEFD6-4378-4196-8A52-BBAE8937CBA3}" scale="90" showPageBreaks="1" showGridLines="0" printArea="1" showAutoFilter="1" view="pageBreakPreview" showRuler="0" topLeftCell="A40">
      <selection activeCell="A61" sqref="A61:F61"/>
      <pageMargins left="0.9055118110236221" right="0.39370078740157483" top="0.39370078740157483" bottom="0.35433070866141736" header="0.35433070866141736" footer="0.19685039370078741"/>
      <pageSetup paperSize="9" scale="87" orientation="portrait" r:id="rId1"/>
      <headerFooter alignWithMargins="0">
        <oddFooter>&amp;C&amp;P</oddFooter>
      </headerFooter>
      <autoFilter ref="A6:F152"/>
    </customSheetView>
    <customSheetView guid="{265E4B74-F87F-4C11-8F36-BD3184BC15DF}" showPageBreaks="1" showGridLines="0" printArea="1" showAutoFilter="1" view="pageBreakPreview" showRuler="0">
      <pane ySplit="7" topLeftCell="A123" activePane="bottomLeft" state="frozenSplit"/>
      <selection pane="bottomLeft" activeCell="A124" sqref="A124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148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5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6"/>
      <headerFooter alignWithMargins="0">
        <oddFooter>&amp;C&amp;P</oddFooter>
      </headerFooter>
      <autoFilter ref="A6:F166"/>
    </customSheetView>
  </customSheetViews>
  <mergeCells count="9">
    <mergeCell ref="D2:G2"/>
    <mergeCell ref="A5:G5"/>
    <mergeCell ref="C3:G3"/>
    <mergeCell ref="C7:D7"/>
    <mergeCell ref="F7:F8"/>
    <mergeCell ref="E7:E8"/>
    <mergeCell ref="A4:G4"/>
    <mergeCell ref="A7:A8"/>
    <mergeCell ref="B7:B8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7" orientation="portrait" r:id="rId1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L137"/>
  <sheetViews>
    <sheetView tabSelected="1" view="pageBreakPreview" topLeftCell="A34" zoomScaleNormal="100" zoomScaleSheetLayoutView="100" workbookViewId="0">
      <selection activeCell="H48" sqref="H48"/>
    </sheetView>
  </sheetViews>
  <sheetFormatPr defaultRowHeight="12.75"/>
  <cols>
    <col min="1" max="1" width="41.28515625" customWidth="1"/>
    <col min="2" max="2" width="5.85546875" customWidth="1"/>
    <col min="3" max="3" width="4.140625" customWidth="1"/>
    <col min="4" max="4" width="4.5703125" customWidth="1"/>
    <col min="5" max="5" width="14" customWidth="1"/>
    <col min="6" max="6" width="5.140625" customWidth="1"/>
    <col min="7" max="7" width="13.42578125" customWidth="1"/>
    <col min="8" max="8" width="12.140625" customWidth="1"/>
    <col min="9" max="9" width="11.28515625" customWidth="1"/>
    <col min="10" max="10" width="10.85546875" bestFit="1" customWidth="1"/>
    <col min="11" max="12" width="9.7109375" bestFit="1" customWidth="1"/>
  </cols>
  <sheetData>
    <row r="2" spans="1:12">
      <c r="A2" s="85"/>
      <c r="B2" s="85"/>
      <c r="C2" s="85"/>
      <c r="D2" s="85"/>
      <c r="E2" s="101" t="s">
        <v>147</v>
      </c>
      <c r="F2" s="101"/>
      <c r="G2" s="101"/>
      <c r="H2" s="101"/>
    </row>
    <row r="3" spans="1:12" ht="31.5" customHeight="1">
      <c r="A3" s="85"/>
      <c r="B3" s="85"/>
      <c r="C3" s="85"/>
      <c r="D3" s="83"/>
      <c r="E3" s="103" t="s">
        <v>173</v>
      </c>
      <c r="F3" s="103"/>
      <c r="G3" s="103"/>
      <c r="H3" s="103"/>
    </row>
    <row r="4" spans="1:12">
      <c r="A4" s="109"/>
      <c r="B4" s="109"/>
      <c r="C4" s="109"/>
      <c r="D4" s="109"/>
      <c r="E4" s="109"/>
      <c r="F4" s="109"/>
      <c r="G4" s="109"/>
      <c r="H4" s="109"/>
    </row>
    <row r="5" spans="1:12" ht="49.5" customHeight="1">
      <c r="A5" s="102" t="s">
        <v>160</v>
      </c>
      <c r="B5" s="102"/>
      <c r="C5" s="102"/>
      <c r="D5" s="102"/>
      <c r="E5" s="102"/>
      <c r="F5" s="102"/>
      <c r="G5" s="102"/>
      <c r="H5" s="110"/>
    </row>
    <row r="7" spans="1:12" ht="20.25" customHeight="1">
      <c r="A7" s="105" t="s">
        <v>0</v>
      </c>
      <c r="B7" s="105" t="s">
        <v>1</v>
      </c>
      <c r="C7" s="104" t="s">
        <v>2</v>
      </c>
      <c r="D7" s="104"/>
      <c r="E7" s="105" t="s">
        <v>5</v>
      </c>
      <c r="F7" s="105" t="s">
        <v>6</v>
      </c>
      <c r="G7" s="107" t="s">
        <v>40</v>
      </c>
      <c r="H7" s="108"/>
    </row>
    <row r="8" spans="1:12" ht="21.75" customHeight="1">
      <c r="A8" s="105"/>
      <c r="B8" s="105"/>
      <c r="C8" s="84" t="s">
        <v>3</v>
      </c>
      <c r="D8" s="84" t="s">
        <v>4</v>
      </c>
      <c r="E8" s="105"/>
      <c r="F8" s="105"/>
      <c r="G8" s="86" t="s">
        <v>148</v>
      </c>
      <c r="H8" s="86" t="s">
        <v>161</v>
      </c>
    </row>
    <row r="9" spans="1:12" ht="21.75" customHeight="1">
      <c r="A9" s="4" t="s">
        <v>14</v>
      </c>
      <c r="B9" s="84"/>
      <c r="C9" s="84"/>
      <c r="D9" s="84"/>
      <c r="E9" s="84"/>
      <c r="F9" s="84"/>
      <c r="G9" s="10">
        <f>G10+G116</f>
        <v>136726.29999999999</v>
      </c>
      <c r="H9" s="10">
        <f>H10+H116</f>
        <v>141052.59999999998</v>
      </c>
      <c r="I9" s="87">
        <f>[1]Лист2!$C$12</f>
        <v>0</v>
      </c>
      <c r="J9" s="87">
        <f>[1]Лист2!$D$12</f>
        <v>0</v>
      </c>
      <c r="K9" s="87">
        <f>I9-G9</f>
        <v>-136726.29999999999</v>
      </c>
      <c r="L9" s="87">
        <f>J9-H9</f>
        <v>-141052.59999999998</v>
      </c>
    </row>
    <row r="10" spans="1:12" ht="30" customHeight="1">
      <c r="A10" s="44" t="s">
        <v>42</v>
      </c>
      <c r="B10" s="21">
        <v>920</v>
      </c>
      <c r="C10" s="6" t="s">
        <v>7</v>
      </c>
      <c r="D10" s="6" t="s">
        <v>7</v>
      </c>
      <c r="E10" s="6" t="s">
        <v>7</v>
      </c>
      <c r="F10" s="6" t="s">
        <v>7</v>
      </c>
      <c r="G10" s="11">
        <f>G11+G27+G34+G41+G84+G110</f>
        <v>100591.3</v>
      </c>
      <c r="H10" s="11">
        <f>H11+H27+H34+H41+H84+H110</f>
        <v>104917.59999999999</v>
      </c>
      <c r="I10" s="7"/>
      <c r="J10" s="87"/>
    </row>
    <row r="11" spans="1:12" ht="14.25">
      <c r="A11" s="5" t="s">
        <v>8</v>
      </c>
      <c r="B11" s="20">
        <v>920</v>
      </c>
      <c r="C11" s="20" t="s">
        <v>9</v>
      </c>
      <c r="D11" s="20" t="s">
        <v>26</v>
      </c>
      <c r="E11" s="20" t="s">
        <v>7</v>
      </c>
      <c r="F11" s="20" t="s">
        <v>7</v>
      </c>
      <c r="G11" s="12">
        <f>G12+G21</f>
        <v>640</v>
      </c>
      <c r="H11" s="12">
        <f>H12+H21</f>
        <v>640</v>
      </c>
    </row>
    <row r="12" spans="1:12" ht="51">
      <c r="A12" s="2" t="s">
        <v>15</v>
      </c>
      <c r="B12" s="45" t="s">
        <v>23</v>
      </c>
      <c r="C12" s="9">
        <v>1</v>
      </c>
      <c r="D12" s="9">
        <v>3</v>
      </c>
      <c r="E12" s="22"/>
      <c r="F12" s="23" t="s">
        <v>7</v>
      </c>
      <c r="G12" s="13">
        <f t="shared" ref="G12:H19" si="0">G13</f>
        <v>600</v>
      </c>
      <c r="H12" s="13">
        <f t="shared" si="0"/>
        <v>600</v>
      </c>
      <c r="I12" s="7"/>
    </row>
    <row r="13" spans="1:12" ht="15">
      <c r="A13" s="3" t="s">
        <v>43</v>
      </c>
      <c r="B13" s="45" t="s">
        <v>23</v>
      </c>
      <c r="C13" s="9">
        <v>1</v>
      </c>
      <c r="D13" s="9">
        <v>3</v>
      </c>
      <c r="E13" s="8" t="s">
        <v>106</v>
      </c>
      <c r="F13" s="45" t="s">
        <v>7</v>
      </c>
      <c r="G13" s="13">
        <f t="shared" si="0"/>
        <v>600</v>
      </c>
      <c r="H13" s="13">
        <f t="shared" si="0"/>
        <v>600</v>
      </c>
      <c r="I13" s="7"/>
      <c r="J13" s="7"/>
    </row>
    <row r="14" spans="1:12" ht="38.25">
      <c r="A14" s="48" t="s">
        <v>44</v>
      </c>
      <c r="B14" s="45" t="s">
        <v>23</v>
      </c>
      <c r="C14" s="9">
        <v>1</v>
      </c>
      <c r="D14" s="9">
        <v>3</v>
      </c>
      <c r="E14" s="8" t="s">
        <v>107</v>
      </c>
      <c r="F14" s="45" t="s">
        <v>7</v>
      </c>
      <c r="G14" s="13">
        <f>G15+G18</f>
        <v>600</v>
      </c>
      <c r="H14" s="13">
        <f>H15+H18</f>
        <v>600</v>
      </c>
      <c r="I14" s="7"/>
    </row>
    <row r="15" spans="1:12" ht="76.5">
      <c r="A15" s="48" t="s">
        <v>164</v>
      </c>
      <c r="B15" s="45" t="s">
        <v>167</v>
      </c>
      <c r="C15" s="9">
        <v>1</v>
      </c>
      <c r="D15" s="9">
        <v>3</v>
      </c>
      <c r="E15" s="8" t="s">
        <v>107</v>
      </c>
      <c r="F15" s="45" t="s">
        <v>170</v>
      </c>
      <c r="G15" s="13">
        <f>G16</f>
        <v>72.099999999999994</v>
      </c>
      <c r="H15" s="13">
        <f>H16</f>
        <v>72.099999999999994</v>
      </c>
      <c r="I15" s="7"/>
    </row>
    <row r="16" spans="1:12" ht="25.5">
      <c r="A16" s="48" t="s">
        <v>165</v>
      </c>
      <c r="B16" s="45" t="s">
        <v>168</v>
      </c>
      <c r="C16" s="9">
        <v>1</v>
      </c>
      <c r="D16" s="9">
        <v>3</v>
      </c>
      <c r="E16" s="8" t="s">
        <v>107</v>
      </c>
      <c r="F16" s="45" t="s">
        <v>171</v>
      </c>
      <c r="G16" s="13">
        <f>G17</f>
        <v>72.099999999999994</v>
      </c>
      <c r="H16" s="13">
        <f>H17</f>
        <v>72.099999999999994</v>
      </c>
      <c r="I16" s="7"/>
    </row>
    <row r="17" spans="1:9" ht="63.75">
      <c r="A17" s="65" t="s">
        <v>166</v>
      </c>
      <c r="B17" s="32" t="s">
        <v>169</v>
      </c>
      <c r="C17" s="30" t="s">
        <v>9</v>
      </c>
      <c r="D17" s="30" t="s">
        <v>10</v>
      </c>
      <c r="E17" s="30" t="s">
        <v>107</v>
      </c>
      <c r="F17" s="32" t="s">
        <v>172</v>
      </c>
      <c r="G17" s="27">
        <v>72.099999999999994</v>
      </c>
      <c r="H17" s="27">
        <v>72.099999999999994</v>
      </c>
      <c r="I17" s="7"/>
    </row>
    <row r="18" spans="1:9" ht="25.5">
      <c r="A18" s="42" t="s">
        <v>73</v>
      </c>
      <c r="B18" s="45" t="s">
        <v>23</v>
      </c>
      <c r="C18" s="9">
        <v>1</v>
      </c>
      <c r="D18" s="9">
        <v>3</v>
      </c>
      <c r="E18" s="8" t="s">
        <v>107</v>
      </c>
      <c r="F18" s="45" t="s">
        <v>45</v>
      </c>
      <c r="G18" s="13">
        <f t="shared" si="0"/>
        <v>527.9</v>
      </c>
      <c r="H18" s="13">
        <f t="shared" si="0"/>
        <v>527.9</v>
      </c>
    </row>
    <row r="19" spans="1:9" ht="38.25">
      <c r="A19" s="42" t="s">
        <v>74</v>
      </c>
      <c r="B19" s="45" t="s">
        <v>23</v>
      </c>
      <c r="C19" s="9">
        <v>1</v>
      </c>
      <c r="D19" s="9">
        <v>3</v>
      </c>
      <c r="E19" s="8" t="s">
        <v>107</v>
      </c>
      <c r="F19" s="45" t="s">
        <v>46</v>
      </c>
      <c r="G19" s="13">
        <f t="shared" si="0"/>
        <v>527.9</v>
      </c>
      <c r="H19" s="13">
        <f t="shared" si="0"/>
        <v>527.9</v>
      </c>
    </row>
    <row r="20" spans="1:9" ht="38.25">
      <c r="A20" s="65" t="s">
        <v>72</v>
      </c>
      <c r="B20" s="32" t="s">
        <v>23</v>
      </c>
      <c r="C20" s="30" t="s">
        <v>9</v>
      </c>
      <c r="D20" s="30" t="s">
        <v>10</v>
      </c>
      <c r="E20" s="30" t="s">
        <v>107</v>
      </c>
      <c r="F20" s="32" t="s">
        <v>34</v>
      </c>
      <c r="G20" s="27">
        <v>527.9</v>
      </c>
      <c r="H20" s="27">
        <v>527.9</v>
      </c>
    </row>
    <row r="21" spans="1:9" ht="15">
      <c r="A21" s="2" t="s">
        <v>29</v>
      </c>
      <c r="B21" s="24" t="s">
        <v>23</v>
      </c>
      <c r="C21" s="24" t="s">
        <v>9</v>
      </c>
      <c r="D21" s="24" t="s">
        <v>31</v>
      </c>
      <c r="E21" s="8"/>
      <c r="F21" s="24"/>
      <c r="G21" s="14">
        <f t="shared" ref="G21:H25" si="1">G22</f>
        <v>40</v>
      </c>
      <c r="H21" s="14">
        <f t="shared" si="1"/>
        <v>40</v>
      </c>
    </row>
    <row r="22" spans="1:9" ht="15">
      <c r="A22" s="3" t="s">
        <v>43</v>
      </c>
      <c r="B22" s="24" t="s">
        <v>23</v>
      </c>
      <c r="C22" s="47" t="s">
        <v>9</v>
      </c>
      <c r="D22" s="47" t="s">
        <v>31</v>
      </c>
      <c r="E22" s="8" t="s">
        <v>106</v>
      </c>
      <c r="F22" s="8"/>
      <c r="G22" s="17">
        <f t="shared" si="1"/>
        <v>40</v>
      </c>
      <c r="H22" s="17">
        <f t="shared" si="1"/>
        <v>40</v>
      </c>
    </row>
    <row r="23" spans="1:9" ht="25.5">
      <c r="A23" s="49" t="s">
        <v>30</v>
      </c>
      <c r="B23" s="24" t="s">
        <v>23</v>
      </c>
      <c r="C23" s="22" t="s">
        <v>9</v>
      </c>
      <c r="D23" s="22" t="s">
        <v>31</v>
      </c>
      <c r="E23" s="8" t="s">
        <v>108</v>
      </c>
      <c r="F23" s="8" t="s">
        <v>7</v>
      </c>
      <c r="G23" s="17">
        <f t="shared" si="1"/>
        <v>40</v>
      </c>
      <c r="H23" s="17">
        <f t="shared" si="1"/>
        <v>40</v>
      </c>
    </row>
    <row r="24" spans="1:9" ht="15">
      <c r="A24" s="42" t="s">
        <v>47</v>
      </c>
      <c r="B24" s="45" t="s">
        <v>23</v>
      </c>
      <c r="C24" s="22" t="s">
        <v>9</v>
      </c>
      <c r="D24" s="22" t="s">
        <v>31</v>
      </c>
      <c r="E24" s="8" t="s">
        <v>108</v>
      </c>
      <c r="F24" s="8" t="s">
        <v>48</v>
      </c>
      <c r="G24" s="14">
        <f t="shared" si="1"/>
        <v>40</v>
      </c>
      <c r="H24" s="14">
        <f t="shared" si="1"/>
        <v>40</v>
      </c>
    </row>
    <row r="25" spans="1:9" ht="15">
      <c r="A25" s="42" t="s">
        <v>49</v>
      </c>
      <c r="B25" s="45" t="s">
        <v>23</v>
      </c>
      <c r="C25" s="22" t="s">
        <v>9</v>
      </c>
      <c r="D25" s="22" t="s">
        <v>31</v>
      </c>
      <c r="E25" s="8" t="s">
        <v>108</v>
      </c>
      <c r="F25" s="8" t="s">
        <v>50</v>
      </c>
      <c r="G25" s="14">
        <f t="shared" si="1"/>
        <v>40</v>
      </c>
      <c r="H25" s="14">
        <f t="shared" si="1"/>
        <v>40</v>
      </c>
    </row>
    <row r="26" spans="1:9" ht="15">
      <c r="A26" s="46" t="s">
        <v>105</v>
      </c>
      <c r="B26" s="32" t="s">
        <v>23</v>
      </c>
      <c r="C26" s="30" t="s">
        <v>9</v>
      </c>
      <c r="D26" s="30" t="s">
        <v>31</v>
      </c>
      <c r="E26" s="30" t="s">
        <v>108</v>
      </c>
      <c r="F26" s="32" t="s">
        <v>104</v>
      </c>
      <c r="G26" s="27">
        <v>40</v>
      </c>
      <c r="H26" s="27">
        <v>40</v>
      </c>
      <c r="I26" s="7"/>
    </row>
    <row r="27" spans="1:9" ht="25.5">
      <c r="A27" s="50" t="s">
        <v>51</v>
      </c>
      <c r="B27" s="29" t="s">
        <v>23</v>
      </c>
      <c r="C27" s="29" t="s">
        <v>10</v>
      </c>
      <c r="D27" s="29" t="s">
        <v>26</v>
      </c>
      <c r="E27" s="8"/>
      <c r="F27" s="29"/>
      <c r="G27" s="15">
        <f t="shared" ref="G27:H28" si="2">G28</f>
        <v>3600</v>
      </c>
      <c r="H27" s="15">
        <f t="shared" si="2"/>
        <v>3600</v>
      </c>
    </row>
    <row r="28" spans="1:9" ht="15">
      <c r="A28" s="51" t="s">
        <v>27</v>
      </c>
      <c r="B28" s="25" t="s">
        <v>23</v>
      </c>
      <c r="C28" s="25" t="s">
        <v>10</v>
      </c>
      <c r="D28" s="25" t="s">
        <v>25</v>
      </c>
      <c r="E28" s="8"/>
      <c r="F28" s="25"/>
      <c r="G28" s="14">
        <f t="shared" si="2"/>
        <v>3600</v>
      </c>
      <c r="H28" s="14">
        <f t="shared" si="2"/>
        <v>3600</v>
      </c>
    </row>
    <row r="29" spans="1:9" ht="15">
      <c r="A29" s="3" t="s">
        <v>43</v>
      </c>
      <c r="B29" s="26" t="s">
        <v>23</v>
      </c>
      <c r="C29" s="26" t="s">
        <v>10</v>
      </c>
      <c r="D29" s="26" t="s">
        <v>25</v>
      </c>
      <c r="E29" s="8" t="s">
        <v>106</v>
      </c>
      <c r="F29" s="26"/>
      <c r="G29" s="14">
        <f>G30</f>
        <v>3600</v>
      </c>
      <c r="H29" s="14">
        <f>H30</f>
        <v>3600</v>
      </c>
    </row>
    <row r="30" spans="1:9" ht="38.25">
      <c r="A30" s="52" t="s">
        <v>83</v>
      </c>
      <c r="B30" s="26" t="s">
        <v>23</v>
      </c>
      <c r="C30" s="26" t="s">
        <v>10</v>
      </c>
      <c r="D30" s="26" t="s">
        <v>25</v>
      </c>
      <c r="E30" s="8" t="s">
        <v>109</v>
      </c>
      <c r="F30" s="26"/>
      <c r="G30" s="14">
        <f t="shared" ref="G30:H32" si="3">G31</f>
        <v>3600</v>
      </c>
      <c r="H30" s="14">
        <f t="shared" si="3"/>
        <v>3600</v>
      </c>
    </row>
    <row r="31" spans="1:9" ht="25.5">
      <c r="A31" s="42" t="s">
        <v>73</v>
      </c>
      <c r="B31" s="25">
        <v>920</v>
      </c>
      <c r="C31" s="26" t="s">
        <v>10</v>
      </c>
      <c r="D31" s="26" t="s">
        <v>25</v>
      </c>
      <c r="E31" s="8" t="s">
        <v>109</v>
      </c>
      <c r="F31" s="25" t="s">
        <v>45</v>
      </c>
      <c r="G31" s="14">
        <f t="shared" si="3"/>
        <v>3600</v>
      </c>
      <c r="H31" s="14">
        <f t="shared" si="3"/>
        <v>3600</v>
      </c>
    </row>
    <row r="32" spans="1:9" ht="38.25">
      <c r="A32" s="42" t="s">
        <v>74</v>
      </c>
      <c r="B32" s="25">
        <v>920</v>
      </c>
      <c r="C32" s="26" t="s">
        <v>10</v>
      </c>
      <c r="D32" s="26" t="s">
        <v>25</v>
      </c>
      <c r="E32" s="8" t="s">
        <v>109</v>
      </c>
      <c r="F32" s="25" t="s">
        <v>46</v>
      </c>
      <c r="G32" s="14">
        <f t="shared" si="3"/>
        <v>3600</v>
      </c>
      <c r="H32" s="14">
        <f t="shared" si="3"/>
        <v>3600</v>
      </c>
    </row>
    <row r="33" spans="1:10" ht="38.25">
      <c r="A33" s="66" t="s">
        <v>72</v>
      </c>
      <c r="B33" s="43" t="s">
        <v>23</v>
      </c>
      <c r="C33" s="43" t="s">
        <v>10</v>
      </c>
      <c r="D33" s="43" t="s">
        <v>25</v>
      </c>
      <c r="E33" s="43" t="s">
        <v>109</v>
      </c>
      <c r="F33" s="43" t="s">
        <v>34</v>
      </c>
      <c r="G33" s="27">
        <v>3600</v>
      </c>
      <c r="H33" s="27">
        <v>3600</v>
      </c>
    </row>
    <row r="34" spans="1:10" ht="19.5" customHeight="1">
      <c r="A34" s="50" t="s">
        <v>52</v>
      </c>
      <c r="B34" s="29">
        <v>920</v>
      </c>
      <c r="C34" s="29" t="s">
        <v>11</v>
      </c>
      <c r="D34" s="29" t="s">
        <v>26</v>
      </c>
      <c r="E34" s="8"/>
      <c r="F34" s="29"/>
      <c r="G34" s="15">
        <f t="shared" ref="G34:H36" si="4">G35</f>
        <v>1069.5999999999999</v>
      </c>
      <c r="H34" s="15">
        <f t="shared" si="4"/>
        <v>1204</v>
      </c>
    </row>
    <row r="35" spans="1:10" ht="15.75" customHeight="1">
      <c r="A35" s="42" t="s">
        <v>33</v>
      </c>
      <c r="B35" s="45">
        <v>920</v>
      </c>
      <c r="C35" s="22" t="s">
        <v>11</v>
      </c>
      <c r="D35" s="22" t="s">
        <v>24</v>
      </c>
      <c r="E35" s="8"/>
      <c r="F35" s="8"/>
      <c r="G35" s="17">
        <f t="shared" si="4"/>
        <v>1069.5999999999999</v>
      </c>
      <c r="H35" s="17">
        <f t="shared" si="4"/>
        <v>1204</v>
      </c>
    </row>
    <row r="36" spans="1:10" ht="15">
      <c r="A36" s="42" t="s">
        <v>43</v>
      </c>
      <c r="B36" s="45" t="s">
        <v>23</v>
      </c>
      <c r="C36" s="22" t="s">
        <v>11</v>
      </c>
      <c r="D36" s="22" t="s">
        <v>24</v>
      </c>
      <c r="E36" s="8" t="s">
        <v>106</v>
      </c>
      <c r="F36" s="8"/>
      <c r="G36" s="14">
        <f t="shared" si="4"/>
        <v>1069.5999999999999</v>
      </c>
      <c r="H36" s="14">
        <f t="shared" si="4"/>
        <v>1204</v>
      </c>
    </row>
    <row r="37" spans="1:10" ht="51">
      <c r="A37" s="88" t="s">
        <v>84</v>
      </c>
      <c r="B37" s="31" t="s">
        <v>23</v>
      </c>
      <c r="C37" s="25" t="s">
        <v>11</v>
      </c>
      <c r="D37" s="25" t="s">
        <v>24</v>
      </c>
      <c r="E37" s="8" t="s">
        <v>113</v>
      </c>
      <c r="F37" s="31"/>
      <c r="G37" s="16">
        <f>G40</f>
        <v>1069.5999999999999</v>
      </c>
      <c r="H37" s="16">
        <f>H40</f>
        <v>1204</v>
      </c>
      <c r="J37" s="7"/>
    </row>
    <row r="38" spans="1:10" ht="25.5">
      <c r="A38" s="88" t="s">
        <v>73</v>
      </c>
      <c r="B38" s="31">
        <v>920</v>
      </c>
      <c r="C38" s="25" t="s">
        <v>11</v>
      </c>
      <c r="D38" s="25" t="s">
        <v>24</v>
      </c>
      <c r="E38" s="8" t="s">
        <v>113</v>
      </c>
      <c r="F38" s="31" t="s">
        <v>45</v>
      </c>
      <c r="G38" s="16">
        <f t="shared" ref="G38:H39" si="5">G39</f>
        <v>1069.5999999999999</v>
      </c>
      <c r="H38" s="16">
        <f t="shared" si="5"/>
        <v>1204</v>
      </c>
      <c r="J38" s="7"/>
    </row>
    <row r="39" spans="1:10" ht="38.25">
      <c r="A39" s="42" t="s">
        <v>74</v>
      </c>
      <c r="B39" s="45">
        <v>920</v>
      </c>
      <c r="C39" s="22" t="s">
        <v>11</v>
      </c>
      <c r="D39" s="22" t="s">
        <v>24</v>
      </c>
      <c r="E39" s="8" t="s">
        <v>113</v>
      </c>
      <c r="F39" s="8" t="s">
        <v>46</v>
      </c>
      <c r="G39" s="17">
        <f t="shared" si="5"/>
        <v>1069.5999999999999</v>
      </c>
      <c r="H39" s="17">
        <f t="shared" si="5"/>
        <v>1204</v>
      </c>
      <c r="J39" s="7"/>
    </row>
    <row r="40" spans="1:10" ht="38.25">
      <c r="A40" s="65" t="s">
        <v>72</v>
      </c>
      <c r="B40" s="32" t="s">
        <v>23</v>
      </c>
      <c r="C40" s="30" t="s">
        <v>11</v>
      </c>
      <c r="D40" s="30" t="s">
        <v>24</v>
      </c>
      <c r="E40" s="30" t="s">
        <v>113</v>
      </c>
      <c r="F40" s="32" t="s">
        <v>34</v>
      </c>
      <c r="G40" s="27">
        <v>1069.5999999999999</v>
      </c>
      <c r="H40" s="27">
        <v>1204</v>
      </c>
      <c r="J40" s="7"/>
    </row>
    <row r="41" spans="1:10" ht="14.25">
      <c r="A41" s="50" t="s">
        <v>53</v>
      </c>
      <c r="B41" s="29">
        <v>920</v>
      </c>
      <c r="C41" s="29" t="s">
        <v>12</v>
      </c>
      <c r="D41" s="29" t="s">
        <v>26</v>
      </c>
      <c r="E41" s="8"/>
      <c r="F41" s="29" t="s">
        <v>7</v>
      </c>
      <c r="G41" s="12">
        <f>G42+G48</f>
        <v>90398.6</v>
      </c>
      <c r="H41" s="12">
        <f>H42+H48</f>
        <v>90948.7</v>
      </c>
      <c r="J41" s="7"/>
    </row>
    <row r="42" spans="1:10" ht="15">
      <c r="A42" s="51" t="s">
        <v>20</v>
      </c>
      <c r="B42" s="25">
        <v>920</v>
      </c>
      <c r="C42" s="25" t="s">
        <v>12</v>
      </c>
      <c r="D42" s="25" t="s">
        <v>13</v>
      </c>
      <c r="E42" s="8"/>
      <c r="F42" s="25"/>
      <c r="G42" s="14">
        <f t="shared" ref="G42:H43" si="6">G43</f>
        <v>8000</v>
      </c>
      <c r="H42" s="14">
        <f t="shared" si="6"/>
        <v>8000</v>
      </c>
    </row>
    <row r="43" spans="1:10" ht="15">
      <c r="A43" s="3" t="s">
        <v>43</v>
      </c>
      <c r="B43" s="25">
        <v>920</v>
      </c>
      <c r="C43" s="25" t="s">
        <v>12</v>
      </c>
      <c r="D43" s="25" t="s">
        <v>13</v>
      </c>
      <c r="E43" s="8" t="s">
        <v>106</v>
      </c>
      <c r="F43" s="25"/>
      <c r="G43" s="14">
        <f t="shared" si="6"/>
        <v>8000</v>
      </c>
      <c r="H43" s="14">
        <f t="shared" si="6"/>
        <v>8000</v>
      </c>
    </row>
    <row r="44" spans="1:10" ht="25.5">
      <c r="A44" s="51" t="s">
        <v>21</v>
      </c>
      <c r="B44" s="25" t="s">
        <v>23</v>
      </c>
      <c r="C44" s="25" t="s">
        <v>12</v>
      </c>
      <c r="D44" s="25" t="s">
        <v>13</v>
      </c>
      <c r="E44" s="8" t="s">
        <v>114</v>
      </c>
      <c r="F44" s="25"/>
      <c r="G44" s="16">
        <f>G45</f>
        <v>8000</v>
      </c>
      <c r="H44" s="16">
        <f>H45</f>
        <v>8000</v>
      </c>
    </row>
    <row r="45" spans="1:10" ht="15">
      <c r="A45" s="51" t="s">
        <v>47</v>
      </c>
      <c r="B45" s="25" t="s">
        <v>23</v>
      </c>
      <c r="C45" s="25" t="s">
        <v>12</v>
      </c>
      <c r="D45" s="25" t="s">
        <v>13</v>
      </c>
      <c r="E45" s="8" t="s">
        <v>114</v>
      </c>
      <c r="F45" s="25" t="s">
        <v>48</v>
      </c>
      <c r="G45" s="16">
        <f>G46</f>
        <v>8000</v>
      </c>
      <c r="H45" s="16">
        <f>H46</f>
        <v>8000</v>
      </c>
    </row>
    <row r="46" spans="1:10" ht="51">
      <c r="A46" s="56" t="s">
        <v>80</v>
      </c>
      <c r="B46" s="30" t="s">
        <v>23</v>
      </c>
      <c r="C46" s="30" t="s">
        <v>12</v>
      </c>
      <c r="D46" s="30" t="s">
        <v>13</v>
      </c>
      <c r="E46" s="30" t="s">
        <v>114</v>
      </c>
      <c r="F46" s="30" t="s">
        <v>35</v>
      </c>
      <c r="G46" s="27">
        <v>8000</v>
      </c>
      <c r="H46" s="27">
        <v>8000</v>
      </c>
      <c r="I46" s="89"/>
    </row>
    <row r="47" spans="1:10" ht="63.75">
      <c r="A47" s="56" t="s">
        <v>175</v>
      </c>
      <c r="B47" s="30" t="s">
        <v>23</v>
      </c>
      <c r="C47" s="30" t="s">
        <v>12</v>
      </c>
      <c r="D47" s="30" t="s">
        <v>13</v>
      </c>
      <c r="E47" s="30" t="s">
        <v>114</v>
      </c>
      <c r="F47" s="30" t="s">
        <v>176</v>
      </c>
      <c r="G47" s="27">
        <v>8000</v>
      </c>
      <c r="H47" s="27">
        <v>8000</v>
      </c>
      <c r="I47" s="89"/>
    </row>
    <row r="48" spans="1:10" ht="15">
      <c r="A48" s="3" t="s">
        <v>16</v>
      </c>
      <c r="B48" s="25">
        <v>920</v>
      </c>
      <c r="C48" s="25" t="s">
        <v>12</v>
      </c>
      <c r="D48" s="25" t="s">
        <v>10</v>
      </c>
      <c r="E48" s="8"/>
      <c r="F48" s="25" t="s">
        <v>7</v>
      </c>
      <c r="G48" s="17">
        <f>G61+G55+G49</f>
        <v>82398.600000000006</v>
      </c>
      <c r="H48" s="17">
        <f>H61+H55+H49</f>
        <v>82948.7</v>
      </c>
      <c r="I48" s="90"/>
    </row>
    <row r="49" spans="1:9" ht="38.25">
      <c r="A49" s="51" t="s">
        <v>100</v>
      </c>
      <c r="B49" s="25">
        <v>920</v>
      </c>
      <c r="C49" s="25" t="s">
        <v>12</v>
      </c>
      <c r="D49" s="25" t="s">
        <v>10</v>
      </c>
      <c r="E49" s="25" t="s">
        <v>110</v>
      </c>
      <c r="F49" s="25"/>
      <c r="G49" s="17">
        <f t="shared" ref="G49:H53" si="7">G50</f>
        <v>2000</v>
      </c>
      <c r="H49" s="17">
        <f t="shared" si="7"/>
        <v>2000</v>
      </c>
      <c r="I49" s="90"/>
    </row>
    <row r="50" spans="1:9" ht="38.25">
      <c r="A50" s="55" t="s">
        <v>141</v>
      </c>
      <c r="B50" s="25">
        <v>920</v>
      </c>
      <c r="C50" s="25" t="s">
        <v>12</v>
      </c>
      <c r="D50" s="25" t="s">
        <v>10</v>
      </c>
      <c r="E50" s="25" t="s">
        <v>139</v>
      </c>
      <c r="F50" s="25"/>
      <c r="G50" s="17">
        <f t="shared" si="7"/>
        <v>2000</v>
      </c>
      <c r="H50" s="17">
        <f t="shared" si="7"/>
        <v>2000</v>
      </c>
      <c r="I50" s="90"/>
    </row>
    <row r="51" spans="1:9" ht="15">
      <c r="A51" s="55" t="s">
        <v>142</v>
      </c>
      <c r="B51" s="25">
        <v>920</v>
      </c>
      <c r="C51" s="25" t="s">
        <v>12</v>
      </c>
      <c r="D51" s="25" t="s">
        <v>10</v>
      </c>
      <c r="E51" s="25" t="s">
        <v>140</v>
      </c>
      <c r="F51" s="25"/>
      <c r="G51" s="17">
        <f t="shared" si="7"/>
        <v>2000</v>
      </c>
      <c r="H51" s="17">
        <f t="shared" si="7"/>
        <v>2000</v>
      </c>
      <c r="I51" s="90"/>
    </row>
    <row r="52" spans="1:9" ht="25.5">
      <c r="A52" s="42" t="s">
        <v>73</v>
      </c>
      <c r="B52" s="25">
        <v>920</v>
      </c>
      <c r="C52" s="25" t="s">
        <v>12</v>
      </c>
      <c r="D52" s="25" t="s">
        <v>10</v>
      </c>
      <c r="E52" s="25" t="s">
        <v>140</v>
      </c>
      <c r="F52" s="25" t="s">
        <v>45</v>
      </c>
      <c r="G52" s="17">
        <f t="shared" si="7"/>
        <v>2000</v>
      </c>
      <c r="H52" s="17">
        <f t="shared" si="7"/>
        <v>2000</v>
      </c>
      <c r="I52" s="90"/>
    </row>
    <row r="53" spans="1:9" ht="38.25">
      <c r="A53" s="42" t="s">
        <v>74</v>
      </c>
      <c r="B53" s="25">
        <v>920</v>
      </c>
      <c r="C53" s="25" t="s">
        <v>12</v>
      </c>
      <c r="D53" s="25" t="s">
        <v>10</v>
      </c>
      <c r="E53" s="25" t="s">
        <v>140</v>
      </c>
      <c r="F53" s="25" t="s">
        <v>46</v>
      </c>
      <c r="G53" s="17">
        <f t="shared" si="7"/>
        <v>2000</v>
      </c>
      <c r="H53" s="17">
        <f t="shared" si="7"/>
        <v>2000</v>
      </c>
      <c r="I53" s="90"/>
    </row>
    <row r="54" spans="1:9" ht="38.25">
      <c r="A54" s="65" t="s">
        <v>72</v>
      </c>
      <c r="B54" s="30" t="s">
        <v>23</v>
      </c>
      <c r="C54" s="30" t="s">
        <v>12</v>
      </c>
      <c r="D54" s="30" t="s">
        <v>10</v>
      </c>
      <c r="E54" s="30" t="s">
        <v>140</v>
      </c>
      <c r="F54" s="43" t="s">
        <v>34</v>
      </c>
      <c r="G54" s="27">
        <v>2000</v>
      </c>
      <c r="H54" s="27">
        <v>2000</v>
      </c>
      <c r="I54" s="90"/>
    </row>
    <row r="55" spans="1:9" ht="25.5">
      <c r="A55" s="51" t="s">
        <v>129</v>
      </c>
      <c r="B55" s="25">
        <v>920</v>
      </c>
      <c r="C55" s="25" t="s">
        <v>12</v>
      </c>
      <c r="D55" s="25" t="s">
        <v>10</v>
      </c>
      <c r="E55" s="8" t="s">
        <v>128</v>
      </c>
      <c r="F55" s="26"/>
      <c r="G55" s="14">
        <f t="shared" ref="G55:H59" si="8">G56</f>
        <v>10835</v>
      </c>
      <c r="H55" s="14">
        <f t="shared" si="8"/>
        <v>10835</v>
      </c>
      <c r="I55" s="90"/>
    </row>
    <row r="56" spans="1:9" ht="25.5">
      <c r="A56" s="42" t="s">
        <v>131</v>
      </c>
      <c r="B56" s="25">
        <v>920</v>
      </c>
      <c r="C56" s="25" t="s">
        <v>12</v>
      </c>
      <c r="D56" s="25" t="s">
        <v>10</v>
      </c>
      <c r="E56" s="8" t="s">
        <v>130</v>
      </c>
      <c r="F56" s="25"/>
      <c r="G56" s="14">
        <f t="shared" si="8"/>
        <v>10835</v>
      </c>
      <c r="H56" s="14">
        <f t="shared" si="8"/>
        <v>10835</v>
      </c>
      <c r="I56" s="90"/>
    </row>
    <row r="57" spans="1:9" ht="38.25">
      <c r="A57" s="42" t="s">
        <v>133</v>
      </c>
      <c r="B57" s="25">
        <v>920</v>
      </c>
      <c r="C57" s="25" t="s">
        <v>12</v>
      </c>
      <c r="D57" s="25" t="s">
        <v>10</v>
      </c>
      <c r="E57" s="8" t="s">
        <v>132</v>
      </c>
      <c r="F57" s="25"/>
      <c r="G57" s="14">
        <f t="shared" si="8"/>
        <v>10835</v>
      </c>
      <c r="H57" s="14">
        <f t="shared" si="8"/>
        <v>10835</v>
      </c>
      <c r="I57" s="90"/>
    </row>
    <row r="58" spans="1:9" ht="25.5">
      <c r="A58" s="3" t="s">
        <v>73</v>
      </c>
      <c r="B58" s="25">
        <v>920</v>
      </c>
      <c r="C58" s="25" t="s">
        <v>12</v>
      </c>
      <c r="D58" s="25" t="s">
        <v>10</v>
      </c>
      <c r="E58" s="8" t="s">
        <v>132</v>
      </c>
      <c r="F58" s="25" t="s">
        <v>45</v>
      </c>
      <c r="G58" s="17">
        <f t="shared" si="8"/>
        <v>10835</v>
      </c>
      <c r="H58" s="17">
        <f t="shared" si="8"/>
        <v>10835</v>
      </c>
      <c r="I58" s="90"/>
    </row>
    <row r="59" spans="1:9" ht="38.25">
      <c r="A59" s="51" t="s">
        <v>74</v>
      </c>
      <c r="B59" s="25">
        <v>920</v>
      </c>
      <c r="C59" s="25" t="s">
        <v>12</v>
      </c>
      <c r="D59" s="25" t="s">
        <v>10</v>
      </c>
      <c r="E59" s="8" t="s">
        <v>132</v>
      </c>
      <c r="F59" s="26" t="s">
        <v>46</v>
      </c>
      <c r="G59" s="14">
        <f t="shared" si="8"/>
        <v>10835</v>
      </c>
      <c r="H59" s="14">
        <f t="shared" si="8"/>
        <v>10835</v>
      </c>
      <c r="I59" s="90"/>
    </row>
    <row r="60" spans="1:9" ht="38.25">
      <c r="A60" s="65" t="s">
        <v>72</v>
      </c>
      <c r="B60" s="30" t="s">
        <v>23</v>
      </c>
      <c r="C60" s="30" t="s">
        <v>12</v>
      </c>
      <c r="D60" s="30" t="s">
        <v>10</v>
      </c>
      <c r="E60" s="30" t="s">
        <v>132</v>
      </c>
      <c r="F60" s="30" t="s">
        <v>34</v>
      </c>
      <c r="G60" s="27">
        <v>10835</v>
      </c>
      <c r="H60" s="27">
        <v>10835</v>
      </c>
      <c r="I60" s="90"/>
    </row>
    <row r="61" spans="1:9" ht="15">
      <c r="A61" s="3" t="s">
        <v>43</v>
      </c>
      <c r="B61" s="25">
        <v>920</v>
      </c>
      <c r="C61" s="25" t="s">
        <v>12</v>
      </c>
      <c r="D61" s="25" t="s">
        <v>10</v>
      </c>
      <c r="E61" s="8" t="s">
        <v>106</v>
      </c>
      <c r="F61" s="25"/>
      <c r="G61" s="17">
        <f>G67+G72+G76+G80+G62</f>
        <v>69563.600000000006</v>
      </c>
      <c r="H61" s="17">
        <f>H67+H72+H76+H80+H62</f>
        <v>70113.7</v>
      </c>
    </row>
    <row r="62" spans="1:9" ht="53.25" customHeight="1">
      <c r="A62" s="51" t="s">
        <v>84</v>
      </c>
      <c r="B62" s="25" t="s">
        <v>23</v>
      </c>
      <c r="C62" s="25" t="s">
        <v>12</v>
      </c>
      <c r="D62" s="25" t="s">
        <v>10</v>
      </c>
      <c r="E62" s="8" t="s">
        <v>115</v>
      </c>
      <c r="F62" s="26"/>
      <c r="G62" s="14">
        <f>G63</f>
        <v>30623.599999999999</v>
      </c>
      <c r="H62" s="14">
        <f>H63</f>
        <v>31163.7</v>
      </c>
    </row>
    <row r="63" spans="1:9" ht="15.75" customHeight="1">
      <c r="A63" s="42" t="s">
        <v>73</v>
      </c>
      <c r="B63" s="25">
        <v>920</v>
      </c>
      <c r="C63" s="25" t="s">
        <v>12</v>
      </c>
      <c r="D63" s="25" t="s">
        <v>10</v>
      </c>
      <c r="E63" s="8" t="s">
        <v>115</v>
      </c>
      <c r="F63" s="25" t="s">
        <v>45</v>
      </c>
      <c r="G63" s="14">
        <f>G64</f>
        <v>30623.599999999999</v>
      </c>
      <c r="H63" s="14">
        <f>H64</f>
        <v>31163.7</v>
      </c>
    </row>
    <row r="64" spans="1:9" ht="15.75" customHeight="1">
      <c r="A64" s="42" t="s">
        <v>74</v>
      </c>
      <c r="B64" s="25">
        <v>920</v>
      </c>
      <c r="C64" s="25" t="s">
        <v>12</v>
      </c>
      <c r="D64" s="25" t="s">
        <v>10</v>
      </c>
      <c r="E64" s="8" t="s">
        <v>115</v>
      </c>
      <c r="F64" s="25" t="s">
        <v>46</v>
      </c>
      <c r="G64" s="14">
        <f>G66+G65</f>
        <v>30623.599999999999</v>
      </c>
      <c r="H64" s="14">
        <f>H66+H65</f>
        <v>31163.7</v>
      </c>
    </row>
    <row r="65" spans="1:8" ht="15.75" customHeight="1">
      <c r="A65" s="65" t="s">
        <v>144</v>
      </c>
      <c r="B65" s="30" t="s">
        <v>23</v>
      </c>
      <c r="C65" s="30" t="s">
        <v>12</v>
      </c>
      <c r="D65" s="30" t="s">
        <v>10</v>
      </c>
      <c r="E65" s="30" t="s">
        <v>115</v>
      </c>
      <c r="F65" s="43" t="s">
        <v>143</v>
      </c>
      <c r="G65" s="27">
        <v>50</v>
      </c>
      <c r="H65" s="27">
        <v>50</v>
      </c>
    </row>
    <row r="66" spans="1:8" ht="38.25" customHeight="1">
      <c r="A66" s="65" t="s">
        <v>72</v>
      </c>
      <c r="B66" s="30" t="s">
        <v>23</v>
      </c>
      <c r="C66" s="30" t="s">
        <v>12</v>
      </c>
      <c r="D66" s="30" t="s">
        <v>10</v>
      </c>
      <c r="E66" s="30" t="s">
        <v>115</v>
      </c>
      <c r="F66" s="43" t="s">
        <v>34</v>
      </c>
      <c r="G66" s="27">
        <f>51032-21675.9-377+330+1295.5-31</f>
        <v>30573.599999999999</v>
      </c>
      <c r="H66" s="27">
        <f>51032-25038.1-377+4214.6+1313.2-31</f>
        <v>31113.7</v>
      </c>
    </row>
    <row r="67" spans="1:8" ht="15">
      <c r="A67" s="51" t="s">
        <v>17</v>
      </c>
      <c r="B67" s="25">
        <v>920</v>
      </c>
      <c r="C67" s="25" t="s">
        <v>12</v>
      </c>
      <c r="D67" s="25" t="s">
        <v>10</v>
      </c>
      <c r="E67" s="8" t="s">
        <v>116</v>
      </c>
      <c r="F67" s="25" t="s">
        <v>7</v>
      </c>
      <c r="G67" s="14">
        <f>G68</f>
        <v>16250</v>
      </c>
      <c r="H67" s="14">
        <f>H68</f>
        <v>16450</v>
      </c>
    </row>
    <row r="68" spans="1:8" ht="25.5">
      <c r="A68" s="42" t="s">
        <v>73</v>
      </c>
      <c r="B68" s="25">
        <v>920</v>
      </c>
      <c r="C68" s="25" t="s">
        <v>12</v>
      </c>
      <c r="D68" s="25" t="s">
        <v>10</v>
      </c>
      <c r="E68" s="8" t="s">
        <v>116</v>
      </c>
      <c r="F68" s="25" t="s">
        <v>45</v>
      </c>
      <c r="G68" s="14">
        <f>G69</f>
        <v>16250</v>
      </c>
      <c r="H68" s="14">
        <f>H69</f>
        <v>16450</v>
      </c>
    </row>
    <row r="69" spans="1:8" ht="38.25">
      <c r="A69" s="42" t="s">
        <v>74</v>
      </c>
      <c r="B69" s="25">
        <v>920</v>
      </c>
      <c r="C69" s="25" t="s">
        <v>12</v>
      </c>
      <c r="D69" s="25" t="s">
        <v>10</v>
      </c>
      <c r="E69" s="8" t="s">
        <v>116</v>
      </c>
      <c r="F69" s="25" t="s">
        <v>46</v>
      </c>
      <c r="G69" s="14">
        <f>G71+G70</f>
        <v>16250</v>
      </c>
      <c r="H69" s="14">
        <f>H71+H70</f>
        <v>16450</v>
      </c>
    </row>
    <row r="70" spans="1:8" ht="38.25">
      <c r="A70" s="53" t="s">
        <v>75</v>
      </c>
      <c r="B70" s="43">
        <v>920</v>
      </c>
      <c r="C70" s="43" t="s">
        <v>12</v>
      </c>
      <c r="D70" s="43" t="s">
        <v>10</v>
      </c>
      <c r="E70" s="43" t="s">
        <v>116</v>
      </c>
      <c r="F70" s="43" t="s">
        <v>36</v>
      </c>
      <c r="G70" s="27">
        <v>3050</v>
      </c>
      <c r="H70" s="27">
        <v>3050</v>
      </c>
    </row>
    <row r="71" spans="1:8" ht="38.25">
      <c r="A71" s="66" t="s">
        <v>72</v>
      </c>
      <c r="B71" s="43" t="s">
        <v>23</v>
      </c>
      <c r="C71" s="43" t="s">
        <v>12</v>
      </c>
      <c r="D71" s="43" t="s">
        <v>10</v>
      </c>
      <c r="E71" s="43" t="s">
        <v>116</v>
      </c>
      <c r="F71" s="43" t="s">
        <v>34</v>
      </c>
      <c r="G71" s="27">
        <v>13200</v>
      </c>
      <c r="H71" s="27">
        <v>13400</v>
      </c>
    </row>
    <row r="72" spans="1:8" ht="15">
      <c r="A72" s="51" t="s">
        <v>18</v>
      </c>
      <c r="B72" s="25">
        <v>920</v>
      </c>
      <c r="C72" s="25" t="s">
        <v>12</v>
      </c>
      <c r="D72" s="25" t="s">
        <v>10</v>
      </c>
      <c r="E72" s="8" t="s">
        <v>117</v>
      </c>
      <c r="F72" s="25"/>
      <c r="G72" s="17">
        <f>G75</f>
        <v>2350</v>
      </c>
      <c r="H72" s="17">
        <f>H75</f>
        <v>2350</v>
      </c>
    </row>
    <row r="73" spans="1:8" ht="25.5">
      <c r="A73" s="42" t="s">
        <v>73</v>
      </c>
      <c r="B73" s="25">
        <v>920</v>
      </c>
      <c r="C73" s="25" t="s">
        <v>12</v>
      </c>
      <c r="D73" s="25" t="s">
        <v>10</v>
      </c>
      <c r="E73" s="8" t="s">
        <v>117</v>
      </c>
      <c r="F73" s="25" t="s">
        <v>45</v>
      </c>
      <c r="G73" s="17">
        <f>G74</f>
        <v>2350</v>
      </c>
      <c r="H73" s="17">
        <f>H74</f>
        <v>2350</v>
      </c>
    </row>
    <row r="74" spans="1:8" ht="38.25">
      <c r="A74" s="42" t="s">
        <v>74</v>
      </c>
      <c r="B74" s="25">
        <v>920</v>
      </c>
      <c r="C74" s="25" t="s">
        <v>12</v>
      </c>
      <c r="D74" s="25" t="s">
        <v>10</v>
      </c>
      <c r="E74" s="8" t="s">
        <v>117</v>
      </c>
      <c r="F74" s="25" t="s">
        <v>46</v>
      </c>
      <c r="G74" s="17">
        <f>G75</f>
        <v>2350</v>
      </c>
      <c r="H74" s="17">
        <f>H75</f>
        <v>2350</v>
      </c>
    </row>
    <row r="75" spans="1:8" ht="38.25">
      <c r="A75" s="66" t="s">
        <v>72</v>
      </c>
      <c r="B75" s="30">
        <v>920</v>
      </c>
      <c r="C75" s="30" t="s">
        <v>12</v>
      </c>
      <c r="D75" s="30" t="s">
        <v>10</v>
      </c>
      <c r="E75" s="30" t="s">
        <v>117</v>
      </c>
      <c r="F75" s="30" t="s">
        <v>34</v>
      </c>
      <c r="G75" s="27">
        <v>2350</v>
      </c>
      <c r="H75" s="27">
        <v>2350</v>
      </c>
    </row>
    <row r="76" spans="1:8" ht="15">
      <c r="A76" s="51" t="s">
        <v>19</v>
      </c>
      <c r="B76" s="25">
        <v>920</v>
      </c>
      <c r="C76" s="25" t="s">
        <v>12</v>
      </c>
      <c r="D76" s="25" t="s">
        <v>10</v>
      </c>
      <c r="E76" s="8" t="s">
        <v>118</v>
      </c>
      <c r="F76" s="25" t="s">
        <v>7</v>
      </c>
      <c r="G76" s="17">
        <f>G79</f>
        <v>1300</v>
      </c>
      <c r="H76" s="17">
        <f>H79</f>
        <v>1300</v>
      </c>
    </row>
    <row r="77" spans="1:8" ht="25.5">
      <c r="A77" s="42" t="s">
        <v>73</v>
      </c>
      <c r="B77" s="25">
        <v>920</v>
      </c>
      <c r="C77" s="25" t="s">
        <v>12</v>
      </c>
      <c r="D77" s="25" t="s">
        <v>10</v>
      </c>
      <c r="E77" s="8" t="s">
        <v>118</v>
      </c>
      <c r="F77" s="25" t="s">
        <v>45</v>
      </c>
      <c r="G77" s="17">
        <f>G78</f>
        <v>1300</v>
      </c>
      <c r="H77" s="17">
        <f>H78</f>
        <v>1300</v>
      </c>
    </row>
    <row r="78" spans="1:8" ht="38.25">
      <c r="A78" s="42" t="s">
        <v>74</v>
      </c>
      <c r="B78" s="25">
        <v>920</v>
      </c>
      <c r="C78" s="25" t="s">
        <v>12</v>
      </c>
      <c r="D78" s="25" t="s">
        <v>10</v>
      </c>
      <c r="E78" s="8" t="s">
        <v>118</v>
      </c>
      <c r="F78" s="25" t="s">
        <v>46</v>
      </c>
      <c r="G78" s="17">
        <f>G79</f>
        <v>1300</v>
      </c>
      <c r="H78" s="17">
        <f>H79</f>
        <v>1300</v>
      </c>
    </row>
    <row r="79" spans="1:8" ht="38.25">
      <c r="A79" s="66" t="s">
        <v>72</v>
      </c>
      <c r="B79" s="30">
        <v>920</v>
      </c>
      <c r="C79" s="30" t="s">
        <v>12</v>
      </c>
      <c r="D79" s="30" t="s">
        <v>10</v>
      </c>
      <c r="E79" s="30" t="s">
        <v>118</v>
      </c>
      <c r="F79" s="30" t="s">
        <v>34</v>
      </c>
      <c r="G79" s="27">
        <v>1300</v>
      </c>
      <c r="H79" s="27">
        <v>1300</v>
      </c>
    </row>
    <row r="80" spans="1:8" ht="25.5">
      <c r="A80" s="51" t="s">
        <v>81</v>
      </c>
      <c r="B80" s="25">
        <v>920</v>
      </c>
      <c r="C80" s="25" t="s">
        <v>12</v>
      </c>
      <c r="D80" s="25" t="s">
        <v>10</v>
      </c>
      <c r="E80" s="8" t="s">
        <v>119</v>
      </c>
      <c r="F80" s="25" t="s">
        <v>7</v>
      </c>
      <c r="G80" s="17">
        <f>G83</f>
        <v>19040</v>
      </c>
      <c r="H80" s="17">
        <f>H83</f>
        <v>18850</v>
      </c>
    </row>
    <row r="81" spans="1:9" ht="25.5">
      <c r="A81" s="42" t="s">
        <v>73</v>
      </c>
      <c r="B81" s="25">
        <v>920</v>
      </c>
      <c r="C81" s="25" t="s">
        <v>12</v>
      </c>
      <c r="D81" s="25" t="s">
        <v>10</v>
      </c>
      <c r="E81" s="8" t="s">
        <v>119</v>
      </c>
      <c r="F81" s="25" t="s">
        <v>45</v>
      </c>
      <c r="G81" s="17">
        <f>G82</f>
        <v>19040</v>
      </c>
      <c r="H81" s="17">
        <f>H82</f>
        <v>18850</v>
      </c>
    </row>
    <row r="82" spans="1:9" ht="38.25">
      <c r="A82" s="42" t="s">
        <v>74</v>
      </c>
      <c r="B82" s="25">
        <v>920</v>
      </c>
      <c r="C82" s="25" t="s">
        <v>12</v>
      </c>
      <c r="D82" s="25" t="s">
        <v>10</v>
      </c>
      <c r="E82" s="8" t="s">
        <v>119</v>
      </c>
      <c r="F82" s="25" t="s">
        <v>46</v>
      </c>
      <c r="G82" s="17">
        <f>G83</f>
        <v>19040</v>
      </c>
      <c r="H82" s="17">
        <f>H83</f>
        <v>18850</v>
      </c>
    </row>
    <row r="83" spans="1:9" ht="38.25">
      <c r="A83" s="66" t="s">
        <v>72</v>
      </c>
      <c r="B83" s="30">
        <v>920</v>
      </c>
      <c r="C83" s="30" t="s">
        <v>12</v>
      </c>
      <c r="D83" s="30" t="s">
        <v>10</v>
      </c>
      <c r="E83" s="30" t="s">
        <v>119</v>
      </c>
      <c r="F83" s="30" t="s">
        <v>34</v>
      </c>
      <c r="G83" s="27">
        <v>19040</v>
      </c>
      <c r="H83" s="27">
        <v>18850</v>
      </c>
    </row>
    <row r="84" spans="1:9" ht="14.25">
      <c r="A84" s="50" t="s">
        <v>54</v>
      </c>
      <c r="B84" s="29" t="s">
        <v>23</v>
      </c>
      <c r="C84" s="29" t="s">
        <v>25</v>
      </c>
      <c r="D84" s="29" t="s">
        <v>26</v>
      </c>
      <c r="E84" s="8"/>
      <c r="F84" s="29" t="s">
        <v>7</v>
      </c>
      <c r="G84" s="28">
        <f>G85+G91</f>
        <v>1450.9</v>
      </c>
      <c r="H84" s="28">
        <f>H85+H91</f>
        <v>1450.9</v>
      </c>
    </row>
    <row r="85" spans="1:9" ht="15">
      <c r="A85" s="51" t="s">
        <v>28</v>
      </c>
      <c r="B85" s="25" t="s">
        <v>23</v>
      </c>
      <c r="C85" s="25" t="s">
        <v>25</v>
      </c>
      <c r="D85" s="25" t="s">
        <v>9</v>
      </c>
      <c r="E85" s="8"/>
      <c r="F85" s="25"/>
      <c r="G85" s="17">
        <f>G86</f>
        <v>496.1</v>
      </c>
      <c r="H85" s="17">
        <f>H86</f>
        <v>496.1</v>
      </c>
    </row>
    <row r="86" spans="1:9" ht="15">
      <c r="A86" s="3" t="s">
        <v>43</v>
      </c>
      <c r="B86" s="25">
        <v>920</v>
      </c>
      <c r="C86" s="25" t="s">
        <v>25</v>
      </c>
      <c r="D86" s="25" t="s">
        <v>9</v>
      </c>
      <c r="E86" s="8" t="s">
        <v>106</v>
      </c>
      <c r="F86" s="25"/>
      <c r="G86" s="17">
        <f>G87</f>
        <v>496.1</v>
      </c>
      <c r="H86" s="17">
        <f>H87</f>
        <v>496.1</v>
      </c>
    </row>
    <row r="87" spans="1:9" ht="25.5">
      <c r="A87" s="59" t="s">
        <v>82</v>
      </c>
      <c r="B87" s="25" t="s">
        <v>23</v>
      </c>
      <c r="C87" s="25" t="s">
        <v>25</v>
      </c>
      <c r="D87" s="25" t="s">
        <v>9</v>
      </c>
      <c r="E87" s="8" t="s">
        <v>120</v>
      </c>
      <c r="F87" s="25"/>
      <c r="G87" s="17">
        <f t="shared" ref="G87:H89" si="9">G88</f>
        <v>496.1</v>
      </c>
      <c r="H87" s="17">
        <f t="shared" si="9"/>
        <v>496.1</v>
      </c>
    </row>
    <row r="88" spans="1:9" ht="25.5">
      <c r="A88" s="60" t="s">
        <v>65</v>
      </c>
      <c r="B88" s="25" t="s">
        <v>23</v>
      </c>
      <c r="C88" s="25" t="s">
        <v>25</v>
      </c>
      <c r="D88" s="25" t="s">
        <v>9</v>
      </c>
      <c r="E88" s="8" t="s">
        <v>120</v>
      </c>
      <c r="F88" s="25" t="s">
        <v>64</v>
      </c>
      <c r="G88" s="17">
        <f t="shared" si="9"/>
        <v>496.1</v>
      </c>
      <c r="H88" s="17">
        <f t="shared" si="9"/>
        <v>496.1</v>
      </c>
    </row>
    <row r="89" spans="1:9" ht="25.5">
      <c r="A89" s="61" t="s">
        <v>66</v>
      </c>
      <c r="B89" s="25" t="s">
        <v>23</v>
      </c>
      <c r="C89" s="25" t="s">
        <v>25</v>
      </c>
      <c r="D89" s="25" t="s">
        <v>9</v>
      </c>
      <c r="E89" s="8" t="s">
        <v>120</v>
      </c>
      <c r="F89" s="25" t="s">
        <v>67</v>
      </c>
      <c r="G89" s="17">
        <f t="shared" si="9"/>
        <v>496.1</v>
      </c>
      <c r="H89" s="17">
        <f t="shared" si="9"/>
        <v>496.1</v>
      </c>
    </row>
    <row r="90" spans="1:9" ht="15">
      <c r="A90" s="91" t="s">
        <v>70</v>
      </c>
      <c r="B90" s="30" t="s">
        <v>23</v>
      </c>
      <c r="C90" s="92" t="s">
        <v>25</v>
      </c>
      <c r="D90" s="92" t="s">
        <v>9</v>
      </c>
      <c r="E90" s="92" t="s">
        <v>120</v>
      </c>
      <c r="F90" s="93" t="s">
        <v>37</v>
      </c>
      <c r="G90" s="94">
        <v>496.1</v>
      </c>
      <c r="H90" s="94">
        <v>496.1</v>
      </c>
    </row>
    <row r="91" spans="1:9" ht="15">
      <c r="A91" s="51" t="s">
        <v>32</v>
      </c>
      <c r="B91" s="25" t="s">
        <v>23</v>
      </c>
      <c r="C91" s="25" t="s">
        <v>25</v>
      </c>
      <c r="D91" s="25" t="s">
        <v>10</v>
      </c>
      <c r="E91" s="8"/>
      <c r="F91" s="25"/>
      <c r="G91" s="16">
        <f>G92+G101</f>
        <v>954.8</v>
      </c>
      <c r="H91" s="16">
        <f>H92+H101</f>
        <v>954.8</v>
      </c>
    </row>
    <row r="92" spans="1:9" ht="38.25">
      <c r="A92" s="3" t="s">
        <v>127</v>
      </c>
      <c r="B92" s="25">
        <v>920</v>
      </c>
      <c r="C92" s="25" t="s">
        <v>25</v>
      </c>
      <c r="D92" s="25" t="s">
        <v>10</v>
      </c>
      <c r="E92" s="8" t="s">
        <v>121</v>
      </c>
      <c r="F92" s="25"/>
      <c r="G92" s="16">
        <f>G93+G97</f>
        <v>577.79999999999995</v>
      </c>
      <c r="H92" s="16">
        <f>H93+H97</f>
        <v>577.79999999999995</v>
      </c>
      <c r="I92" s="7"/>
    </row>
    <row r="93" spans="1:9" ht="38.25">
      <c r="A93" s="3" t="s">
        <v>87</v>
      </c>
      <c r="B93" s="25" t="s">
        <v>23</v>
      </c>
      <c r="C93" s="25" t="s">
        <v>25</v>
      </c>
      <c r="D93" s="25" t="s">
        <v>10</v>
      </c>
      <c r="E93" s="8" t="s">
        <v>134</v>
      </c>
      <c r="F93" s="25"/>
      <c r="G93" s="16">
        <f>G94</f>
        <v>527.79999999999995</v>
      </c>
      <c r="H93" s="16">
        <f>H94</f>
        <v>527.79999999999995</v>
      </c>
      <c r="I93" s="7"/>
    </row>
    <row r="94" spans="1:9" ht="25.5">
      <c r="A94" s="60" t="s">
        <v>65</v>
      </c>
      <c r="B94" s="25" t="s">
        <v>23</v>
      </c>
      <c r="C94" s="25" t="s">
        <v>25</v>
      </c>
      <c r="D94" s="25" t="s">
        <v>10</v>
      </c>
      <c r="E94" s="8" t="s">
        <v>134</v>
      </c>
      <c r="F94" s="25" t="s">
        <v>64</v>
      </c>
      <c r="G94" s="16">
        <f t="shared" ref="G94:H99" si="10">G95</f>
        <v>527.79999999999995</v>
      </c>
      <c r="H94" s="16">
        <f t="shared" si="10"/>
        <v>527.79999999999995</v>
      </c>
      <c r="I94" s="7"/>
    </row>
    <row r="95" spans="1:9" ht="25.5">
      <c r="A95" s="62" t="s">
        <v>69</v>
      </c>
      <c r="B95" s="25" t="s">
        <v>23</v>
      </c>
      <c r="C95" s="25" t="s">
        <v>25</v>
      </c>
      <c r="D95" s="25" t="s">
        <v>10</v>
      </c>
      <c r="E95" s="8" t="s">
        <v>134</v>
      </c>
      <c r="F95" s="25" t="s">
        <v>68</v>
      </c>
      <c r="G95" s="16">
        <f t="shared" si="10"/>
        <v>527.79999999999995</v>
      </c>
      <c r="H95" s="16">
        <f t="shared" si="10"/>
        <v>527.79999999999995</v>
      </c>
      <c r="I95" s="7"/>
    </row>
    <row r="96" spans="1:9" ht="25.5">
      <c r="A96" s="65" t="s">
        <v>71</v>
      </c>
      <c r="B96" s="30" t="s">
        <v>23</v>
      </c>
      <c r="C96" s="30" t="s">
        <v>25</v>
      </c>
      <c r="D96" s="30" t="s">
        <v>10</v>
      </c>
      <c r="E96" s="30" t="s">
        <v>134</v>
      </c>
      <c r="F96" s="30" t="s">
        <v>39</v>
      </c>
      <c r="G96" s="27">
        <v>527.79999999999995</v>
      </c>
      <c r="H96" s="27">
        <v>527.79999999999995</v>
      </c>
      <c r="I96" s="7"/>
    </row>
    <row r="97" spans="1:9" ht="38.25">
      <c r="A97" s="3" t="s">
        <v>89</v>
      </c>
      <c r="B97" s="25" t="s">
        <v>23</v>
      </c>
      <c r="C97" s="25" t="s">
        <v>25</v>
      </c>
      <c r="D97" s="25" t="s">
        <v>10</v>
      </c>
      <c r="E97" s="8" t="s">
        <v>135</v>
      </c>
      <c r="F97" s="25"/>
      <c r="G97" s="16">
        <f>G98</f>
        <v>50</v>
      </c>
      <c r="H97" s="16">
        <f>H98</f>
        <v>50</v>
      </c>
      <c r="I97" s="7"/>
    </row>
    <row r="98" spans="1:9" ht="25.5">
      <c r="A98" s="60" t="s">
        <v>65</v>
      </c>
      <c r="B98" s="25" t="s">
        <v>23</v>
      </c>
      <c r="C98" s="25" t="s">
        <v>25</v>
      </c>
      <c r="D98" s="25" t="s">
        <v>10</v>
      </c>
      <c r="E98" s="8" t="s">
        <v>135</v>
      </c>
      <c r="F98" s="25" t="s">
        <v>64</v>
      </c>
      <c r="G98" s="16">
        <f t="shared" si="10"/>
        <v>50</v>
      </c>
      <c r="H98" s="16">
        <f t="shared" si="10"/>
        <v>50</v>
      </c>
      <c r="I98" s="7"/>
    </row>
    <row r="99" spans="1:9" ht="25.5">
      <c r="A99" s="62" t="s">
        <v>69</v>
      </c>
      <c r="B99" s="25" t="s">
        <v>23</v>
      </c>
      <c r="C99" s="25" t="s">
        <v>25</v>
      </c>
      <c r="D99" s="25" t="s">
        <v>10</v>
      </c>
      <c r="E99" s="8" t="s">
        <v>135</v>
      </c>
      <c r="F99" s="25" t="s">
        <v>68</v>
      </c>
      <c r="G99" s="16">
        <f t="shared" si="10"/>
        <v>50</v>
      </c>
      <c r="H99" s="16">
        <f t="shared" si="10"/>
        <v>50</v>
      </c>
      <c r="I99" s="7"/>
    </row>
    <row r="100" spans="1:9" ht="25.5">
      <c r="A100" s="91" t="s">
        <v>71</v>
      </c>
      <c r="B100" s="30" t="s">
        <v>23</v>
      </c>
      <c r="C100" s="30" t="s">
        <v>25</v>
      </c>
      <c r="D100" s="30" t="s">
        <v>10</v>
      </c>
      <c r="E100" s="30" t="s">
        <v>135</v>
      </c>
      <c r="F100" s="30" t="s">
        <v>39</v>
      </c>
      <c r="G100" s="27">
        <v>50</v>
      </c>
      <c r="H100" s="27">
        <v>50</v>
      </c>
      <c r="I100" s="7"/>
    </row>
    <row r="101" spans="1:9" ht="15">
      <c r="A101" s="3" t="s">
        <v>43</v>
      </c>
      <c r="B101" s="25">
        <v>920</v>
      </c>
      <c r="C101" s="25" t="s">
        <v>25</v>
      </c>
      <c r="D101" s="25" t="s">
        <v>10</v>
      </c>
      <c r="E101" s="8" t="s">
        <v>106</v>
      </c>
      <c r="F101" s="25"/>
      <c r="G101" s="16">
        <f>G102+G106</f>
        <v>377</v>
      </c>
      <c r="H101" s="16">
        <f>H102+H106</f>
        <v>377</v>
      </c>
      <c r="I101" s="7"/>
    </row>
    <row r="102" spans="1:9" ht="25.5">
      <c r="A102" s="68" t="s">
        <v>92</v>
      </c>
      <c r="B102" s="25" t="s">
        <v>23</v>
      </c>
      <c r="C102" s="25" t="s">
        <v>25</v>
      </c>
      <c r="D102" s="25" t="s">
        <v>10</v>
      </c>
      <c r="E102" s="8" t="s">
        <v>122</v>
      </c>
      <c r="F102" s="25"/>
      <c r="G102" s="16">
        <f t="shared" ref="G102:G108" si="11">G103</f>
        <v>330</v>
      </c>
      <c r="H102" s="16">
        <f>H103</f>
        <v>330</v>
      </c>
      <c r="I102" s="7"/>
    </row>
    <row r="103" spans="1:9" ht="25.5">
      <c r="A103" s="60" t="s">
        <v>65</v>
      </c>
      <c r="B103" s="25" t="s">
        <v>23</v>
      </c>
      <c r="C103" s="25" t="s">
        <v>25</v>
      </c>
      <c r="D103" s="25" t="s">
        <v>10</v>
      </c>
      <c r="E103" s="8" t="s">
        <v>122</v>
      </c>
      <c r="F103" s="25" t="s">
        <v>64</v>
      </c>
      <c r="G103" s="16">
        <f t="shared" si="11"/>
        <v>330</v>
      </c>
      <c r="H103" s="16">
        <f>H104</f>
        <v>330</v>
      </c>
      <c r="I103" s="7"/>
    </row>
    <row r="104" spans="1:9" ht="25.5">
      <c r="A104" s="62" t="s">
        <v>69</v>
      </c>
      <c r="B104" s="25" t="s">
        <v>23</v>
      </c>
      <c r="C104" s="25" t="s">
        <v>25</v>
      </c>
      <c r="D104" s="25" t="s">
        <v>10</v>
      </c>
      <c r="E104" s="8" t="s">
        <v>122</v>
      </c>
      <c r="F104" s="25" t="s">
        <v>68</v>
      </c>
      <c r="G104" s="16">
        <f t="shared" si="11"/>
        <v>330</v>
      </c>
      <c r="H104" s="16">
        <f t="shared" ref="H104:H108" si="12">H105</f>
        <v>330</v>
      </c>
      <c r="I104" s="7"/>
    </row>
    <row r="105" spans="1:9" ht="25.5">
      <c r="A105" s="65" t="s">
        <v>71</v>
      </c>
      <c r="B105" s="30" t="s">
        <v>23</v>
      </c>
      <c r="C105" s="30" t="s">
        <v>25</v>
      </c>
      <c r="D105" s="30" t="s">
        <v>10</v>
      </c>
      <c r="E105" s="32" t="s">
        <v>122</v>
      </c>
      <c r="F105" s="30" t="s">
        <v>39</v>
      </c>
      <c r="G105" s="27">
        <v>330</v>
      </c>
      <c r="H105" s="27">
        <v>330</v>
      </c>
      <c r="I105" s="7"/>
    </row>
    <row r="106" spans="1:9" ht="38.25">
      <c r="A106" s="59" t="s">
        <v>93</v>
      </c>
      <c r="B106" s="25" t="s">
        <v>23</v>
      </c>
      <c r="C106" s="25" t="s">
        <v>25</v>
      </c>
      <c r="D106" s="25" t="s">
        <v>10</v>
      </c>
      <c r="E106" s="8" t="s">
        <v>123</v>
      </c>
      <c r="F106" s="25"/>
      <c r="G106" s="16">
        <f t="shared" si="11"/>
        <v>47</v>
      </c>
      <c r="H106" s="16">
        <f t="shared" si="12"/>
        <v>47</v>
      </c>
      <c r="I106" s="7"/>
    </row>
    <row r="107" spans="1:9" ht="25.5">
      <c r="A107" s="42" t="s">
        <v>73</v>
      </c>
      <c r="B107" s="25" t="s">
        <v>23</v>
      </c>
      <c r="C107" s="25" t="s">
        <v>25</v>
      </c>
      <c r="D107" s="25" t="s">
        <v>10</v>
      </c>
      <c r="E107" s="8" t="s">
        <v>123</v>
      </c>
      <c r="F107" s="25" t="s">
        <v>45</v>
      </c>
      <c r="G107" s="16">
        <f t="shared" si="11"/>
        <v>47</v>
      </c>
      <c r="H107" s="16">
        <f t="shared" si="12"/>
        <v>47</v>
      </c>
      <c r="I107" s="7"/>
    </row>
    <row r="108" spans="1:9" ht="38.25">
      <c r="A108" s="42" t="s">
        <v>74</v>
      </c>
      <c r="B108" s="25" t="s">
        <v>23</v>
      </c>
      <c r="C108" s="25" t="s">
        <v>25</v>
      </c>
      <c r="D108" s="25" t="s">
        <v>10</v>
      </c>
      <c r="E108" s="8" t="s">
        <v>123</v>
      </c>
      <c r="F108" s="25" t="s">
        <v>46</v>
      </c>
      <c r="G108" s="16">
        <f t="shared" si="11"/>
        <v>47</v>
      </c>
      <c r="H108" s="16">
        <f t="shared" si="12"/>
        <v>47</v>
      </c>
      <c r="I108" s="7"/>
    </row>
    <row r="109" spans="1:9" ht="38.25">
      <c r="A109" s="65" t="s">
        <v>72</v>
      </c>
      <c r="B109" s="30" t="s">
        <v>23</v>
      </c>
      <c r="C109" s="30" t="s">
        <v>25</v>
      </c>
      <c r="D109" s="30" t="s">
        <v>10</v>
      </c>
      <c r="E109" s="32" t="s">
        <v>123</v>
      </c>
      <c r="F109" s="30" t="s">
        <v>34</v>
      </c>
      <c r="G109" s="27">
        <v>47</v>
      </c>
      <c r="H109" s="27">
        <v>47</v>
      </c>
      <c r="I109" s="7"/>
    </row>
    <row r="110" spans="1:9" ht="25.5">
      <c r="A110" s="50" t="s">
        <v>155</v>
      </c>
      <c r="B110" s="29" t="s">
        <v>23</v>
      </c>
      <c r="C110" s="29">
        <v>99</v>
      </c>
      <c r="D110" s="29" t="s">
        <v>26</v>
      </c>
      <c r="E110" s="8"/>
      <c r="F110" s="29"/>
      <c r="G110" s="28">
        <f t="shared" ref="G110:H114" si="13">G111</f>
        <v>3432.2</v>
      </c>
      <c r="H110" s="28">
        <f t="shared" si="13"/>
        <v>7074</v>
      </c>
    </row>
    <row r="111" spans="1:9" ht="15">
      <c r="A111" s="55" t="s">
        <v>156</v>
      </c>
      <c r="B111" s="8" t="s">
        <v>23</v>
      </c>
      <c r="C111" s="24">
        <v>99</v>
      </c>
      <c r="D111" s="24">
        <v>99</v>
      </c>
      <c r="E111" s="8"/>
      <c r="F111" s="8"/>
      <c r="G111" s="14">
        <f t="shared" si="13"/>
        <v>3432.2</v>
      </c>
      <c r="H111" s="14">
        <f t="shared" si="13"/>
        <v>7074</v>
      </c>
    </row>
    <row r="112" spans="1:9" ht="15">
      <c r="A112" s="55" t="s">
        <v>43</v>
      </c>
      <c r="B112" s="8" t="s">
        <v>23</v>
      </c>
      <c r="C112" s="24">
        <v>99</v>
      </c>
      <c r="D112" s="24">
        <v>99</v>
      </c>
      <c r="E112" s="8" t="s">
        <v>106</v>
      </c>
      <c r="F112" s="8"/>
      <c r="G112" s="14">
        <f t="shared" si="13"/>
        <v>3432.2</v>
      </c>
      <c r="H112" s="14">
        <f t="shared" si="13"/>
        <v>7074</v>
      </c>
    </row>
    <row r="113" spans="1:10" ht="15">
      <c r="A113" s="55" t="s">
        <v>156</v>
      </c>
      <c r="B113" s="8" t="s">
        <v>23</v>
      </c>
      <c r="C113" s="24">
        <v>99</v>
      </c>
      <c r="D113" s="24">
        <v>99</v>
      </c>
      <c r="E113" s="8" t="s">
        <v>157</v>
      </c>
      <c r="F113" s="8"/>
      <c r="G113" s="14">
        <f t="shared" si="13"/>
        <v>3432.2</v>
      </c>
      <c r="H113" s="14">
        <f t="shared" si="13"/>
        <v>7074</v>
      </c>
    </row>
    <row r="114" spans="1:10" ht="15">
      <c r="A114" s="55" t="s">
        <v>47</v>
      </c>
      <c r="B114" s="8" t="s">
        <v>23</v>
      </c>
      <c r="C114" s="24">
        <v>99</v>
      </c>
      <c r="D114" s="24">
        <v>99</v>
      </c>
      <c r="E114" s="8" t="s">
        <v>157</v>
      </c>
      <c r="F114" s="8">
        <v>800</v>
      </c>
      <c r="G114" s="14">
        <f t="shared" si="13"/>
        <v>3432.2</v>
      </c>
      <c r="H114" s="14">
        <f t="shared" si="13"/>
        <v>7074</v>
      </c>
    </row>
    <row r="115" spans="1:10" ht="15">
      <c r="A115" s="57" t="s">
        <v>158</v>
      </c>
      <c r="B115" s="32" t="s">
        <v>23</v>
      </c>
      <c r="C115" s="30">
        <v>99</v>
      </c>
      <c r="D115" s="30">
        <v>99</v>
      </c>
      <c r="E115" s="30" t="s">
        <v>157</v>
      </c>
      <c r="F115" s="32">
        <v>880</v>
      </c>
      <c r="G115" s="27">
        <v>3432.2</v>
      </c>
      <c r="H115" s="27">
        <v>7074</v>
      </c>
    </row>
    <row r="116" spans="1:10" ht="28.5">
      <c r="A116" s="58" t="s">
        <v>55</v>
      </c>
      <c r="B116" s="33" t="s">
        <v>56</v>
      </c>
      <c r="C116" s="34"/>
      <c r="D116" s="95"/>
      <c r="E116" s="95"/>
      <c r="F116" s="33" t="s">
        <v>7</v>
      </c>
      <c r="G116" s="11">
        <f t="shared" ref="G116:H118" si="14">G117</f>
        <v>36135</v>
      </c>
      <c r="H116" s="11">
        <f t="shared" si="14"/>
        <v>36135</v>
      </c>
      <c r="I116" s="96"/>
      <c r="J116" s="97"/>
    </row>
    <row r="117" spans="1:10" ht="14.25">
      <c r="A117" s="50" t="s">
        <v>57</v>
      </c>
      <c r="B117" s="35">
        <v>956</v>
      </c>
      <c r="C117" s="36">
        <v>8</v>
      </c>
      <c r="D117" s="29" t="s">
        <v>26</v>
      </c>
      <c r="E117" s="8"/>
      <c r="F117" s="35"/>
      <c r="G117" s="10">
        <f>G118+G132</f>
        <v>36135</v>
      </c>
      <c r="H117" s="10">
        <f>H118+H132</f>
        <v>36135</v>
      </c>
    </row>
    <row r="118" spans="1:10" ht="20.25" customHeight="1">
      <c r="A118" s="51" t="s">
        <v>22</v>
      </c>
      <c r="B118" s="38">
        <v>956</v>
      </c>
      <c r="C118" s="39">
        <v>8</v>
      </c>
      <c r="D118" s="39">
        <v>1</v>
      </c>
      <c r="E118" s="8"/>
      <c r="F118" s="38"/>
      <c r="G118" s="13">
        <f t="shared" si="14"/>
        <v>25770</v>
      </c>
      <c r="H118" s="13">
        <f t="shared" si="14"/>
        <v>25770</v>
      </c>
    </row>
    <row r="119" spans="1:10" ht="27" customHeight="1">
      <c r="A119" s="3" t="s">
        <v>88</v>
      </c>
      <c r="B119" s="8" t="s">
        <v>56</v>
      </c>
      <c r="C119" s="9">
        <v>8</v>
      </c>
      <c r="D119" s="9">
        <v>1</v>
      </c>
      <c r="E119" s="8" t="s">
        <v>124</v>
      </c>
      <c r="F119" s="8"/>
      <c r="G119" s="14">
        <f>G120+G124+G128</f>
        <v>25770</v>
      </c>
      <c r="H119" s="14">
        <f>H120+H124+H128</f>
        <v>25770</v>
      </c>
    </row>
    <row r="120" spans="1:10" ht="25.5">
      <c r="A120" s="69" t="s">
        <v>85</v>
      </c>
      <c r="B120" s="70" t="s">
        <v>56</v>
      </c>
      <c r="C120" s="98">
        <v>8</v>
      </c>
      <c r="D120" s="98">
        <v>1</v>
      </c>
      <c r="E120" s="8" t="s">
        <v>125</v>
      </c>
      <c r="F120" s="8"/>
      <c r="G120" s="14">
        <f>G123</f>
        <v>9885</v>
      </c>
      <c r="H120" s="14">
        <f>H123</f>
        <v>9885</v>
      </c>
    </row>
    <row r="121" spans="1:10" ht="38.25" customHeight="1">
      <c r="A121" s="55" t="s">
        <v>60</v>
      </c>
      <c r="B121" s="71" t="s">
        <v>56</v>
      </c>
      <c r="C121" s="98">
        <v>8</v>
      </c>
      <c r="D121" s="98">
        <v>1</v>
      </c>
      <c r="E121" s="8" t="s">
        <v>125</v>
      </c>
      <c r="F121" s="8" t="s">
        <v>61</v>
      </c>
      <c r="G121" s="14">
        <f>G123</f>
        <v>9885</v>
      </c>
      <c r="H121" s="14">
        <f>H123</f>
        <v>9885</v>
      </c>
    </row>
    <row r="122" spans="1:10" ht="19.5" customHeight="1">
      <c r="A122" s="55" t="s">
        <v>62</v>
      </c>
      <c r="B122" s="71" t="s">
        <v>56</v>
      </c>
      <c r="C122" s="98">
        <v>8</v>
      </c>
      <c r="D122" s="98">
        <v>1</v>
      </c>
      <c r="E122" s="8" t="s">
        <v>125</v>
      </c>
      <c r="F122" s="8" t="s">
        <v>63</v>
      </c>
      <c r="G122" s="14">
        <f>G123</f>
        <v>9885</v>
      </c>
      <c r="H122" s="14">
        <f>H123</f>
        <v>9885</v>
      </c>
    </row>
    <row r="123" spans="1:10" ht="69" customHeight="1">
      <c r="A123" s="57" t="s">
        <v>79</v>
      </c>
      <c r="B123" s="73" t="s">
        <v>56</v>
      </c>
      <c r="C123" s="99">
        <v>8</v>
      </c>
      <c r="D123" s="99">
        <v>1</v>
      </c>
      <c r="E123" s="99" t="s">
        <v>125</v>
      </c>
      <c r="F123" s="32" t="s">
        <v>38</v>
      </c>
      <c r="G123" s="27">
        <v>9885</v>
      </c>
      <c r="H123" s="27">
        <v>9885</v>
      </c>
    </row>
    <row r="124" spans="1:10" ht="25.5" customHeight="1">
      <c r="A124" s="72" t="s">
        <v>137</v>
      </c>
      <c r="B124" s="71" t="s">
        <v>56</v>
      </c>
      <c r="C124" s="9">
        <v>8</v>
      </c>
      <c r="D124" s="9">
        <v>1</v>
      </c>
      <c r="E124" s="8" t="s">
        <v>138</v>
      </c>
      <c r="F124" s="8"/>
      <c r="G124" s="14">
        <f t="shared" ref="G124:H126" si="15">G125</f>
        <v>34.1</v>
      </c>
      <c r="H124" s="14">
        <f t="shared" si="15"/>
        <v>34.1</v>
      </c>
      <c r="I124" s="7"/>
    </row>
    <row r="125" spans="1:10" ht="38.25">
      <c r="A125" s="55" t="s">
        <v>60</v>
      </c>
      <c r="B125" s="71" t="s">
        <v>56</v>
      </c>
      <c r="C125" s="9">
        <v>8</v>
      </c>
      <c r="D125" s="9">
        <v>1</v>
      </c>
      <c r="E125" s="8" t="s">
        <v>138</v>
      </c>
      <c r="F125" s="8" t="s">
        <v>61</v>
      </c>
      <c r="G125" s="14">
        <f t="shared" si="15"/>
        <v>34.1</v>
      </c>
      <c r="H125" s="14">
        <f t="shared" si="15"/>
        <v>34.1</v>
      </c>
      <c r="I125" s="7"/>
    </row>
    <row r="126" spans="1:10" ht="15">
      <c r="A126" s="55" t="s">
        <v>62</v>
      </c>
      <c r="B126" s="71" t="s">
        <v>56</v>
      </c>
      <c r="C126" s="9">
        <v>8</v>
      </c>
      <c r="D126" s="9">
        <v>1</v>
      </c>
      <c r="E126" s="8" t="s">
        <v>138</v>
      </c>
      <c r="F126" s="8" t="s">
        <v>63</v>
      </c>
      <c r="G126" s="14">
        <f t="shared" si="15"/>
        <v>34.1</v>
      </c>
      <c r="H126" s="14">
        <f t="shared" si="15"/>
        <v>34.1</v>
      </c>
      <c r="I126" s="7"/>
    </row>
    <row r="127" spans="1:10" ht="25.5">
      <c r="A127" s="57" t="s">
        <v>90</v>
      </c>
      <c r="B127" s="73" t="s">
        <v>56</v>
      </c>
      <c r="C127" s="80">
        <v>8</v>
      </c>
      <c r="D127" s="80">
        <v>1</v>
      </c>
      <c r="E127" s="99" t="s">
        <v>138</v>
      </c>
      <c r="F127" s="32" t="s">
        <v>91</v>
      </c>
      <c r="G127" s="27">
        <v>34.1</v>
      </c>
      <c r="H127" s="27">
        <v>34.1</v>
      </c>
      <c r="I127" s="7"/>
    </row>
    <row r="128" spans="1:10" ht="32.25" customHeight="1">
      <c r="A128" s="72" t="s">
        <v>86</v>
      </c>
      <c r="B128" s="71" t="s">
        <v>56</v>
      </c>
      <c r="C128" s="98">
        <v>8</v>
      </c>
      <c r="D128" s="98">
        <v>1</v>
      </c>
      <c r="E128" s="8" t="s">
        <v>126</v>
      </c>
      <c r="F128" s="8"/>
      <c r="G128" s="14">
        <f>G129</f>
        <v>15850.9</v>
      </c>
      <c r="H128" s="14">
        <f t="shared" ref="H128" si="16">H129</f>
        <v>15850.9</v>
      </c>
    </row>
    <row r="129" spans="1:10" ht="38.25">
      <c r="A129" s="55" t="s">
        <v>60</v>
      </c>
      <c r="B129" s="71" t="s">
        <v>56</v>
      </c>
      <c r="C129" s="98">
        <v>8</v>
      </c>
      <c r="D129" s="98">
        <v>1</v>
      </c>
      <c r="E129" s="8" t="s">
        <v>126</v>
      </c>
      <c r="F129" s="8" t="s">
        <v>61</v>
      </c>
      <c r="G129" s="14">
        <f>G130</f>
        <v>15850.9</v>
      </c>
      <c r="H129" s="14">
        <f>H130</f>
        <v>15850.9</v>
      </c>
    </row>
    <row r="130" spans="1:10" ht="15">
      <c r="A130" s="55" t="s">
        <v>62</v>
      </c>
      <c r="B130" s="71" t="s">
        <v>56</v>
      </c>
      <c r="C130" s="98">
        <v>8</v>
      </c>
      <c r="D130" s="98">
        <v>1</v>
      </c>
      <c r="E130" s="8" t="s">
        <v>126</v>
      </c>
      <c r="F130" s="8" t="s">
        <v>63</v>
      </c>
      <c r="G130" s="14">
        <f>G131</f>
        <v>15850.9</v>
      </c>
      <c r="H130" s="14">
        <f>H131</f>
        <v>15850.9</v>
      </c>
    </row>
    <row r="131" spans="1:10" ht="63.75">
      <c r="A131" s="57" t="s">
        <v>79</v>
      </c>
      <c r="B131" s="73" t="s">
        <v>56</v>
      </c>
      <c r="C131" s="99">
        <v>8</v>
      </c>
      <c r="D131" s="99">
        <v>1</v>
      </c>
      <c r="E131" s="99" t="s">
        <v>126</v>
      </c>
      <c r="F131" s="32" t="s">
        <v>38</v>
      </c>
      <c r="G131" s="27">
        <v>15850.9</v>
      </c>
      <c r="H131" s="27">
        <v>15850.9</v>
      </c>
    </row>
    <row r="132" spans="1:10" ht="15">
      <c r="A132" s="51" t="s">
        <v>98</v>
      </c>
      <c r="B132" s="38">
        <v>956</v>
      </c>
      <c r="C132" s="39">
        <v>8</v>
      </c>
      <c r="D132" s="39">
        <v>2</v>
      </c>
      <c r="E132" s="8"/>
      <c r="F132" s="51"/>
      <c r="G132" s="14">
        <f>G133</f>
        <v>10365</v>
      </c>
      <c r="H132" s="14">
        <f>H133</f>
        <v>10365</v>
      </c>
    </row>
    <row r="133" spans="1:10" ht="25.5">
      <c r="A133" s="3" t="s">
        <v>88</v>
      </c>
      <c r="B133" s="38">
        <v>956</v>
      </c>
      <c r="C133" s="39">
        <v>8</v>
      </c>
      <c r="D133" s="39">
        <v>2</v>
      </c>
      <c r="E133" s="8" t="s">
        <v>124</v>
      </c>
      <c r="F133" s="51"/>
      <c r="G133" s="14">
        <f>G134</f>
        <v>10365</v>
      </c>
      <c r="H133" s="14">
        <f>H134</f>
        <v>10365</v>
      </c>
    </row>
    <row r="134" spans="1:10" ht="38.25">
      <c r="A134" s="72" t="s">
        <v>86</v>
      </c>
      <c r="B134" s="71" t="s">
        <v>56</v>
      </c>
      <c r="C134" s="98">
        <v>8</v>
      </c>
      <c r="D134" s="98">
        <v>2</v>
      </c>
      <c r="E134" s="8" t="s">
        <v>126</v>
      </c>
      <c r="F134" s="8"/>
      <c r="G134" s="14">
        <f t="shared" ref="G134:H136" si="17">G135</f>
        <v>10365</v>
      </c>
      <c r="H134" s="14">
        <f t="shared" si="17"/>
        <v>10365</v>
      </c>
    </row>
    <row r="135" spans="1:10" ht="38.25">
      <c r="A135" s="55" t="s">
        <v>60</v>
      </c>
      <c r="B135" s="71" t="s">
        <v>56</v>
      </c>
      <c r="C135" s="98">
        <v>8</v>
      </c>
      <c r="D135" s="98">
        <v>2</v>
      </c>
      <c r="E135" s="8" t="s">
        <v>126</v>
      </c>
      <c r="F135" s="8" t="s">
        <v>61</v>
      </c>
      <c r="G135" s="14">
        <f t="shared" si="17"/>
        <v>10365</v>
      </c>
      <c r="H135" s="14">
        <f t="shared" si="17"/>
        <v>10365</v>
      </c>
    </row>
    <row r="136" spans="1:10" ht="15">
      <c r="A136" s="55" t="s">
        <v>95</v>
      </c>
      <c r="B136" s="71" t="s">
        <v>56</v>
      </c>
      <c r="C136" s="98">
        <v>8</v>
      </c>
      <c r="D136" s="98">
        <v>2</v>
      </c>
      <c r="E136" s="8" t="s">
        <v>126</v>
      </c>
      <c r="F136" s="8" t="s">
        <v>94</v>
      </c>
      <c r="G136" s="14">
        <f t="shared" si="17"/>
        <v>10365</v>
      </c>
      <c r="H136" s="14">
        <f t="shared" si="17"/>
        <v>10365</v>
      </c>
    </row>
    <row r="137" spans="1:10" ht="63.75">
      <c r="A137" s="57" t="s">
        <v>97</v>
      </c>
      <c r="B137" s="73" t="s">
        <v>56</v>
      </c>
      <c r="C137" s="99">
        <v>8</v>
      </c>
      <c r="D137" s="99">
        <v>2</v>
      </c>
      <c r="E137" s="99" t="s">
        <v>126</v>
      </c>
      <c r="F137" s="32" t="s">
        <v>96</v>
      </c>
      <c r="G137" s="27">
        <v>10365</v>
      </c>
      <c r="H137" s="27">
        <v>10365</v>
      </c>
      <c r="I137" s="7"/>
      <c r="J137" s="7"/>
    </row>
  </sheetData>
  <autoFilter ref="A6:J137"/>
  <customSheetViews>
    <customSheetView guid="{C0DCEFD6-4378-4196-8A52-BBAE8937CBA3}" showPageBreaks="1" printArea="1" showAutoFilter="1" view="pageBreakPreview" topLeftCell="A34">
      <selection activeCell="H48" sqref="H48"/>
      <pageMargins left="0.70866141732283472" right="0.19685039370078741" top="0.15748031496062992" bottom="0.55118110236220474" header="0" footer="0"/>
      <pageSetup paperSize="9" scale="90" orientation="portrait" r:id="rId1"/>
      <autoFilter ref="A6:J137"/>
    </customSheetView>
    <customSheetView guid="{265E4B74-F87F-4C11-8F36-BD3184BC15DF}" showPageBreaks="1" printArea="1" showAutoFilter="1" topLeftCell="A37">
      <selection activeCell="G38" sqref="G38"/>
      <pageMargins left="0.70866141732283472" right="0.19685039370078741" top="0.15748031496062992" bottom="0.55118110236220474" header="0" footer="0"/>
      <pageSetup paperSize="9" scale="90" orientation="portrait" r:id="rId2"/>
      <autoFilter ref="A6:J133"/>
    </customSheetView>
    <customSheetView guid="{9AE4E90B-95AD-4E92-80AE-724EF4B3642C}" showPageBreaks="1" printArea="1" showAutoFilter="1" hiddenRows="1" topLeftCell="A112">
      <selection activeCell="G127" sqref="G127"/>
      <pageMargins left="0.70866141732283472" right="0.19685039370078741" top="0.15748031496062992" bottom="0.55118110236220474" header="0" footer="0"/>
      <pageSetup paperSize="9" scale="90" orientation="portrait" r:id="rId3"/>
      <autoFilter ref="A6:J137"/>
    </customSheetView>
  </customSheetViews>
  <mergeCells count="10">
    <mergeCell ref="G7:H7"/>
    <mergeCell ref="E2:H2"/>
    <mergeCell ref="E3:H3"/>
    <mergeCell ref="A4:H4"/>
    <mergeCell ref="A5:H5"/>
    <mergeCell ref="A7:A8"/>
    <mergeCell ref="B7:B8"/>
    <mergeCell ref="C7:D7"/>
    <mergeCell ref="E7:E8"/>
    <mergeCell ref="F7:F8"/>
  </mergeCells>
  <pageMargins left="0.70866141732283472" right="0.19685039370078741" top="0.15748031496062992" bottom="0.55118110236220474" header="0" footer="0"/>
  <pageSetup paperSize="9" scale="9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 год</vt:lpstr>
      <vt:lpstr>'2017 год'!Заголовки_для_печати</vt:lpstr>
      <vt:lpstr>'2018-2019 год'!Заголовки_для_печати</vt:lpstr>
      <vt:lpstr>'2017 год'!Область_печати</vt:lpstr>
      <vt:lpstr>'2018-2019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2016-12-24T10:15:33Z</cp:lastPrinted>
  <dcterms:created xsi:type="dcterms:W3CDTF">2003-12-05T21:14:57Z</dcterms:created>
  <dcterms:modified xsi:type="dcterms:W3CDTF">2016-12-24T10:38:39Z</dcterms:modified>
</cp:coreProperties>
</file>