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Override PartName="/xl/revisions/revisionLog16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9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18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1065" windowWidth="10860" windowHeight="10560" activeTab="1"/>
  </bookViews>
  <sheets>
    <sheet name="2017 год" sheetId="1" r:id="rId1"/>
    <sheet name="2018-2019 год" sheetId="2" r:id="rId2"/>
  </sheets>
  <externalReferences>
    <externalReference r:id="rId3"/>
  </externalReferences>
  <definedNames>
    <definedName name="_xlnm._FilterDatabase" localSheetId="0" hidden="1">'2017 год'!$A$6:$F$148</definedName>
    <definedName name="_xlnm._FilterDatabase" localSheetId="1" hidden="1">'2018-2019 год'!$A$6:$J$133</definedName>
    <definedName name="Z_03D0DDB9_3E2B_445E_B26D_09285D63C497_.wvu.FilterData" localSheetId="0" hidden="1">'2017 год'!$A$6:$F$138</definedName>
    <definedName name="Z_0C05F25E_D6C8_460E_B21F_18CDF652E72B_.wvu.FilterData" localSheetId="0" hidden="1">'2017 год'!$A$6:$F$142</definedName>
    <definedName name="Z_0C05F25E_D6C8_460E_B21F_18CDF652E72B_.wvu.FilterData" localSheetId="1" hidden="1">'2018-2019 год'!$A$6:$J$119</definedName>
    <definedName name="Z_12B50C0D_3E99_4490_9C01_01559D7A9F7D_.wvu.FilterData" localSheetId="1" hidden="1">'2018-2019 год'!$A$6:$J$127</definedName>
    <definedName name="Z_136A7CB4_B73A_487D_8A9F_6650DBF728F6_.wvu.FilterData" localSheetId="0" hidden="1">'2017 год'!$A$6:$F$142</definedName>
    <definedName name="Z_136A7CB4_B73A_487D_8A9F_6650DBF728F6_.wvu.FilterData" localSheetId="1" hidden="1">'2018-2019 год'!$A$6:$J$119</definedName>
    <definedName name="Z_15A2C592_34B0_4F20_BD5A_8DDC1F2A5659_.wvu.FilterData" localSheetId="0" hidden="1">'2017 год'!$A$6:$F$148</definedName>
    <definedName name="Z_184D3176_FFF6_4E91_A7DC_D63418B7D0F5_.wvu.FilterData" localSheetId="0" hidden="1">'2017 год'!$A$6:$F$138</definedName>
    <definedName name="Z_20900463_01EE_4499_A830_2048CE8173F7_.wvu.FilterData" localSheetId="0" hidden="1">'2017 год'!$A$6:$F$148</definedName>
    <definedName name="Z_20900463_01EE_4499_A830_2048CE8173F7_.wvu.FilterData" localSheetId="1" hidden="1">'2018-2019 год'!$A$6:$J$133</definedName>
    <definedName name="Z_2547B61A_57D8_45C6_87E4_2B595BD241A2_.wvu.FilterData" localSheetId="0" hidden="1">'2017 год'!$A$6:$F$138</definedName>
    <definedName name="Z_2547B61A_57D8_45C6_87E4_2B595BD241A2_.wvu.PrintArea" localSheetId="0" hidden="1">'2017 год'!$A$3:$G$138</definedName>
    <definedName name="Z_2547B61A_57D8_45C6_87E4_2B595BD241A2_.wvu.PrintTitles" localSheetId="0" hidden="1">'2017 год'!$7:$8</definedName>
    <definedName name="Z_265E4B74_F87F_4C11_8F36_BD3184BC15DF_.wvu.FilterData" localSheetId="0" hidden="1">'2017 год'!$A$6:$F$148</definedName>
    <definedName name="Z_265E4B74_F87F_4C11_8F36_BD3184BC15DF_.wvu.FilterData" localSheetId="1" hidden="1">'2018-2019 год'!$A$6:$J$133</definedName>
    <definedName name="Z_265E4B74_F87F_4C11_8F36_BD3184BC15DF_.wvu.PrintArea" localSheetId="0" hidden="1">'2017 год'!$A$1:$G$142</definedName>
    <definedName name="Z_265E4B74_F87F_4C11_8F36_BD3184BC15DF_.wvu.PrintArea" localSheetId="1" hidden="1">'2018-2019 год'!$A$1:$H$133</definedName>
    <definedName name="Z_265E4B74_F87F_4C11_8F36_BD3184BC15DF_.wvu.PrintTitles" localSheetId="1" hidden="1">'2018-2019 год'!$7:$8</definedName>
    <definedName name="Z_277A4540_226E_4BC5_9A6B_7157A8FCEFD5_.wvu.FilterData" localSheetId="1" hidden="1">'2018-2019 год'!$A$6:$J$119</definedName>
    <definedName name="Z_2CBFA120_4352_4C39_9099_3E3743A1946B_.wvu.FilterData" localSheetId="0" hidden="1">'2017 год'!$A$6:$F$142</definedName>
    <definedName name="Z_2CBFA120_4352_4C39_9099_3E3743A1946B_.wvu.FilterData" localSheetId="1" hidden="1">'2018-2019 год'!$A$6:$J$119</definedName>
    <definedName name="Z_2CC5DC23_D108_4C62_8D9C_2D339D918FB9_.wvu.FilterData" localSheetId="0" hidden="1">'2017 год'!$A$6:$F$138</definedName>
    <definedName name="Z_2E862F6B_6B0A_40BB_944E_0C7992DC3BBB_.wvu.FilterData" localSheetId="0" hidden="1">'2017 год'!$A$6:$F$138</definedName>
    <definedName name="Z_2FF96413_1F0E_42A6_B647_AF4DC456B835_.wvu.FilterData" localSheetId="0" hidden="1">'2017 год'!$A$6:$F$144</definedName>
    <definedName name="Z_2FF96413_1F0E_42A6_B647_AF4DC456B835_.wvu.FilterData" localSheetId="1" hidden="1">'2018-2019 год'!$A$6:$J$127</definedName>
    <definedName name="Z_40D786EC_62D9_4D85_BB2C_41DF50567517_.wvu.FilterData" localSheetId="1" hidden="1">'2018-2019 год'!$A$6:$J$119</definedName>
    <definedName name="Z_428C4879_5105_4D8B_A2F2_FB13B3A9E1E2_.wvu.FilterData" localSheetId="0" hidden="1">'2017 год'!$A$6:$F$148</definedName>
    <definedName name="Z_4335EB68_09B3_4B4B_B924_6DAE7283A538_.wvu.FilterData" localSheetId="1" hidden="1">'2018-2019 год'!$A$6:$J$127</definedName>
    <definedName name="Z_456FAF35_0ED7_4429_80D9_B602421A25A1_.wvu.FilterData" localSheetId="0" hidden="1">'2017 год'!$A$6:$F$148</definedName>
    <definedName name="Z_456FAF35_0ED7_4429_80D9_B602421A25A1_.wvu.FilterData" localSheetId="1" hidden="1">'2018-2019 год'!$A$6:$J$133</definedName>
    <definedName name="Z_4CB2AD8A_1395_4EEB_B6E5_ACA1429CF0DB_.wvu.Cols" localSheetId="0" hidden="1">'2017 год'!#REF!</definedName>
    <definedName name="Z_4CB2AD8A_1395_4EEB_B6E5_ACA1429CF0DB_.wvu.FilterData" localSheetId="0" hidden="1">'2017 год'!$A$6:$F$138</definedName>
    <definedName name="Z_4CB2AD8A_1395_4EEB_B6E5_ACA1429CF0DB_.wvu.PrintArea" localSheetId="0" hidden="1">'2017 год'!$A$4:$F$138</definedName>
    <definedName name="Z_4CB2AD8A_1395_4EEB_B6E5_ACA1429CF0DB_.wvu.PrintTitles" localSheetId="0" hidden="1">'2017 год'!$7:$8</definedName>
    <definedName name="Z_4DCFC8D2_CFB0_4FE4_8B3E_32DB381AAC5C_.wvu.FilterData" localSheetId="0" hidden="1">'2017 год'!$A$6:$F$148</definedName>
    <definedName name="Z_52080DA5_BFF1_49FC_B2E6_D15443E59FD0_.wvu.FilterData" localSheetId="0" hidden="1">'2017 год'!$A$6:$F$148</definedName>
    <definedName name="Z_52080DA5_BFF1_49FC_B2E6_D15443E59FD0_.wvu.FilterData" localSheetId="1" hidden="1">'2018-2019 год'!$A$6:$J$133</definedName>
    <definedName name="Z_5271CAE7_4D6C_40AB_9A03_5EFB6EFB80FA_.wvu.Cols" localSheetId="0" hidden="1">'2017 год'!#REF!</definedName>
    <definedName name="Z_5271CAE7_4D6C_40AB_9A03_5EFB6EFB80FA_.wvu.FilterData" localSheetId="0" hidden="1">'2017 год'!$A$6:$F$138</definedName>
    <definedName name="Z_5271CAE7_4D6C_40AB_9A03_5EFB6EFB80FA_.wvu.FilterData" localSheetId="1" hidden="1">'2018-2019 год'!$A$6:$J$84</definedName>
    <definedName name="Z_5271CAE7_4D6C_40AB_9A03_5EFB6EFB80FA_.wvu.PrintArea" localSheetId="0" hidden="1">'2017 год'!$A$2:$G$138</definedName>
    <definedName name="Z_5271CAE7_4D6C_40AB_9A03_5EFB6EFB80FA_.wvu.PrintArea" localSheetId="1" hidden="1">'2018-2019 год'!$A$2:$H$84</definedName>
    <definedName name="Z_58AA27DC_B6C6_486F_BBC3_7C0EC56685DB_.wvu.FilterData" localSheetId="0" hidden="1">'2017 год'!$A$6:$F$148</definedName>
    <definedName name="Z_599A55F8_3816_4A95_B2A0_7EE8B30830DF_.wvu.FilterData" localSheetId="0" hidden="1">'2017 год'!$A$6:$F$138</definedName>
    <definedName name="Z_599A55F8_3816_4A95_B2A0_7EE8B30830DF_.wvu.PrintArea" localSheetId="0" hidden="1">'2017 год'!$A$3:$G$138</definedName>
    <definedName name="Z_62BA1D30_83D4_405C_B38E_4A6036DCDF7D_.wvu.Cols" localSheetId="0" hidden="1">'2017 год'!#REF!</definedName>
    <definedName name="Z_62BA1D30_83D4_405C_B38E_4A6036DCDF7D_.wvu.FilterData" localSheetId="0" hidden="1">'2017 год'!$A$6:$F$138</definedName>
    <definedName name="Z_62BA1D30_83D4_405C_B38E_4A6036DCDF7D_.wvu.FilterData" localSheetId="1" hidden="1">'2018-2019 год'!$A$6:$J$84</definedName>
    <definedName name="Z_62BA1D30_83D4_405C_B38E_4A6036DCDF7D_.wvu.PrintArea" localSheetId="0" hidden="1">'2017 год'!$A$2:$G$138</definedName>
    <definedName name="Z_62BA1D30_83D4_405C_B38E_4A6036DCDF7D_.wvu.PrintArea" localSheetId="1" hidden="1">'2018-2019 год'!$A$2:$H$84</definedName>
    <definedName name="Z_79F59BD1_17D2_45CE_ABAE_358CD088226E_.wvu.FilterData" localSheetId="0" hidden="1">'2017 год'!$A$6:$F$142</definedName>
    <definedName name="Z_79F59BD1_17D2_45CE_ABAE_358CD088226E_.wvu.FilterData" localSheetId="1" hidden="1">'2018-2019 год'!$A$6:$J$119</definedName>
    <definedName name="Z_7BA8C1F8_2CAD_4B57_A2CE_5BD87591BF2E_.wvu.FilterData" localSheetId="1" hidden="1">'2018-2019 год'!$A$6:$J$84</definedName>
    <definedName name="Z_7C0ABF66_8B0F_48ED_A269_F91E2B0FF96C_.wvu.FilterData" localSheetId="0" hidden="1">'2017 год'!$A$6:$F$138</definedName>
    <definedName name="Z_7E6157A8_7582_4466_A9B4_081A339201B1_.wvu.FilterData" localSheetId="1" hidden="1">'2018-2019 год'!$A$6:$J$127</definedName>
    <definedName name="Z_8A4D0045_C517_4374_8A07_4E827A562FC4_.wvu.FilterData" localSheetId="0" hidden="1">'2017 год'!$A$6:$F$148</definedName>
    <definedName name="Z_8A4D0045_C517_4374_8A07_4E827A562FC4_.wvu.FilterData" localSheetId="1" hidden="1">'2018-2019 год'!$A$6:$J$133</definedName>
    <definedName name="Z_8AA41EB0_2CC0_4F86_8798_B03A7CC4D0C2_.wvu.FilterData" localSheetId="0" hidden="1">'2017 год'!$A$6:$F$148</definedName>
    <definedName name="Z_8E0CAC60_CC3F_47CB_9EF3_039342AC9535_.wvu.FilterData" localSheetId="0" hidden="1">'2017 год'!$A$6:$F$148</definedName>
    <definedName name="Z_8E0CAC60_CC3F_47CB_9EF3_039342AC9535_.wvu.FilterData" localSheetId="1" hidden="1">'2018-2019 год'!$A$6:$J$133</definedName>
    <definedName name="Z_8E0CAC60_CC3F_47CB_9EF3_039342AC9535_.wvu.PrintArea" localSheetId="1" hidden="1">'2018-2019 год'!$A$2:$H$133</definedName>
    <definedName name="Z_8E0CAC60_CC3F_47CB_9EF3_039342AC9535_.wvu.PrintTitles" localSheetId="0" hidden="1">'2017 год'!$7:$8</definedName>
    <definedName name="Z_8E0CAC60_CC3F_47CB_9EF3_039342AC9535_.wvu.PrintTitles" localSheetId="1" hidden="1">'2018-2019 год'!$7:$8</definedName>
    <definedName name="Z_949DCF8A_4B6C_48DC_A0AF_1508759F4E2C_.wvu.FilterData" localSheetId="0" hidden="1">'2017 год'!$A$6:$F$138</definedName>
    <definedName name="Z_9AE4E90B_95AD_4E92_80AE_724EF4B3642C_.wvu.FilterData" localSheetId="0" hidden="1">'2017 год'!$A$6:$F$148</definedName>
    <definedName name="Z_9AE4E90B_95AD_4E92_80AE_724EF4B3642C_.wvu.FilterData" localSheetId="1" hidden="1">'2018-2019 год'!$A$6:$J$133</definedName>
    <definedName name="Z_9AE4E90B_95AD_4E92_80AE_724EF4B3642C_.wvu.PrintArea" localSheetId="0" hidden="1">'2017 год'!$A$1:$G$148</definedName>
    <definedName name="Z_9AE4E90B_95AD_4E92_80AE_724EF4B3642C_.wvu.PrintArea" localSheetId="1" hidden="1">'2018-2019 год'!$A$1:$H$133</definedName>
    <definedName name="Z_9AE4E90B_95AD_4E92_80AE_724EF4B3642C_.wvu.PrintTitles" localSheetId="0" hidden="1">'2017 год'!$7:$8</definedName>
    <definedName name="Z_9AE4E90B_95AD_4E92_80AE_724EF4B3642C_.wvu.PrintTitles" localSheetId="1" hidden="1">'2018-2019 год'!$7:$8</definedName>
    <definedName name="Z_9AE4E90B_95AD_4E92_80AE_724EF4B3642C_.wvu.Rows" localSheetId="0" hidden="1">'2017 год'!#REF!,'2017 год'!#REF!</definedName>
    <definedName name="Z_9AE4E90B_95AD_4E92_80AE_724EF4B3642C_.wvu.Rows" localSheetId="1" hidden="1">'2018-2019 год'!#REF!</definedName>
    <definedName name="Z_A0D6FAD6_AAF6_4C3F_A6A2_E9F888E18FD9_.wvu.FilterData" localSheetId="1" hidden="1">'2018-2019 год'!$A$6:$J$133</definedName>
    <definedName name="Z_A24E161A_D544_48C2_9D1F_4A462EC54334_.wvu.FilterData" localSheetId="0" hidden="1">'2017 год'!$A$6:$F$142</definedName>
    <definedName name="Z_A24E161A_D544_48C2_9D1F_4A462EC54334_.wvu.FilterData" localSheetId="1" hidden="1">'2018-2019 год'!$A$6:$J$119</definedName>
    <definedName name="Z_A79CDC70_8466_49CB_8C49_C52C08F5C2C3_.wvu.FilterData" localSheetId="0" hidden="1">'2017 год'!$A$6:$F$138</definedName>
    <definedName name="Z_A79CDC70_8466_49CB_8C49_C52C08F5C2C3_.wvu.PrintArea" localSheetId="0" hidden="1">'2017 год'!$A$3:$G$138</definedName>
    <definedName name="Z_A79CDC70_8466_49CB_8C49_C52C08F5C2C3_.wvu.PrintTitles" localSheetId="0" hidden="1">'2017 год'!$7:$8</definedName>
    <definedName name="Z_B2AEA316_3CC7_4A5F_84DC_5C75A986883C_.wvu.FilterData" localSheetId="0" hidden="1">'2017 год'!$A$6:$F$142</definedName>
    <definedName name="Z_B2AEA316_3CC7_4A5F_84DC_5C75A986883C_.wvu.FilterData" localSheetId="1" hidden="1">'2018-2019 год'!$A$6:$J$119</definedName>
    <definedName name="Z_B3397BCA_1277_4868_806F_2E68EFD73FCF_.wvu.Cols" localSheetId="0" hidden="1">'2017 год'!#REF!</definedName>
    <definedName name="Z_B3397BCA_1277_4868_806F_2E68EFD73FCF_.wvu.FilterData" localSheetId="0" hidden="1">'2017 год'!$A$6:$F$138</definedName>
    <definedName name="Z_B3397BCA_1277_4868_806F_2E68EFD73FCF_.wvu.PrintArea" localSheetId="0" hidden="1">'2017 год'!$A$4:$F$138</definedName>
    <definedName name="Z_B3397BCA_1277_4868_806F_2E68EFD73FCF_.wvu.PrintTitles" localSheetId="0" hidden="1">'2017 год'!$7:$8</definedName>
    <definedName name="Z_B3ADB1FC_7237_4F79_A98A_9A3A728E8FB8_.wvu.FilterData" localSheetId="0" hidden="1">'2017 год'!$A$6:$F$138</definedName>
    <definedName name="Z_B8A739F7_C310_4C26_B7C0_CC0542003F2D_.wvu.FilterData" localSheetId="1" hidden="1">'2018-2019 год'!$A$6:$J$127</definedName>
    <definedName name="Z_C0DCEFD6_4378_4196_8A52_BBAE8937CBA3_.wvu.FilterData" localSheetId="0" hidden="1">'2017 год'!$A$6:$F$148</definedName>
    <definedName name="Z_C0DCEFD6_4378_4196_8A52_BBAE8937CBA3_.wvu.FilterData" localSheetId="1" hidden="1">'2018-2019 год'!$A$6:$J$133</definedName>
    <definedName name="Z_C0DCEFD6_4378_4196_8A52_BBAE8937CBA3_.wvu.PrintArea" localSheetId="0" hidden="1">'2017 год'!$A$1:$G$148</definedName>
    <definedName name="Z_C0DCEFD6_4378_4196_8A52_BBAE8937CBA3_.wvu.PrintArea" localSheetId="1" hidden="1">'2018-2019 год'!$A$1:$H$133</definedName>
    <definedName name="Z_C0DCEFD6_4378_4196_8A52_BBAE8937CBA3_.wvu.PrintTitles" localSheetId="0" hidden="1">'2017 год'!$7:$8</definedName>
    <definedName name="Z_C0DCEFD6_4378_4196_8A52_BBAE8937CBA3_.wvu.PrintTitles" localSheetId="1" hidden="1">'2018-2019 год'!$7:$8</definedName>
    <definedName name="Z_CBBD36BD_B8D3_405D_A6D4_79D054A9E80B_.wvu.FilterData" localSheetId="0" hidden="1">'2017 год'!$A$6:$F$142</definedName>
    <definedName name="Z_CD24F721_A56E_4FD6_B910_D94DA090D51C_.wvu.FilterData" localSheetId="1" hidden="1">'2018-2019 год'!$A$6:$J$133</definedName>
    <definedName name="Z_CFCD11A5_5DDB_474D_9D2B_79AC7ABEC29D_.wvu.FilterData" localSheetId="0" hidden="1">'2017 год'!$A$6:$F$142</definedName>
    <definedName name="Z_CFCD11A5_5DDB_474D_9D2B_79AC7ABEC29D_.wvu.FilterData" localSheetId="1" hidden="1">'2018-2019 год'!$A$6:$J$119</definedName>
    <definedName name="Z_D5451C69_6188_4AB8_99E1_04D2A5F2965F_.wvu.FilterData" localSheetId="0" hidden="1">'2017 год'!$A$6:$F$148</definedName>
    <definedName name="Z_D5451C69_6188_4AB8_99E1_04D2A5F2965F_.wvu.FilterData" localSheetId="1" hidden="1">'2018-2019 год'!$A$6:$J$133</definedName>
    <definedName name="Z_D5451C69_6188_4AB8_99E1_04D2A5F2965F_.wvu.PrintArea" localSheetId="0" hidden="1">'2017 год'!$A$1:$G$148</definedName>
    <definedName name="Z_D5451C69_6188_4AB8_99E1_04D2A5F2965F_.wvu.PrintArea" localSheetId="1" hidden="1">'2018-2019 год'!$A$2:$H$133</definedName>
    <definedName name="Z_D5451C69_6188_4AB8_99E1_04D2A5F2965F_.wvu.PrintTitles" localSheetId="1" hidden="1">'2018-2019 год'!$7:$8</definedName>
    <definedName name="Z_D5451C69_6188_4AB8_99E1_04D2A5F2965F_.wvu.Rows" localSheetId="1" hidden="1">'2018-2019 год'!#REF!,'2018-2019 год'!#REF!,'2018-2019 год'!#REF!,'2018-2019 год'!#REF!,'2018-2019 год'!#REF!,'2018-2019 год'!#REF!,'2018-2019 год'!#REF!</definedName>
    <definedName name="Z_DCD62DCA_C2E6_4944_BF05_06393683843D_.wvu.FilterData" localSheetId="0" hidden="1">'2017 год'!$A$6:$F$144</definedName>
    <definedName name="Z_E021FB0C_A711_4509_BC26_BEE4D6D0121D_.wvu.FilterData" localSheetId="0" hidden="1">'2017 год'!$A$6:$F$144</definedName>
    <definedName name="Z_E021FB0C_A711_4509_BC26_BEE4D6D0121D_.wvu.FilterData" localSheetId="1" hidden="1">'2018-2019 год'!$A$6:$J$127</definedName>
    <definedName name="Z_E021FB0C_A711_4509_BC26_BEE4D6D0121D_.wvu.PrintArea" localSheetId="0" hidden="1">'2017 год'!$A$2:$G$144</definedName>
    <definedName name="Z_E021FB0C_A711_4509_BC26_BEE4D6D0121D_.wvu.PrintArea" localSheetId="1" hidden="1">'2018-2019 год'!$A$2:$H$127</definedName>
    <definedName name="Z_E73FB2C8_8889_4BC1_B42C_BB4285892FAC_.wvu.Cols" localSheetId="0" hidden="1">'2017 год'!#REF!</definedName>
    <definedName name="Z_E73FB2C8_8889_4BC1_B42C_BB4285892FAC_.wvu.FilterData" localSheetId="0" hidden="1">'2017 год'!$A$6:$F$138</definedName>
    <definedName name="Z_E73FB2C8_8889_4BC1_B42C_BB4285892FAC_.wvu.PrintArea" localSheetId="0" hidden="1">'2017 год'!$A$4:$F$138</definedName>
    <definedName name="Z_E73FB2C8_8889_4BC1_B42C_BB4285892FAC_.wvu.PrintTitles" localSheetId="0" hidden="1">'2017 год'!$7:$8</definedName>
    <definedName name="Z_E7A61A23_F5BB_4765_9BEB_425D1A63ECC6_.wvu.FilterData" localSheetId="0" hidden="1">'2017 год'!$A$6:$F$142</definedName>
    <definedName name="Z_E7A61A23_F5BB_4765_9BEB_425D1A63ECC6_.wvu.FilterData" localSheetId="1" hidden="1">'2018-2019 год'!$A$6:$J$119</definedName>
    <definedName name="Z_E942A1EB_DA9A_49D4_890A_1E490C17C671_.wvu.FilterData" localSheetId="0" hidden="1">'2017 год'!$A$6:$F$142</definedName>
    <definedName name="Z_E942A1EB_DA9A_49D4_890A_1E490C17C671_.wvu.FilterData" localSheetId="1" hidden="1">'2018-2019 год'!$A$6:$J$119</definedName>
    <definedName name="Z_F0654BDF_4068_4EF6_85C0_9A711782EA10_.wvu.FilterData" localSheetId="0" hidden="1">'2017 год'!$A$6:$F$148</definedName>
    <definedName name="Z_F342BAB3_B418_4D96_97C7_115CF84FD0F0_.wvu.FilterData" localSheetId="1" hidden="1">'2018-2019 год'!$A$6:$J$119</definedName>
    <definedName name="Z_F883476E_04A9_4D11_A9FF_4F72BAC798EA_.wvu.FilterData" localSheetId="0" hidden="1">'2017 год'!$A$6:$F$142</definedName>
    <definedName name="_xlnm.Print_Titles" localSheetId="0">'2017 год'!$7:$8</definedName>
    <definedName name="_xlnm.Print_Titles" localSheetId="1">'2018-2019 год'!$7:$8</definedName>
    <definedName name="_xlnm.Print_Area" localSheetId="0">'2017 год'!$A$1:$G$148</definedName>
    <definedName name="_xlnm.Print_Area" localSheetId="1">'2018-2019 год'!$A$1:$H$133</definedName>
  </definedNames>
  <calcPr calcId="125725"/>
  <customWorkbookViews>
    <customWorkbookView name="й1 - Личное представление" guid="{265E4B74-F87F-4C11-8F36-BD3184BC15DF}" mergeInterval="0" personalView="1" maximized="1" xWindow="1" yWindow="1" windowWidth="947" windowHeight="315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Администратор - Личное представление" guid="{C0DCEFD6-4378-4196-8A52-BBAE8937CBA3}" mergeInterval="0" personalView="1" maximized="1" windowWidth="1276" windowHeight="809" activeSheetId="2"/>
  </customWorkbookViews>
</workbook>
</file>

<file path=xl/calcChain.xml><?xml version="1.0" encoding="utf-8"?>
<calcChain xmlns="http://schemas.openxmlformats.org/spreadsheetml/2006/main">
  <c r="G129" i="1"/>
  <c r="G128" s="1"/>
  <c r="G127" s="1"/>
  <c r="H62" i="2"/>
  <c r="G62"/>
  <c r="G76" i="1" l="1"/>
  <c r="H9"/>
  <c r="G42"/>
  <c r="G60" i="2"/>
  <c r="G104"/>
  <c r="G103" s="1"/>
  <c r="G102" s="1"/>
  <c r="G100"/>
  <c r="G99" s="1"/>
  <c r="G98" s="1"/>
  <c r="H60"/>
  <c r="H49"/>
  <c r="H48" s="1"/>
  <c r="H47" s="1"/>
  <c r="H46" s="1"/>
  <c r="H45" s="1"/>
  <c r="G49"/>
  <c r="G48" s="1"/>
  <c r="G47" s="1"/>
  <c r="G46" s="1"/>
  <c r="G45" s="1"/>
  <c r="G93" i="1"/>
  <c r="G125"/>
  <c r="G124" s="1"/>
  <c r="G123" s="1"/>
  <c r="G122" l="1"/>
  <c r="G121" s="1"/>
  <c r="G120" s="1"/>
  <c r="G97" i="2"/>
  <c r="H132"/>
  <c r="H131" s="1"/>
  <c r="H130" s="1"/>
  <c r="H129" s="1"/>
  <c r="H128" s="1"/>
  <c r="G132"/>
  <c r="G131" s="1"/>
  <c r="G130" s="1"/>
  <c r="G129" s="1"/>
  <c r="G128" s="1"/>
  <c r="H126"/>
  <c r="H125" s="1"/>
  <c r="H124" s="1"/>
  <c r="G126"/>
  <c r="G125" s="1"/>
  <c r="G124" s="1"/>
  <c r="H122"/>
  <c r="H121" s="1"/>
  <c r="H120" s="1"/>
  <c r="G122"/>
  <c r="G121" s="1"/>
  <c r="G120" s="1"/>
  <c r="H118"/>
  <c r="G118"/>
  <c r="H117"/>
  <c r="G117"/>
  <c r="H116"/>
  <c r="G116"/>
  <c r="H110"/>
  <c r="H109" s="1"/>
  <c r="H108" s="1"/>
  <c r="H107" s="1"/>
  <c r="H106" s="1"/>
  <c r="G110"/>
  <c r="G109" s="1"/>
  <c r="G108" s="1"/>
  <c r="G107" s="1"/>
  <c r="G106" s="1"/>
  <c r="H104"/>
  <c r="H103" s="1"/>
  <c r="H102" s="1"/>
  <c r="H100" s="1"/>
  <c r="H99" s="1"/>
  <c r="H98" s="1"/>
  <c r="H97" s="1"/>
  <c r="H95"/>
  <c r="H94" s="1"/>
  <c r="H93" s="1"/>
  <c r="G95"/>
  <c r="G94" s="1"/>
  <c r="G93" s="1"/>
  <c r="H91"/>
  <c r="H90" s="1"/>
  <c r="H89" s="1"/>
  <c r="G91"/>
  <c r="G90" s="1"/>
  <c r="G89" s="1"/>
  <c r="H85"/>
  <c r="H84" s="1"/>
  <c r="H83" s="1"/>
  <c r="H82" s="1"/>
  <c r="H81" s="1"/>
  <c r="G85"/>
  <c r="G84" s="1"/>
  <c r="G83" s="1"/>
  <c r="G82" s="1"/>
  <c r="G81" s="1"/>
  <c r="H78"/>
  <c r="H77" s="1"/>
  <c r="H76"/>
  <c r="H74"/>
  <c r="H73" s="1"/>
  <c r="G74"/>
  <c r="G73" s="1"/>
  <c r="H72"/>
  <c r="G72"/>
  <c r="H70"/>
  <c r="H69" s="1"/>
  <c r="G70"/>
  <c r="G69" s="1"/>
  <c r="H68"/>
  <c r="G68"/>
  <c r="H65"/>
  <c r="H64" s="1"/>
  <c r="H63" s="1"/>
  <c r="G65"/>
  <c r="G64" s="1"/>
  <c r="G63" s="1"/>
  <c r="G59"/>
  <c r="G58" s="1"/>
  <c r="H55"/>
  <c r="H54" s="1"/>
  <c r="H53" s="1"/>
  <c r="H52" s="1"/>
  <c r="H51" s="1"/>
  <c r="G55"/>
  <c r="G54" s="1"/>
  <c r="G53" s="1"/>
  <c r="G52" s="1"/>
  <c r="H42"/>
  <c r="H41" s="1"/>
  <c r="H40" s="1"/>
  <c r="H39" s="1"/>
  <c r="G42"/>
  <c r="G41" s="1"/>
  <c r="G40" s="1"/>
  <c r="G39" s="1"/>
  <c r="H36"/>
  <c r="H35" s="1"/>
  <c r="G36"/>
  <c r="G35" s="1"/>
  <c r="H34"/>
  <c r="H33" s="1"/>
  <c r="H32" s="1"/>
  <c r="H31" s="1"/>
  <c r="G34"/>
  <c r="G33" s="1"/>
  <c r="G32" s="1"/>
  <c r="G31" s="1"/>
  <c r="H29"/>
  <c r="H28" s="1"/>
  <c r="H27" s="1"/>
  <c r="H26" s="1"/>
  <c r="H25" s="1"/>
  <c r="H24" s="1"/>
  <c r="G29"/>
  <c r="G28" s="1"/>
  <c r="G27" s="1"/>
  <c r="G26" s="1"/>
  <c r="G25" s="1"/>
  <c r="G24" s="1"/>
  <c r="H22"/>
  <c r="H21" s="1"/>
  <c r="H20" s="1"/>
  <c r="H19" s="1"/>
  <c r="H18" s="1"/>
  <c r="G22"/>
  <c r="G21" s="1"/>
  <c r="G20" s="1"/>
  <c r="G19" s="1"/>
  <c r="G18" s="1"/>
  <c r="H16"/>
  <c r="H15" s="1"/>
  <c r="H14" s="1"/>
  <c r="H13" s="1"/>
  <c r="G16"/>
  <c r="G15" s="1"/>
  <c r="G14" s="1"/>
  <c r="G13" s="1"/>
  <c r="G115" l="1"/>
  <c r="G114" s="1"/>
  <c r="G113" s="1"/>
  <c r="H115"/>
  <c r="H114" s="1"/>
  <c r="H113" s="1"/>
  <c r="H112" s="1"/>
  <c r="H12"/>
  <c r="H11" s="1"/>
  <c r="G12"/>
  <c r="G11" s="1"/>
  <c r="G51"/>
  <c r="H88"/>
  <c r="G88"/>
  <c r="G87" s="1"/>
  <c r="G80" s="1"/>
  <c r="H59"/>
  <c r="H58" s="1"/>
  <c r="H57" s="1"/>
  <c r="G78"/>
  <c r="G77" s="1"/>
  <c r="G76"/>
  <c r="G57" s="1"/>
  <c r="G53" i="1"/>
  <c r="G44" i="2" l="1"/>
  <c r="G38" s="1"/>
  <c r="H87"/>
  <c r="H80" s="1"/>
  <c r="G112"/>
  <c r="H44"/>
  <c r="H38" s="1"/>
  <c r="G10" l="1"/>
  <c r="G9" s="1"/>
  <c r="H10"/>
  <c r="H9" s="1"/>
  <c r="G74" i="1"/>
  <c r="G63"/>
  <c r="G62" s="1"/>
  <c r="G61" s="1"/>
  <c r="G60" s="1"/>
  <c r="G59" l="1"/>
  <c r="G147"/>
  <c r="G146" s="1"/>
  <c r="G137"/>
  <c r="G136"/>
  <c r="G135" s="1"/>
  <c r="G118"/>
  <c r="G117" s="1"/>
  <c r="G116" s="1"/>
  <c r="G114"/>
  <c r="G113" s="1"/>
  <c r="G112" s="1"/>
  <c r="G109"/>
  <c r="G108" s="1"/>
  <c r="G107" s="1"/>
  <c r="G105"/>
  <c r="G104" s="1"/>
  <c r="G103" s="1"/>
  <c r="G99"/>
  <c r="G98" s="1"/>
  <c r="G97" s="1"/>
  <c r="G96" s="1"/>
  <c r="G95" s="1"/>
  <c r="G92"/>
  <c r="G91" s="1"/>
  <c r="G90"/>
  <c r="G88"/>
  <c r="G87" s="1"/>
  <c r="G86"/>
  <c r="G84"/>
  <c r="G83" s="1"/>
  <c r="G82"/>
  <c r="G79"/>
  <c r="G78" s="1"/>
  <c r="G77" s="1"/>
  <c r="G73"/>
  <c r="G72" s="1"/>
  <c r="G69"/>
  <c r="G68" s="1"/>
  <c r="G67" s="1"/>
  <c r="G66" s="1"/>
  <c r="G56"/>
  <c r="G52"/>
  <c r="G46"/>
  <c r="G45" s="1"/>
  <c r="G44"/>
  <c r="G43" s="1"/>
  <c r="G41"/>
  <c r="G40" s="1"/>
  <c r="G39" s="1"/>
  <c r="G37"/>
  <c r="G36" s="1"/>
  <c r="G35" s="1"/>
  <c r="G29"/>
  <c r="G28" s="1"/>
  <c r="G27" s="1"/>
  <c r="G26" s="1"/>
  <c r="G25" s="1"/>
  <c r="G24" s="1"/>
  <c r="G22"/>
  <c r="G21" s="1"/>
  <c r="G16"/>
  <c r="G15" s="1"/>
  <c r="G14" s="1"/>
  <c r="G13" s="1"/>
  <c r="G71" l="1"/>
  <c r="G12"/>
  <c r="G65"/>
  <c r="G34"/>
  <c r="G33" s="1"/>
  <c r="G32" s="1"/>
  <c r="G31" s="1"/>
  <c r="G20"/>
  <c r="G141"/>
  <c r="G140" s="1"/>
  <c r="G139" s="1"/>
  <c r="G134" s="1"/>
  <c r="G111"/>
  <c r="G145"/>
  <c r="G51"/>
  <c r="G50" s="1"/>
  <c r="G49" s="1"/>
  <c r="G102"/>
  <c r="G144" l="1"/>
  <c r="G143" s="1"/>
  <c r="G101"/>
  <c r="G94" s="1"/>
  <c r="G58"/>
  <c r="G48" s="1"/>
  <c r="G19"/>
  <c r="G133"/>
  <c r="G132" l="1"/>
  <c r="G131" s="1"/>
  <c r="G18"/>
  <c r="G11" s="1"/>
  <c r="G10" s="1"/>
  <c r="G9" l="1"/>
  <c r="I9" i="2"/>
  <c r="J9"/>
  <c r="L9" s="1"/>
  <c r="K9" l="1"/>
  <c r="I9" i="1"/>
</calcChain>
</file>

<file path=xl/sharedStrings.xml><?xml version="1.0" encoding="utf-8"?>
<sst xmlns="http://schemas.openxmlformats.org/spreadsheetml/2006/main" count="1254" uniqueCount="166">
  <si>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</si>
  <si>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</si>
  <si>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</si>
  <si>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</si>
  <si>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</si>
  <si>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</si>
  <si>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</si>
  <si>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</si>
  <si>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</si>
  <si>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</si>
  <si>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</si>
  <si>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</si>
  <si>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</si>
  <si>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</si>
  <si>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</si>
  <si>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</si>
  <si>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</si>
  <si>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</si>
  <si>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</si>
  <si>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</si>
  <si>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</si>
  <si>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</si>
  <si>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</si>
  <si>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</si>
  <si>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</si>
  <si>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</si>
  <si>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</si>
  <si>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</si>
  <si>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</si>
  <si>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</si>
  <si>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</si>
  <si>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</si>
  <si>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</si>
  <si>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</si>
  <si>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</si>
  <si>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</si>
  <si>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</si>
  <si>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</si>
  <si>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</si>
  <si>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</si>
  <si>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</si>
  <si>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Приложение 3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</si>
  <si>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</si>
  <si>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</si>
  <si>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</si>
  <si>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</si>
  <si>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</si>
  <si>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</si>
  <si>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</si>
  <si>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</si>
  <si>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</si>
  <si>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</si>
  <si>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</si>
  <si>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</si>
  <si>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</si>
  <si>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</si>
  <si>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</si>
  <si>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</si>
  <si>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410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</si>
  <si>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</si>
  <si>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</si>
  <si>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</si>
  <si>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</si>
  <si>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</si>
  <si>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</si>
  <si>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</si>
  <si>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</si>
  <si>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</si>
  <si>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</si>
  <si>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</si>
  <si>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</si>
  <si>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</si>
  <si>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</si>
  <si>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</si>
  <si>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</si>
  <si>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</si>
  <si>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Капитальные вложения в объекты недвижимого имущества государственной (муниципальной) собственности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</si>
  <si>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</si>
  <si>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</si>
  <si>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</si>
  <si>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</si>
  <si>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</si>
  <si>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</si>
  <si>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</si>
  <si>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>Обеспечение содержания, ремонта и капитального ремонта  автомобильных дорог  в границах  поселений и  их обустройство в целях повышения безопасности дорожного движения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</si>
  <si>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</si>
  <si>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</si>
  <si>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</si>
  <si>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</si>
  <si>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</si>
  <si>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Субсидии бюджетным учреждениям на иные цели</t>
  </si>
  <si>
    <t>612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</si>
  <si>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</si>
  <si>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</si>
  <si>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</si>
  <si>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</si>
  <si>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</si>
  <si>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</si>
  <si>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</si>
  <si>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</si>
  <si>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</si>
  <si>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</si>
  <si>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</si>
  <si>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Содержание автомобильных дорог общего пользования местного значения</t>
  </si>
  <si>
    <t>853</t>
  </si>
  <si>
    <t>Уплата иных платежей</t>
  </si>
  <si>
    <t>99 0 00 00000</t>
  </si>
  <si>
    <t>99 0 00 02030</t>
  </si>
  <si>
    <t>99 0 00 02110</t>
  </si>
  <si>
    <t>99 0 00 15310</t>
  </si>
  <si>
    <t>03 0 00 00000</t>
  </si>
  <si>
    <t>03 3 00 00000</t>
  </si>
  <si>
    <t>03 3 13 72220</t>
  </si>
  <si>
    <t>99 0 00 24700</t>
  </si>
  <si>
    <t>99 0 00 25400</t>
  </si>
  <si>
    <t>99 0 00 25500</t>
  </si>
  <si>
    <t>99 0 00 25510</t>
  </si>
  <si>
    <t>99 0 00 25520</t>
  </si>
  <si>
    <t>99 0 00 25530</t>
  </si>
  <si>
    <t>99 0 00 25540</t>
  </si>
  <si>
    <t>99 0 00 63110</t>
  </si>
  <si>
    <t>01 0 00 00000</t>
  </si>
  <si>
    <t>99 0 00 63140</t>
  </si>
  <si>
    <t>99 0 00 63150</t>
  </si>
  <si>
    <t>05 0 00 00000</t>
  </si>
  <si>
    <t>05 0 11 00000</t>
  </si>
  <si>
    <t>05 0 21 00000</t>
  </si>
  <si>
    <t>Муниципальная программа "Адресная социальная помощь населению городского поселения "Печора" на 2016-2018 годы"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</si>
  <si>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</si>
  <si>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</si>
  <si>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</si>
  <si>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</si>
  <si>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</si>
  <si>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</si>
  <si>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01 0 01 00000</t>
  </si>
  <si>
    <t>01 0 02 00000</t>
  </si>
  <si>
    <t>03 3 13 S2220</t>
  </si>
  <si>
    <t>Укрепление материально-технической базы муниципальных учреждений сферы культуры</t>
  </si>
  <si>
    <t>05 0 13 S2150</t>
  </si>
  <si>
    <t>03 1 00 00000</t>
  </si>
  <si>
    <t>03 1 18 00000</t>
  </si>
  <si>
    <t>Подпрограмма "Улучшение состояния жилищно-коммунального комплекса на территории МО МР "Печора""</t>
  </si>
  <si>
    <t>Отлов и содержание безнадзорных животных</t>
  </si>
  <si>
    <t>242</t>
  </si>
  <si>
    <t xml:space="preserve">Закупка товаров, работ, услуг в сфере
информационно-коммуникационных технологий
</t>
  </si>
  <si>
    <t>06 0 00 00000</t>
  </si>
  <si>
    <t>Муниципальная программа "Развитие физической культуры и спорта МО МР "Печора"</t>
  </si>
  <si>
    <t>Приложение 4</t>
  </si>
  <si>
    <t>2018 год</t>
  </si>
  <si>
    <t>Физическая культура и спорт</t>
  </si>
  <si>
    <t>11</t>
  </si>
  <si>
    <t>Физическая культура</t>
  </si>
  <si>
    <t>Строительство универсальной спортивной площадки в г.Печора</t>
  </si>
  <si>
    <t>06 0 13 00000</t>
  </si>
  <si>
    <t>Бюджетные инвестиции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</si>
  <si>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</si>
  <si>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</si>
  <si>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</si>
  <si>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Специальные расходы</t>
  </si>
  <si>
    <t xml:space="preserve">  к решению Совета городского поселения "Печора" от                         2016 года № </t>
  </si>
  <si>
    <t xml:space="preserve">Ведомственная структура расходов бюджета  муниципального образования городского поселения "Печора" на 2017 год </t>
  </si>
  <si>
    <t xml:space="preserve">Ведомственная структура расходов бюджета  муниципального образования городского поселения "Печора" на плановый период 2018 и 2019 годов </t>
  </si>
  <si>
    <t>2019 год</t>
  </si>
  <si>
    <t xml:space="preserve"> к решению Совета городского поселения "Печора" от                              2016 года № </t>
  </si>
  <si>
    <t>06 0 13 S2170</t>
  </si>
  <si>
    <t>Строительство и реконструкция спортивных объектов муниципальных образований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</si>
</sst>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  <numFmt numFmtId="168" formatCode="#,##0.0000"/>
  </numFmts>
  <fonts count="1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Arial Cyr"/>
      <charset val="204"/>
    </font>
    <font>
      <sz val="1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9" fillId="5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right" vertical="center"/>
    </xf>
    <xf numFmtId="167" fontId="11" fillId="5" borderId="1" xfId="0" applyNumberFormat="1" applyFont="1" applyFill="1" applyBorder="1" applyAlignment="1">
      <alignment horizontal="right" vertical="center"/>
    </xf>
    <xf numFmtId="167" fontId="11" fillId="2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Border="1" applyAlignment="1">
      <alignment horizontal="right" vertical="center"/>
    </xf>
    <xf numFmtId="167" fontId="12" fillId="0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>
      <alignment horizontal="right" vertical="center"/>
    </xf>
    <xf numFmtId="167" fontId="12" fillId="3" borderId="1" xfId="0" applyNumberFormat="1" applyFont="1" applyFill="1" applyBorder="1" applyAlignment="1">
      <alignment horizontal="right" vertical="center"/>
    </xf>
    <xf numFmtId="167" fontId="1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/>
    <xf numFmtId="49" fontId="13" fillId="2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7" fontId="12" fillId="6" borderId="1" xfId="0" applyNumberFormat="1" applyFont="1" applyFill="1" applyBorder="1" applyAlignment="1">
      <alignment horizontal="right" vertical="center"/>
    </xf>
    <xf numFmtId="167" fontId="11" fillId="3" borderId="1" xfId="0" applyNumberFormat="1" applyFont="1" applyFill="1" applyBorder="1" applyAlignment="1">
      <alignment horizontal="right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9" fontId="6" fillId="8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49" fontId="4" fillId="6" borderId="1" xfId="0" applyNumberFormat="1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49" fontId="14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top" wrapText="1"/>
    </xf>
    <xf numFmtId="0" fontId="7" fillId="6" borderId="1" xfId="0" applyNumberFormat="1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justify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6" borderId="1" xfId="0" applyNumberFormat="1" applyFont="1" applyFill="1" applyBorder="1" applyAlignment="1">
      <alignment horizontal="justify" vertical="top" wrapText="1"/>
    </xf>
    <xf numFmtId="0" fontId="4" fillId="3" borderId="1" xfId="0" applyNumberFormat="1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4" fontId="0" fillId="0" borderId="0" xfId="0" applyNumberFormat="1"/>
    <xf numFmtId="49" fontId="7" fillId="3" borderId="1" xfId="0" applyNumberFormat="1" applyFont="1" applyFill="1" applyBorder="1" applyAlignment="1">
      <alignment horizontal="justify" vertical="center" wrapText="1"/>
    </xf>
    <xf numFmtId="0" fontId="16" fillId="0" borderId="0" xfId="0" applyNumberFormat="1" applyFont="1" applyBorder="1" applyAlignment="1"/>
    <xf numFmtId="0" fontId="16" fillId="0" borderId="0" xfId="0" applyNumberFormat="1" applyFont="1" applyFill="1" applyBorder="1" applyAlignment="1"/>
    <xf numFmtId="0" fontId="4" fillId="9" borderId="1" xfId="0" applyFont="1" applyFill="1" applyBorder="1" applyAlignment="1">
      <alignment horizontal="justify" vertical="top" wrapText="1"/>
    </xf>
    <xf numFmtId="49" fontId="6" fillId="9" borderId="1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center" vertical="center" wrapText="1"/>
    </xf>
    <xf numFmtId="167" fontId="12" fillId="9" borderId="1" xfId="0" applyNumberFormat="1" applyFont="1" applyFill="1" applyBorder="1" applyAlignment="1">
      <alignment horizontal="right" vertical="center"/>
    </xf>
    <xf numFmtId="164" fontId="13" fillId="5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ont="1"/>
    <xf numFmtId="168" fontId="0" fillId="0" borderId="0" xfId="0" applyNumberFormat="1"/>
    <xf numFmtId="164" fontId="4" fillId="0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7" fontId="0" fillId="5" borderId="0" xfId="0" applyNumberFormat="1" applyFill="1"/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5" Type="http://schemas.openxmlformats.org/officeDocument/2006/relationships/usernames" Target="revisions/userNam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4;&#1057;&#1045;&#1051;&#1045;&#1053;&#1048;&#1071;/&#1043;&#1055;%20&#1055;&#1045;&#1063;&#1054;&#1056;&#1040;/&#1052;&#1072;&#1090;&#1077;&#1088;&#1080;&#1072;&#1083;&#1099;%20&#1082;%20&#1087;&#1088;&#1086;&#1077;&#1082;&#1090;&#1091;%20&#1088;&#1077;&#1096;&#1077;&#1085;&#1080;&#1103;/&#1054;&#1089;&#1085;&#1086;&#1074;&#1085;&#1099;&#1077;%20&#1087;&#1072;&#1088;&#1072;&#1084;&#1077;&#1090;&#1088;&#1099;/&#1054;&#1089;&#1085;&#1086;&#1074;&#1085;&#1099;&#1077;%20&#1087;&#1072;&#1088;&#1072;&#1084;&#1077;&#1090;&#1088;&#1099;%20&#1085;&#1072;%202017-2019%20&#1075;&#1086;&#1076;%20&#1075;&#1087;%20&#1055;&#1077;&#1095;&#1086;&#1088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28">
          <cell r="B28">
            <v>3316.8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4.xml"/><Relationship Id="rId26" Type="http://schemas.openxmlformats.org/officeDocument/2006/relationships/revisionLog" Target="revisionLog13.xml"/><Relationship Id="rId34" Type="http://schemas.openxmlformats.org/officeDocument/2006/relationships/revisionLog" Target="revisionLog14.xml"/><Relationship Id="rId38" Type="http://schemas.openxmlformats.org/officeDocument/2006/relationships/revisionLog" Target="revisionLog3.xml"/><Relationship Id="rId33" Type="http://schemas.openxmlformats.org/officeDocument/2006/relationships/revisionLog" Target="revisionLog16.xml"/><Relationship Id="rId29" Type="http://schemas.openxmlformats.org/officeDocument/2006/relationships/revisionLog" Target="revisionLog161.xml"/><Relationship Id="rId37" Type="http://schemas.openxmlformats.org/officeDocument/2006/relationships/revisionLog" Target="revisionLog1.xml"/><Relationship Id="rId32" Type="http://schemas.openxmlformats.org/officeDocument/2006/relationships/revisionLog" Target="revisionLog17.xml"/><Relationship Id="rId36" Type="http://schemas.openxmlformats.org/officeDocument/2006/relationships/revisionLog" Target="revisionLog18.xml"/><Relationship Id="rId28" Type="http://schemas.openxmlformats.org/officeDocument/2006/relationships/revisionLog" Target="revisionLog171.xml"/><Relationship Id="rId31" Type="http://schemas.openxmlformats.org/officeDocument/2006/relationships/revisionLog" Target="revisionLog181.xml"/><Relationship Id="rId35" Type="http://schemas.openxmlformats.org/officeDocument/2006/relationships/revisionLog" Target="revisionLog19.xml"/><Relationship Id="rId30" Type="http://schemas.openxmlformats.org/officeDocument/2006/relationships/revisionLog" Target="revisionLog1811.xml"/><Relationship Id="rId27" Type="http://schemas.openxmlformats.org/officeDocument/2006/relationships/revisionLog" Target="revisionLog1711.xml"/></Relationships>
</file>

<file path=xl/revisions/revisionHeaders.xml><?xml version="1.0" encoding="utf-8"?>
<headers xmlns="http://schemas.openxmlformats.org/spreadsheetml/2006/main" xmlns:r="http://schemas.openxmlformats.org/officeDocument/2006/relationships" guid="{19FA635D-6DB7-4AAE-BC6D-63421309941D}" diskRevisions="1" revisionId="373" version="39">
  <header guid="{CA6CF3B7-C91E-4FD9-9B59-53AE878DCC28}" dateTime="2016-11-22T14:26:10" maxSheetId="3" userName="user" r:id="rId26" minRId="194" maxRId="213">
    <sheetIdMap count="2">
      <sheetId val="1"/>
      <sheetId val="2"/>
    </sheetIdMap>
  </header>
  <header guid="{6D8BFA22-9318-4037-B741-8FE1CAE8F5FB}" dateTime="2016-11-22T14:26:27" maxSheetId="3" userName="user" r:id="rId27" minRId="221" maxRId="223">
    <sheetIdMap count="2">
      <sheetId val="1"/>
      <sheetId val="2"/>
    </sheetIdMap>
  </header>
  <header guid="{46F8C7BC-C0A4-4D66-9926-55F682E2FDE9}" dateTime="2016-11-22T14:26:43" maxSheetId="3" userName="user" r:id="rId28">
    <sheetIdMap count="2">
      <sheetId val="1"/>
      <sheetId val="2"/>
    </sheetIdMap>
  </header>
  <header guid="{FF25AB26-A4CD-4E40-B015-483F525CD0E0}" dateTime="2016-11-22T14:36:42" maxSheetId="3" userName="user" r:id="rId29" minRId="239" maxRId="242">
    <sheetIdMap count="2">
      <sheetId val="1"/>
      <sheetId val="2"/>
    </sheetIdMap>
  </header>
  <header guid="{62B30035-6786-4EC1-9740-AD9079BA7FEE}" dateTime="2016-11-22T14:41:06" maxSheetId="3" userName="user" r:id="rId30" minRId="251" maxRId="252">
    <sheetIdMap count="2">
      <sheetId val="1"/>
      <sheetId val="2"/>
    </sheetIdMap>
  </header>
  <header guid="{8CF4C53E-7A77-4A0B-A817-C076B1DF1E07}" dateTime="2016-11-22T14:42:49" maxSheetId="3" userName="user" r:id="rId31">
    <sheetIdMap count="2">
      <sheetId val="1"/>
      <sheetId val="2"/>
    </sheetIdMap>
  </header>
  <header guid="{3DE36AF7-DFE7-44B3-8536-5D52585A8309}" dateTime="2016-11-22T14:55:37" maxSheetId="3" userName="user" r:id="rId32">
    <sheetIdMap count="2">
      <sheetId val="1"/>
      <sheetId val="2"/>
    </sheetIdMap>
  </header>
  <header guid="{722DF577-3669-440B-BBBE-8CC7C96C6BD4}" dateTime="2016-11-24T16:14:17" maxSheetId="3" userName="Администратор" r:id="rId33">
    <sheetIdMap count="2">
      <sheetId val="1"/>
      <sheetId val="2"/>
    </sheetIdMap>
  </header>
  <header guid="{C6D9DAA4-0DBC-4BB5-BDC8-4160748EC19A}" dateTime="2016-11-24T16:24:00" maxSheetId="3" userName="Администратор" r:id="rId34">
    <sheetIdMap count="2">
      <sheetId val="1"/>
      <sheetId val="2"/>
    </sheetIdMap>
  </header>
  <header guid="{E01B76EC-5DAD-43FD-BFB4-A6F309315808}" dateTime="2016-11-24T16:57:20" maxSheetId="3" userName="Администратор" r:id="rId35" minRId="289" maxRId="319">
    <sheetIdMap count="2">
      <sheetId val="1"/>
      <sheetId val="2"/>
    </sheetIdMap>
  </header>
  <header guid="{8DA22EFF-4B5A-47EA-A3FD-360CA8A7316E}" dateTime="2016-11-25T13:45:37" maxSheetId="3" userName="й1" r:id="rId36" minRId="320" maxRId="352">
    <sheetIdMap count="2">
      <sheetId val="1"/>
      <sheetId val="2"/>
    </sheetIdMap>
  </header>
  <header guid="{BD4E8A7F-EACC-4B77-8C0B-9AB641BEF97A}" dateTime="2016-11-25T13:47:36" maxSheetId="3" userName="й1" r:id="rId37" minRId="359">
    <sheetIdMap count="2">
      <sheetId val="1"/>
      <sheetId val="2"/>
    </sheetIdMap>
  </header>
  <header guid="{E2CD2A79-57F7-4D57-A747-6A87E2883C41}" dateTime="2016-11-25T13:01:41" maxSheetId="3" userName="Администратор" r:id="rId38">
    <sheetIdMap count="2">
      <sheetId val="1"/>
      <sheetId val="2"/>
    </sheetIdMap>
  </header>
  <header guid="{19FA635D-6DB7-4AAE-BC6D-63421309941D}" dateTime="2016-12-06T17:29:35" maxSheetId="3" userName="Администратор" r:id="rId39" minRId="371" maxRId="37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59" sId="1">
    <oc r="A123" t="inlineStr">
      <is>
        <t>Строительство универсальной спортивной площадки в г.Печора</t>
      </is>
    </oc>
    <nc r="A123" t="inlineStr">
      <is>
        <t>Строительство и реконструкция спортивных объектов муниципальных образований</t>
      </is>
    </nc>
  </rcc>
  <rcv guid="{265E4B74-F87F-4C11-8F36-BD3184BC15DF}" action="delete"/>
  <rdn rId="0" localSheetId="1" customView="1" name="Z_265E4B74_F87F_4C11_8F36_BD3184BC15DF_.wvu.PrintArea" hidden="1" oldHidden="1">
    <formula>'2017 год'!$A$1:$G$142</formula>
    <oldFormula>'2017 год'!$A$1:$G$142</oldFormula>
  </rdn>
  <rdn rId="0" localSheetId="1" customView="1" name="Z_265E4B74_F87F_4C11_8F36_BD3184BC15DF_.wvu.FilterData" hidden="1" oldHidden="1">
    <formula>'2017 год'!$A$6:$F$148</formula>
    <oldFormula>'2017 год'!$A$6:$F$148</oldFormula>
  </rdn>
  <rdn rId="0" localSheetId="2" customView="1" name="Z_265E4B74_F87F_4C11_8F36_BD3184BC15DF_.wvu.PrintArea" hidden="1" oldHidden="1">
    <formula>'2018-2019 год'!$A$1:$H$133</formula>
    <oldFormula>'2018-2019 год'!$A$1:$H$133</oldFormula>
  </rdn>
  <rdn rId="0" localSheetId="2" customView="1" name="Z_265E4B74_F87F_4C11_8F36_BD3184BC15DF_.wvu.PrintTitles" hidden="1" oldHidden="1">
    <formula>'2018-2019 год'!$7:$8</formula>
    <oldFormula>'2018-2019 год'!$7:$8</oldFormula>
  </rdn>
  <rdn rId="0" localSheetId="2" customView="1" name="Z_265E4B74_F87F_4C11_8F36_BD3184BC15DF_.wvu.FilterData" hidden="1" oldHidden="1">
    <formula>'2018-2019 год'!$A$6:$J$133</formula>
    <oldFormula>'2018-2019 год'!$A$6:$J$133</oldFormula>
  </rdn>
  <rcv guid="{265E4B74-F87F-4C11-8F36-BD3184BC15DF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194" sId="1" numFmtId="4">
    <oc r="G144">
      <v>9422.7999999999993</v>
    </oc>
    <nc r="G144">
      <v>10227.5</v>
    </nc>
  </rcc>
  <rcc rId="195" sId="1" numFmtId="4">
    <oc r="G148">
      <v>1470.2</v>
    </oc>
    <nc r="G148">
      <v>0</v>
    </nc>
  </rcc>
  <rcc rId="196" sId="1" numFmtId="4">
    <oc r="G152">
      <v>34.1</v>
    </oc>
    <nc r="G152">
      <v>0</v>
    </nc>
  </rcc>
  <rcc rId="197" sId="1" numFmtId="4">
    <oc r="G156">
      <v>15139.1</v>
    </oc>
    <nc r="G156">
      <v>16443.3</v>
    </nc>
  </rcc>
  <rcc rId="198" sId="1" numFmtId="4">
    <oc r="G160">
      <v>119</v>
    </oc>
    <nc r="G160">
      <v>0</v>
    </nc>
  </rcc>
  <rcc rId="199" sId="1" numFmtId="4">
    <oc r="G166">
      <v>11213.8</v>
    </oc>
    <nc r="G166">
      <v>10728.2</v>
    </nc>
  </rcc>
  <rcc rId="200" sId="2" numFmtId="4">
    <oc r="G119">
      <v>9422.7000000000007</v>
    </oc>
    <nc r="G119">
      <v>9885</v>
    </nc>
  </rcc>
  <rcc rId="201" sId="2" numFmtId="4">
    <oc r="H119">
      <v>9422.7000000000007</v>
    </oc>
    <nc r="H119">
      <v>9885</v>
    </nc>
  </rcc>
  <rcc rId="202" sId="2" numFmtId="4">
    <oc r="H123">
      <v>240.4</v>
    </oc>
    <nc r="H123">
      <v>0</v>
    </nc>
  </rcc>
  <rcc rId="203" sId="2" numFmtId="4">
    <oc r="G123">
      <v>240.4</v>
    </oc>
    <nc r="G123">
      <v>0</v>
    </nc>
  </rcc>
  <rcc rId="204" sId="2" numFmtId="4">
    <oc r="G127">
      <v>15139.1</v>
    </oc>
    <nc r="G127">
      <v>15850.9</v>
    </nc>
  </rcc>
  <rcc rId="205" sId="2" numFmtId="4">
    <oc r="H127">
      <v>15139.1</v>
    </oc>
    <nc r="H127">
      <v>15850.9</v>
    </nc>
  </rcc>
  <rcc rId="206" sId="2" numFmtId="4">
    <oc r="G131">
      <v>119</v>
    </oc>
    <nc r="G131">
      <v>0</v>
    </nc>
  </rcc>
  <rcc rId="207" sId="2" numFmtId="4">
    <oc r="H131">
      <v>119</v>
    </oc>
    <nc r="H131">
      <v>0</v>
    </nc>
  </rcc>
  <rcc rId="208" sId="2" numFmtId="4">
    <oc r="G137">
      <v>11213.8</v>
    </oc>
    <nc r="G137">
      <v>10365</v>
    </nc>
  </rcc>
  <rcc rId="209" sId="2" numFmtId="4">
    <oc r="H137">
      <v>11213.8</v>
    </oc>
    <nc r="H137">
      <v>10365</v>
    </nc>
  </rcc>
  <rcc rId="210" sId="2">
    <oc r="E123" t="inlineStr">
      <is>
        <t>05 0 12 00000</t>
      </is>
    </oc>
    <nc r="E123" t="inlineStr">
      <is>
        <t>05 0 13 S2150</t>
      </is>
    </nc>
  </rcc>
  <rcc rId="211" sId="2">
    <oc r="E122" t="inlineStr">
      <is>
        <t>05 0 12 00000</t>
      </is>
    </oc>
    <nc r="E122" t="inlineStr">
      <is>
        <t>05 0 13 S2150</t>
      </is>
    </nc>
  </rcc>
  <rcc rId="212" sId="2">
    <oc r="E121" t="inlineStr">
      <is>
        <t>05 0 12 00000</t>
      </is>
    </oc>
    <nc r="E121" t="inlineStr">
      <is>
        <t>05 0 13 S2150</t>
      </is>
    </nc>
  </rcc>
  <rcc rId="213" sId="2">
    <oc r="E120" t="inlineStr">
      <is>
        <t>05 0 12 00000</t>
      </is>
    </oc>
    <nc r="E120" t="inlineStr">
      <is>
        <t>05 0 13 S2150</t>
      </is>
    </nc>
  </rcc>
  <rcv guid="{9AE4E90B-95AD-4E92-80AE-724EF4B3642C}" action="delete"/>
  <rdn rId="0" localSheetId="1" customView="1" name="Z_9AE4E90B_95AD_4E92_80AE_724EF4B3642C_.wvu.PrintArea" hidden="1" oldHidden="1">
    <formula>'2017 год'!$A$1:$G$166</formula>
    <oldFormula>'2017 год'!$A$1:$G$166</oldFormula>
  </rdn>
  <rdn rId="0" localSheetId="1" customView="1" name="Z_9AE4E90B_95AD_4E92_80AE_724EF4B3642C_.wvu.PrintTitles" hidden="1" oldHidden="1">
    <formula>'2017 год'!$7:$8</formula>
    <oldFormula>'2017 год'!$7:$8</oldFormula>
  </rdn>
  <rdn rId="0" localSheetId="1" customView="1" name="Z_9AE4E90B_95AD_4E92_80AE_724EF4B3642C_.wvu.FilterData" hidden="1" oldHidden="1">
    <formula>'2017 год'!$A$6:$F$166</formula>
    <oldFormula>'2017 год'!$A$6:$F$166</oldFormula>
  </rdn>
  <rdn rId="0" localSheetId="2" customView="1" name="Z_9AE4E90B_95AD_4E92_80AE_724EF4B3642C_.wvu.PrintArea" hidden="1" oldHidden="1">
    <formula>'2018-2019 год'!$A$1:$H$137</formula>
    <oldFormula>'2018-2019 год'!$A$1:$H$137</oldFormula>
  </rdn>
  <rdn rId="0" localSheetId="2" customView="1" name="Z_9AE4E90B_95AD_4E92_80AE_724EF4B3642C_.wvu.PrintTitles" hidden="1" oldHidden="1">
    <formula>'2018-2019 год'!$7:$8</formula>
    <oldFormula>'2018-2019 год'!$7:$8</oldFormula>
  </rdn>
  <rdn rId="0" localSheetId="2" customView="1" name="Z_9AE4E90B_95AD_4E92_80AE_724EF4B3642C_.wvu.Rows" hidden="1" oldHidden="1">
    <formula>'2018-2019 год'!$128:$131</formula>
  </rdn>
  <rdn rId="0" localSheetId="2" customView="1" name="Z_9AE4E90B_95AD_4E92_80AE_724EF4B3642C_.wvu.FilterData" hidden="1" oldHidden="1">
    <formula>'2018-2019 год'!$A$6:$J$137</formula>
    <oldFormula>'2018-2019 год'!$A$6:$J$137</oldFormula>
  </rdn>
  <rcv guid="{9AE4E90B-95AD-4E92-80AE-724EF4B3642C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C0DCEFD6-4378-4196-8A52-BBAE8937CBA3}" action="delete"/>
  <rdn rId="0" localSheetId="1" customView="1" name="Z_C0DCEFD6_4378_4196_8A52_BBAE8937CBA3_.wvu.PrintArea" hidden="1" oldHidden="1">
    <formula>'2017 год'!$A$1:$G$166</formula>
    <oldFormula>'2017 год'!$A$1:$G$166</oldFormula>
  </rdn>
  <rdn rId="0" localSheetId="1" customView="1" name="Z_C0DCEFD6_4378_4196_8A52_BBAE8937CBA3_.wvu.PrintTitles" hidden="1" oldHidden="1">
    <formula>'2017 год'!$7:$8</formula>
    <oldFormula>'2017 год'!$7:$8</oldFormula>
  </rdn>
  <rdn rId="0" localSheetId="1" customView="1" name="Z_C0DCEFD6_4378_4196_8A52_BBAE8937CBA3_.wvu.FilterData" hidden="1" oldHidden="1">
    <formula>'2017 год'!$A$6:$F$166</formula>
    <oldFormula>'2017 год'!$A$6:$F$166</oldFormula>
  </rdn>
  <rdn rId="0" localSheetId="2" customView="1" name="Z_C0DCEFD6_4378_4196_8A52_BBAE8937CBA3_.wvu.PrintArea" hidden="1" oldHidden="1">
    <formula>'2018-2019 год'!$A$1:$H$137</formula>
    <oldFormula>'2018-2019 год'!$A$1:$H$137</oldFormula>
  </rdn>
  <rdn rId="0" localSheetId="2" customView="1" name="Z_C0DCEFD6_4378_4196_8A52_BBAE8937CBA3_.wvu.PrintTitles" hidden="1" oldHidden="1">
    <formula>'2018-2019 год'!$7:$8</formula>
    <oldFormula>'2018-2019 год'!$7:$8</oldFormula>
  </rdn>
  <rdn rId="0" localSheetId="2" customView="1" name="Z_C0DCEFD6_4378_4196_8A52_BBAE8937CBA3_.wvu.FilterData" hidden="1" oldHidden="1">
    <formula>'2018-2019 год'!$A$6:$J$137</formula>
    <oldFormula>'2018-2019 год'!$A$6:$J$137</oldFormula>
  </rdn>
  <rcv guid="{C0DCEFD6-4378-4196-8A52-BBAE8937CBA3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C0DCEFD6-4378-4196-8A52-BBAE8937CBA3}" action="delete"/>
  <rdn rId="0" localSheetId="1" customView="1" name="Z_C0DCEFD6_4378_4196_8A52_BBAE8937CBA3_.wvu.PrintArea" hidden="1" oldHidden="1">
    <formula>'2017 год'!$A$1:$G$166</formula>
    <oldFormula>'2017 год'!$A$1:$G$166</oldFormula>
  </rdn>
  <rdn rId="0" localSheetId="1" customView="1" name="Z_C0DCEFD6_4378_4196_8A52_BBAE8937CBA3_.wvu.PrintTitles" hidden="1" oldHidden="1">
    <formula>'2017 год'!$7:$8</formula>
    <oldFormula>'2017 год'!$7:$8</oldFormula>
  </rdn>
  <rdn rId="0" localSheetId="1" customView="1" name="Z_C0DCEFD6_4378_4196_8A52_BBAE8937CBA3_.wvu.FilterData" hidden="1" oldHidden="1">
    <formula>'2017 год'!$A$6:$F$166</formula>
    <oldFormula>'2017 год'!$A$6:$F$166</oldFormula>
  </rdn>
  <rdn rId="0" localSheetId="2" customView="1" name="Z_C0DCEFD6_4378_4196_8A52_BBAE8937CBA3_.wvu.PrintArea" hidden="1" oldHidden="1">
    <formula>'2018-2019 год'!$A$1:$H$137</formula>
    <oldFormula>'2018-2019 год'!$A$1:$H$137</oldFormula>
  </rdn>
  <rdn rId="0" localSheetId="2" customView="1" name="Z_C0DCEFD6_4378_4196_8A52_BBAE8937CBA3_.wvu.PrintTitles" hidden="1" oldHidden="1">
    <formula>'2018-2019 год'!$7:$8</formula>
    <oldFormula>'2018-2019 год'!$7:$8</oldFormula>
  </rdn>
  <rdn rId="0" localSheetId="2" customView="1" name="Z_C0DCEFD6_4378_4196_8A52_BBAE8937CBA3_.wvu.FilterData" hidden="1" oldHidden="1">
    <formula>'2018-2019 год'!$A$6:$J$137</formula>
    <oldFormula>'2018-2019 год'!$A$6:$J$137</oldFormula>
  </rdn>
  <rcv guid="{C0DCEFD6-4378-4196-8A52-BBAE8937CBA3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239" sId="1">
    <oc r="H9">
      <f>'\\app-base\Бюджет 2017\ПОСЕЛЕНИЯ\ГП ПЕЧОРА\Материалы к проекту решения\Основные параметры\[Основные параметры на 2017-2019 год гп Печора.xls]Лист2'!$B$12</f>
    </oc>
    <nc r="H9">
      <f>'\\app-base\Бюджет 2017\ПОСЕЛЕНИЯ\ГП ПЕЧОРА\Материалы к проекту решения\Основные параметры\[Основные параметры на 2017-2019 год гп Печора.xls]Лист2'!$B$12</f>
    </nc>
  </rcc>
  <rcc rId="240" sId="1">
    <oc r="H137">
      <f>'\\app-base\Бюджет 2017\ПОСЕЛЕНИЯ\ГП ПЕЧОРА\Материалы к проекту решения\Основные параметры\[Основные параметры на 2017-2019 год гп Печора.xls]Лист2'!$B$28</f>
    </oc>
    <nc r="H137">
      <f>'\\app-base\Бюджет 2017\ПОСЕЛЕНИЯ\ГП ПЕЧОРА\Материалы к проекту решения\Основные параметры\[Основные параметры на 2017-2019 год гп Печора.xls]Лист2'!$B$28</f>
    </nc>
  </rcc>
  <rcc rId="241" sId="2">
    <oc r="I9">
      <f>'\\app-base\Бюджет 2017\ПОСЕЛЕНИЯ\ГП ПЕЧОРА\Материалы к проекту решения\Основные параметры\[Основные параметры на 2017-2019 год гп Печора.xls]Лист2'!$C$12</f>
    </oc>
    <nc r="I9">
      <f>'\\app-base\Бюджет 2017\ПОСЕЛЕНИЯ\ГП ПЕЧОРА\Материалы к проекту решения\Основные параметры\[Основные параметры на 2017-2019 год гп Печора.xls]Лист2'!$C$12</f>
    </nc>
  </rcc>
  <rcc rId="242" sId="2">
    <oc r="J9">
      <f>'\\app-base\Бюджет 2017\ПОСЕЛЕНИЯ\ГП ПЕЧОРА\Материалы к проекту решения\Основные параметры\[Основные параметры на 2017-2019 год гп Печора.xls]Лист2'!$D$12</f>
    </oc>
    <nc r="J9">
      <f>'\\app-base\Бюджет 2017\ПОСЕЛЕНИЯ\ГП ПЕЧОРА\Материалы к проекту решения\Основные параметры\[Основные параметры на 2017-2019 год гп Печора.xls]Лист2'!$D$12</f>
    </nc>
  </rcc>
  <rcv guid="{9AE4E90B-95AD-4E92-80AE-724EF4B3642C}" action="delete"/>
  <rdn rId="0" localSheetId="1" customView="1" name="Z_9AE4E90B_95AD_4E92_80AE_724EF4B3642C_.wvu.PrintArea" hidden="1" oldHidden="1">
    <formula>'2017 год'!$A$1:$G$166</formula>
    <oldFormula>'2017 год'!$A$1:$G$166</oldFormula>
  </rdn>
  <rdn rId="0" localSheetId="1" customView="1" name="Z_9AE4E90B_95AD_4E92_80AE_724EF4B3642C_.wvu.PrintTitles" hidden="1" oldHidden="1">
    <formula>'2017 год'!$7:$8</formula>
    <oldFormula>'2017 год'!$7:$8</oldFormula>
  </rdn>
  <rdn rId="0" localSheetId="1" customView="1" name="Z_9AE4E90B_95AD_4E92_80AE_724EF4B3642C_.wvu.Rows" hidden="1" oldHidden="1">
    <formula>'2017 год'!$145:$152,'2017 год'!$157:$160</formula>
    <oldFormula>'2017 год'!$145:$152,'2017 год'!$157:$160</oldFormula>
  </rdn>
  <rdn rId="0" localSheetId="1" customView="1" name="Z_9AE4E90B_95AD_4E92_80AE_724EF4B3642C_.wvu.FilterData" hidden="1" oldHidden="1">
    <formula>'2017 год'!$A$6:$F$166</formula>
    <oldFormula>'2017 год'!$A$6:$F$166</oldFormula>
  </rdn>
  <rdn rId="0" localSheetId="2" customView="1" name="Z_9AE4E90B_95AD_4E92_80AE_724EF4B3642C_.wvu.PrintArea" hidden="1" oldHidden="1">
    <formula>'2018-2019 год'!$A$1:$H$137</formula>
    <oldFormula>'2018-2019 год'!$A$1:$H$137</oldFormula>
  </rdn>
  <rdn rId="0" localSheetId="2" customView="1" name="Z_9AE4E90B_95AD_4E92_80AE_724EF4B3642C_.wvu.PrintTitles" hidden="1" oldHidden="1">
    <formula>'2018-2019 год'!$7:$8</formula>
    <oldFormula>'2018-2019 год'!$7:$8</oldFormula>
  </rdn>
  <rdn rId="0" localSheetId="2" customView="1" name="Z_9AE4E90B_95AD_4E92_80AE_724EF4B3642C_.wvu.Rows" hidden="1" oldHidden="1">
    <formula>'2018-2019 год'!$128:$131</formula>
    <oldFormula>'2018-2019 год'!$128:$131</oldFormula>
  </rdn>
  <rdn rId="0" localSheetId="2" customView="1" name="Z_9AE4E90B_95AD_4E92_80AE_724EF4B3642C_.wvu.FilterData" hidden="1" oldHidden="1">
    <formula>'2018-2019 год'!$A$6:$J$137</formula>
    <oldFormula>'2018-2019 год'!$A$6:$J$137</oldFormula>
  </rdn>
  <rcv guid="{9AE4E90B-95AD-4E92-80AE-724EF4B3642C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9AE4E90B-95AD-4E92-80AE-724EF4B3642C}" action="delete"/>
  <rdn rId="0" localSheetId="1" customView="1" name="Z_9AE4E90B_95AD_4E92_80AE_724EF4B3642C_.wvu.PrintArea" hidden="1" oldHidden="1">
    <formula>'2017 год'!$A$1:$G$166</formula>
    <oldFormula>'2017 год'!$A$1:$G$166</oldFormula>
  </rdn>
  <rdn rId="0" localSheetId="1" customView="1" name="Z_9AE4E90B_95AD_4E92_80AE_724EF4B3642C_.wvu.PrintTitles" hidden="1" oldHidden="1">
    <formula>'2017 год'!$7:$8</formula>
    <oldFormula>'2017 год'!$7:$8</oldFormula>
  </rdn>
  <rdn rId="0" localSheetId="1" customView="1" name="Z_9AE4E90B_95AD_4E92_80AE_724EF4B3642C_.wvu.Rows" hidden="1" oldHidden="1">
    <formula>'2017 год'!$145:$152,'2017 год'!$157:$160</formula>
    <oldFormula>'2017 год'!$145:$152,'2017 год'!$157:$160</oldFormula>
  </rdn>
  <rdn rId="0" localSheetId="1" customView="1" name="Z_9AE4E90B_95AD_4E92_80AE_724EF4B3642C_.wvu.FilterData" hidden="1" oldHidden="1">
    <formula>'2017 год'!$A$6:$F$166</formula>
    <oldFormula>'2017 год'!$A$6:$F$166</oldFormula>
  </rdn>
  <rdn rId="0" localSheetId="2" customView="1" name="Z_9AE4E90B_95AD_4E92_80AE_724EF4B3642C_.wvu.PrintArea" hidden="1" oldHidden="1">
    <formula>'2018-2019 год'!$A$1:$H$137</formula>
    <oldFormula>'2018-2019 год'!$A$1:$H$137</oldFormula>
  </rdn>
  <rdn rId="0" localSheetId="2" customView="1" name="Z_9AE4E90B_95AD_4E92_80AE_724EF4B3642C_.wvu.PrintTitles" hidden="1" oldHidden="1">
    <formula>'2018-2019 год'!$7:$8</formula>
    <oldFormula>'2018-2019 год'!$7:$8</oldFormula>
  </rdn>
  <rdn rId="0" localSheetId="2" customView="1" name="Z_9AE4E90B_95AD_4E92_80AE_724EF4B3642C_.wvu.Rows" hidden="1" oldHidden="1">
    <formula>'2018-2019 год'!$128:$131</formula>
    <oldFormula>'2018-2019 год'!$128:$131</oldFormula>
  </rdn>
  <rdn rId="0" localSheetId="2" customView="1" name="Z_9AE4E90B_95AD_4E92_80AE_724EF4B3642C_.wvu.FilterData" hidden="1" oldHidden="1">
    <formula>'2018-2019 год'!$A$6:$J$137</formula>
    <oldFormula>'2018-2019 год'!$A$6:$J$137</oldFormula>
  </rdn>
  <rcv guid="{9AE4E90B-95AD-4E92-80AE-724EF4B3642C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v guid="{9AE4E90B-95AD-4E92-80AE-724EF4B3642C}" action="delete"/>
  <rdn rId="0" localSheetId="1" customView="1" name="Z_9AE4E90B_95AD_4E92_80AE_724EF4B3642C_.wvu.PrintArea" hidden="1" oldHidden="1">
    <formula>'2017 год'!$A$1:$G$166</formula>
    <oldFormula>'2017 год'!$A$1:$G$166</oldFormula>
  </rdn>
  <rdn rId="0" localSheetId="1" customView="1" name="Z_9AE4E90B_95AD_4E92_80AE_724EF4B3642C_.wvu.PrintTitles" hidden="1" oldHidden="1">
    <formula>'2017 год'!$7:$8</formula>
    <oldFormula>'2017 год'!$7:$8</oldFormula>
  </rdn>
  <rdn rId="0" localSheetId="1" customView="1" name="Z_9AE4E90B_95AD_4E92_80AE_724EF4B3642C_.wvu.Rows" hidden="1" oldHidden="1">
    <formula>'2017 год'!$145:$152,'2017 год'!$157:$160</formula>
  </rdn>
  <rdn rId="0" localSheetId="1" customView="1" name="Z_9AE4E90B_95AD_4E92_80AE_724EF4B3642C_.wvu.FilterData" hidden="1" oldHidden="1">
    <formula>'2017 год'!$A$6:$F$166</formula>
    <oldFormula>'2017 год'!$A$6:$F$166</oldFormula>
  </rdn>
  <rdn rId="0" localSheetId="2" customView="1" name="Z_9AE4E90B_95AD_4E92_80AE_724EF4B3642C_.wvu.PrintArea" hidden="1" oldHidden="1">
    <formula>'2018-2019 год'!$A$1:$H$137</formula>
    <oldFormula>'2018-2019 год'!$A$1:$H$137</oldFormula>
  </rdn>
  <rdn rId="0" localSheetId="2" customView="1" name="Z_9AE4E90B_95AD_4E92_80AE_724EF4B3642C_.wvu.PrintTitles" hidden="1" oldHidden="1">
    <formula>'2018-2019 год'!$7:$8</formula>
    <oldFormula>'2018-2019 год'!$7:$8</oldFormula>
  </rdn>
  <rdn rId="0" localSheetId="2" customView="1" name="Z_9AE4E90B_95AD_4E92_80AE_724EF4B3642C_.wvu.Rows" hidden="1" oldHidden="1">
    <formula>'2018-2019 год'!$128:$131</formula>
    <oldFormula>'2018-2019 год'!$128:$131</oldFormula>
  </rdn>
  <rdn rId="0" localSheetId="2" customView="1" name="Z_9AE4E90B_95AD_4E92_80AE_724EF4B3642C_.wvu.FilterData" hidden="1" oldHidden="1">
    <formula>'2018-2019 год'!$A$6:$J$137</formula>
    <oldFormula>'2018-2019 год'!$A$6:$J$137</oldFormula>
  </rdn>
  <rcv guid="{9AE4E90B-95AD-4E92-80AE-724EF4B3642C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221" sId="2">
    <oc r="A120" t="inlineStr">
      <is>
        <t>Укрепление материально-технической базы муниципальных учреждений</t>
      </is>
    </oc>
    <nc r="A120" t="inlineStr">
      <is>
        <t>Укрепление материально-технической базы муниципальных учреждений сферы культуры</t>
      </is>
    </nc>
  </rcc>
  <rcc rId="222" sId="2" numFmtId="4">
    <oc r="G123">
      <v>0</v>
    </oc>
    <nc r="G123">
      <v>34.1</v>
    </nc>
  </rcc>
  <rcc rId="223" sId="2" numFmtId="4">
    <oc r="H123">
      <v>0</v>
    </oc>
    <nc r="H123">
      <v>34.1</v>
    </nc>
  </rcc>
  <rcv guid="{9AE4E90B-95AD-4E92-80AE-724EF4B3642C}" action="delete"/>
  <rdn rId="0" localSheetId="1" customView="1" name="Z_9AE4E90B_95AD_4E92_80AE_724EF4B3642C_.wvu.PrintArea" hidden="1" oldHidden="1">
    <formula>'2017 год'!$A$1:$G$166</formula>
    <oldFormula>'2017 год'!$A$1:$G$166</oldFormula>
  </rdn>
  <rdn rId="0" localSheetId="1" customView="1" name="Z_9AE4E90B_95AD_4E92_80AE_724EF4B3642C_.wvu.PrintTitles" hidden="1" oldHidden="1">
    <formula>'2017 год'!$7:$8</formula>
    <oldFormula>'2017 год'!$7:$8</oldFormula>
  </rdn>
  <rdn rId="0" localSheetId="1" customView="1" name="Z_9AE4E90B_95AD_4E92_80AE_724EF4B3642C_.wvu.FilterData" hidden="1" oldHidden="1">
    <formula>'2017 год'!$A$6:$F$166</formula>
    <oldFormula>'2017 год'!$A$6:$F$166</oldFormula>
  </rdn>
  <rdn rId="0" localSheetId="2" customView="1" name="Z_9AE4E90B_95AD_4E92_80AE_724EF4B3642C_.wvu.PrintArea" hidden="1" oldHidden="1">
    <formula>'2018-2019 год'!$A$1:$H$137</formula>
    <oldFormula>'2018-2019 год'!$A$1:$H$137</oldFormula>
  </rdn>
  <rdn rId="0" localSheetId="2" customView="1" name="Z_9AE4E90B_95AD_4E92_80AE_724EF4B3642C_.wvu.PrintTitles" hidden="1" oldHidden="1">
    <formula>'2018-2019 год'!$7:$8</formula>
    <oldFormula>'2018-2019 год'!$7:$8</oldFormula>
  </rdn>
  <rdn rId="0" localSheetId="2" customView="1" name="Z_9AE4E90B_95AD_4E92_80AE_724EF4B3642C_.wvu.Rows" hidden="1" oldHidden="1">
    <formula>'2018-2019 год'!$128:$131</formula>
    <oldFormula>'2018-2019 год'!$128:$131</oldFormula>
  </rdn>
  <rdn rId="0" localSheetId="2" customView="1" name="Z_9AE4E90B_95AD_4E92_80AE_724EF4B3642C_.wvu.FilterData" hidden="1" oldHidden="1">
    <formula>'2018-2019 год'!$A$6:$J$137</formula>
    <oldFormula>'2018-2019 год'!$A$6:$J$137</oldFormula>
  </rdn>
  <rcv guid="{9AE4E90B-95AD-4E92-80AE-724EF4B3642C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rc rId="320" sId="1" ref="A127:XFD127" action="insertRow"/>
  <rrc rId="321" sId="1" ref="A127:XFD127" action="insertRow"/>
  <rrc rId="322" sId="1" ref="A127:XFD127" action="insertRow"/>
  <rrc rId="323" sId="1" ref="A127:XFD127" action="insertRow"/>
  <rcc rId="324" sId="1" odxf="1" dxf="1">
    <nc r="A127" t="inlineStr">
      <is>
        <t>Строительство универсальной спортивной площадки в г.Печора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25" sId="1" odxf="1" dxf="1">
    <nc r="B127" t="inlineStr">
      <is>
        <t>920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26" sId="1" odxf="1" dxf="1">
    <nc r="C127" t="inlineStr">
      <is>
        <t>11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27" sId="1" odxf="1" dxf="1">
    <nc r="D127" t="inlineStr">
      <is>
        <t>01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fmt sheetId="1" sqref="E127" start="0" length="0">
    <dxf>
      <fill>
        <patternFill>
          <bgColor theme="0"/>
        </patternFill>
      </fill>
    </dxf>
  </rfmt>
  <rfmt sheetId="1" sqref="F127" start="0" length="0">
    <dxf>
      <fill>
        <patternFill>
          <bgColor theme="0"/>
        </patternFill>
      </fill>
    </dxf>
  </rfmt>
  <rfmt sheetId="1" sqref="G127" start="0" length="0">
    <dxf>
      <fill>
        <patternFill>
          <bgColor theme="0"/>
        </patternFill>
      </fill>
    </dxf>
  </rfmt>
  <rcc rId="328" sId="1" odxf="1" dxf="1">
    <nc r="A128" t="inlineStr">
      <is>
        <t>Капитальные вложения в объекты недвижимого имущества государственной (муниципальной) собственности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29" sId="1" odxf="1" dxf="1">
    <nc r="B128" t="inlineStr">
      <is>
        <t>920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30" sId="1" odxf="1" dxf="1">
    <nc r="C128" t="inlineStr">
      <is>
        <t>11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31" sId="1" odxf="1" dxf="1">
    <nc r="D128" t="inlineStr">
      <is>
        <t>01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fmt sheetId="1" sqref="E128" start="0" length="0">
    <dxf>
      <fill>
        <patternFill>
          <bgColor theme="0"/>
        </patternFill>
      </fill>
    </dxf>
  </rfmt>
  <rcc rId="332" sId="1" odxf="1" dxf="1">
    <nc r="F128" t="inlineStr">
      <is>
        <t>400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fmt sheetId="1" sqref="G128" start="0" length="0">
    <dxf>
      <fill>
        <patternFill>
          <bgColor theme="0"/>
        </patternFill>
      </fill>
    </dxf>
  </rfmt>
  <rcc rId="333" sId="1" odxf="1" dxf="1">
    <nc r="A129" t="inlineStr">
      <is>
        <t>Бюджетные инвестиции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34" sId="1" odxf="1" dxf="1">
    <nc r="B129" t="inlineStr">
      <is>
        <t>920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35" sId="1" odxf="1" dxf="1">
    <nc r="C129" t="inlineStr">
      <is>
        <t>11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336" sId="1" odxf="1" dxf="1">
    <nc r="D129" t="inlineStr">
      <is>
        <t>01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fmt sheetId="1" sqref="E129" start="0" length="0">
    <dxf>
      <fill>
        <patternFill>
          <bgColor theme="0"/>
        </patternFill>
      </fill>
    </dxf>
  </rfmt>
  <rcc rId="337" sId="1" odxf="1" dxf="1">
    <nc r="F129" t="inlineStr">
      <is>
        <t>410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fmt sheetId="1" sqref="G129" start="0" length="0">
    <dxf>
      <fill>
        <patternFill>
          <bgColor theme="0"/>
        </patternFill>
      </fill>
    </dxf>
  </rfmt>
  <rcc rId="338" sId="1">
    <nc r="A130" t="inlineStr">
      <is>
        <t>Бюджетные инвестиции в объекты капитального строительства государственной (муниципальной) собственности</t>
      </is>
    </nc>
  </rcc>
  <rcc rId="339" sId="1">
    <nc r="B130" t="inlineStr">
      <is>
        <t>920</t>
      </is>
    </nc>
  </rcc>
  <rcc rId="340" sId="1">
    <nc r="C130" t="inlineStr">
      <is>
        <t>11</t>
      </is>
    </nc>
  </rcc>
  <rcc rId="341" sId="1">
    <nc r="D130" t="inlineStr">
      <is>
        <t>01</t>
      </is>
    </nc>
  </rcc>
  <rcc rId="342" sId="1">
    <nc r="F130" t="inlineStr">
      <is>
        <t>414</t>
      </is>
    </nc>
  </rcc>
  <rcc rId="343" sId="1" numFmtId="4">
    <oc r="G126">
      <v>1042.2</v>
    </oc>
    <nc r="G126">
      <v>800</v>
    </nc>
  </rcc>
  <rcc rId="344" sId="1" numFmtId="4">
    <nc r="G130">
      <v>242.2</v>
    </nc>
  </rcc>
  <rcc rId="345" sId="1">
    <nc r="G129">
      <f>G130</f>
    </nc>
  </rcc>
  <rcc rId="346" sId="1">
    <nc r="G128">
      <f>G129</f>
    </nc>
  </rcc>
  <rcc rId="347" sId="1">
    <nc r="G127">
      <f>G128</f>
    </nc>
  </rcc>
  <rcc rId="348" sId="1">
    <oc r="G122">
      <f>G123</f>
    </oc>
    <nc r="G122">
      <f>G123+G127</f>
    </nc>
  </rcc>
  <rcc rId="349" sId="1">
    <nc r="E127" t="inlineStr">
      <is>
        <t>06 0 13 S2170</t>
      </is>
    </nc>
  </rcc>
  <rcc rId="350" sId="1">
    <nc r="E128" t="inlineStr">
      <is>
        <t>06 0 13 S2170</t>
      </is>
    </nc>
  </rcc>
  <rcc rId="351" sId="1">
    <nc r="E129" t="inlineStr">
      <is>
        <t>06 0 13 S2170</t>
      </is>
    </nc>
  </rcc>
  <rcc rId="352" sId="1">
    <nc r="E130" t="inlineStr">
      <is>
        <t>06 0 13 S2170</t>
      </is>
    </nc>
  </rcc>
  <rdn rId="0" localSheetId="1" customView="1" name="Z_265E4B74_F87F_4C11_8F36_BD3184BC15DF_.wvu.Rows" hidden="1" oldHidden="1">
    <oldFormula>'2017 год'!#REF!,'2017 год'!#REF!</oldFormula>
  </rdn>
  <rcv guid="{265E4B74-F87F-4C11-8F36-BD3184BC15DF}" action="delete"/>
  <rdn rId="0" localSheetId="1" customView="1" name="Z_265E4B74_F87F_4C11_8F36_BD3184BC15DF_.wvu.PrintArea" hidden="1" oldHidden="1">
    <formula>'2017 год'!$A$1:$G$142</formula>
    <oldFormula>'2017 год'!$A$1:$G$142</oldFormula>
  </rdn>
  <rdn rId="0" localSheetId="1" customView="1" name="Z_265E4B74_F87F_4C11_8F36_BD3184BC15DF_.wvu.FilterData" hidden="1" oldHidden="1">
    <formula>'2017 год'!$A$6:$F$148</formula>
    <oldFormula>'2017 год'!$A$6:$F$148</oldFormula>
  </rdn>
  <rdn rId="0" localSheetId="2" customView="1" name="Z_265E4B74_F87F_4C11_8F36_BD3184BC15DF_.wvu.PrintArea" hidden="1" oldHidden="1">
    <formula>'2018-2019 год'!$A$1:$H$133</formula>
    <oldFormula>'2018-2019 год'!$A$1:$H$133</oldFormula>
  </rdn>
  <rdn rId="0" localSheetId="2" customView="1" name="Z_265E4B74_F87F_4C11_8F36_BD3184BC15DF_.wvu.PrintTitles" hidden="1" oldHidden="1">
    <formula>'2018-2019 год'!$7:$8</formula>
    <oldFormula>'2018-2019 год'!$7:$8</oldFormula>
  </rdn>
  <rdn rId="0" localSheetId="2" customView="1" name="Z_265E4B74_F87F_4C11_8F36_BD3184BC15DF_.wvu.FilterData" hidden="1" oldHidden="1">
    <formula>'2018-2019 год'!$A$6:$J$133</formula>
    <oldFormula>'2018-2019 год'!$A$6:$J$133</oldFormula>
  </rdn>
  <rcv guid="{265E4B74-F87F-4C11-8F36-BD3184BC15DF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v guid="{9AE4E90B-95AD-4E92-80AE-724EF4B3642C}" action="delete"/>
  <rdn rId="0" localSheetId="1" customView="1" name="Z_9AE4E90B_95AD_4E92_80AE_724EF4B3642C_.wvu.PrintArea" hidden="1" oldHidden="1">
    <formula>'2017 год'!$A$1:$G$166</formula>
    <oldFormula>'2017 год'!$A$1:$G$166</oldFormula>
  </rdn>
  <rdn rId="0" localSheetId="1" customView="1" name="Z_9AE4E90B_95AD_4E92_80AE_724EF4B3642C_.wvu.PrintTitles" hidden="1" oldHidden="1">
    <formula>'2017 год'!$7:$8</formula>
    <oldFormula>'2017 год'!$7:$8</oldFormula>
  </rdn>
  <rdn rId="0" localSheetId="1" customView="1" name="Z_9AE4E90B_95AD_4E92_80AE_724EF4B3642C_.wvu.Rows" hidden="1" oldHidden="1">
    <formula>'2017 год'!$145:$152,'2017 год'!$157:$160</formula>
    <oldFormula>'2017 год'!$145:$152,'2017 год'!$157:$160</oldFormula>
  </rdn>
  <rdn rId="0" localSheetId="1" customView="1" name="Z_9AE4E90B_95AD_4E92_80AE_724EF4B3642C_.wvu.FilterData" hidden="1" oldHidden="1">
    <formula>'2017 год'!$A$6:$F$166</formula>
    <oldFormula>'2017 год'!$A$6:$F$166</oldFormula>
  </rdn>
  <rdn rId="0" localSheetId="2" customView="1" name="Z_9AE4E90B_95AD_4E92_80AE_724EF4B3642C_.wvu.PrintArea" hidden="1" oldHidden="1">
    <formula>'2018-2019 год'!$A$1:$H$137</formula>
    <oldFormula>'2018-2019 год'!$A$1:$H$137</oldFormula>
  </rdn>
  <rdn rId="0" localSheetId="2" customView="1" name="Z_9AE4E90B_95AD_4E92_80AE_724EF4B3642C_.wvu.PrintTitles" hidden="1" oldHidden="1">
    <formula>'2018-2019 год'!$7:$8</formula>
    <oldFormula>'2018-2019 год'!$7:$8</oldFormula>
  </rdn>
  <rdn rId="0" localSheetId="2" customView="1" name="Z_9AE4E90B_95AD_4E92_80AE_724EF4B3642C_.wvu.Rows" hidden="1" oldHidden="1">
    <formula>'2018-2019 год'!$128:$131</formula>
    <oldFormula>'2018-2019 год'!$128:$131</oldFormula>
  </rdn>
  <rdn rId="0" localSheetId="2" customView="1" name="Z_9AE4E90B_95AD_4E92_80AE_724EF4B3642C_.wvu.FilterData" hidden="1" oldHidden="1">
    <formula>'2018-2019 год'!$A$6:$J$137</formula>
    <oldFormula>'2018-2019 год'!$A$6:$J$137</oldFormula>
  </rdn>
  <rcv guid="{9AE4E90B-95AD-4E92-80AE-724EF4B3642C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c rId="251" sId="1">
    <oc r="H137">
      <f>'\\app-base\Бюджет 2017\ПОСЕЛЕНИЯ\ГП ПЕЧОРА\Материалы к проекту решения\Основные параметры\[Основные параметры на 2017-2019 год гп Печора.xls]Лист2'!$B$28</f>
    </oc>
    <nc r="H137"/>
  </rcc>
  <rcc rId="252" sId="1">
    <oc r="I137">
      <f>H137-G137</f>
    </oc>
    <nc r="I137"/>
  </rcc>
  <rcv guid="{9AE4E90B-95AD-4E92-80AE-724EF4B3642C}" action="delete"/>
  <rdn rId="0" localSheetId="1" customView="1" name="Z_9AE4E90B_95AD_4E92_80AE_724EF4B3642C_.wvu.PrintArea" hidden="1" oldHidden="1">
    <formula>'2017 год'!$A$1:$G$166</formula>
    <oldFormula>'2017 год'!$A$1:$G$166</oldFormula>
  </rdn>
  <rdn rId="0" localSheetId="1" customView="1" name="Z_9AE4E90B_95AD_4E92_80AE_724EF4B3642C_.wvu.PrintTitles" hidden="1" oldHidden="1">
    <formula>'2017 год'!$7:$8</formula>
    <oldFormula>'2017 год'!$7:$8</oldFormula>
  </rdn>
  <rdn rId="0" localSheetId="1" customView="1" name="Z_9AE4E90B_95AD_4E92_80AE_724EF4B3642C_.wvu.Rows" hidden="1" oldHidden="1">
    <formula>'2017 год'!$145:$152,'2017 год'!$157:$160</formula>
    <oldFormula>'2017 год'!$145:$152,'2017 год'!$157:$160</oldFormula>
  </rdn>
  <rdn rId="0" localSheetId="1" customView="1" name="Z_9AE4E90B_95AD_4E92_80AE_724EF4B3642C_.wvu.FilterData" hidden="1" oldHidden="1">
    <formula>'2017 год'!$A$6:$F$166</formula>
    <oldFormula>'2017 год'!$A$6:$F$166</oldFormula>
  </rdn>
  <rdn rId="0" localSheetId="2" customView="1" name="Z_9AE4E90B_95AD_4E92_80AE_724EF4B3642C_.wvu.PrintArea" hidden="1" oldHidden="1">
    <formula>'2018-2019 год'!$A$1:$H$137</formula>
    <oldFormula>'2018-2019 год'!$A$1:$H$137</oldFormula>
  </rdn>
  <rdn rId="0" localSheetId="2" customView="1" name="Z_9AE4E90B_95AD_4E92_80AE_724EF4B3642C_.wvu.PrintTitles" hidden="1" oldHidden="1">
    <formula>'2018-2019 год'!$7:$8</formula>
    <oldFormula>'2018-2019 год'!$7:$8</oldFormula>
  </rdn>
  <rdn rId="0" localSheetId="2" customView="1" name="Z_9AE4E90B_95AD_4E92_80AE_724EF4B3642C_.wvu.Rows" hidden="1" oldHidden="1">
    <formula>'2018-2019 год'!$128:$131</formula>
    <oldFormula>'2018-2019 год'!$128:$131</oldFormula>
  </rdn>
  <rdn rId="0" localSheetId="2" customView="1" name="Z_9AE4E90B_95AD_4E92_80AE_724EF4B3642C_.wvu.FilterData" hidden="1" oldHidden="1">
    <formula>'2018-2019 год'!$A$6:$J$137</formula>
    <oldFormula>'2018-2019 год'!$A$6:$J$137</oldFormula>
  </rdn>
  <rcv guid="{9AE4E90B-95AD-4E92-80AE-724EF4B3642C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rc rId="289" sId="1" ref="A49:XFD49" action="deleteRow">
    <undo index="0" exp="ref" v="1" dr="G49" r="G48" sId="1"/>
    <undo index="2" exp="area" ref3D="1" dr="$A$157:$XFD$160" dn="Z_9AE4E90B_95AD_4E92_80AE_724EF4B3642C_.wvu.Rows" sId="1"/>
    <undo index="1" exp="area" ref3D="1" dr="$A$145:$XFD$152" dn="Z_9AE4E90B_95AD_4E92_80AE_724EF4B3642C_.wvu.Rows" sId="1"/>
    <undo index="2" exp="area" ref3D="1" dr="$A$100:$XFD$103" dn="Z_265E4B74_F87F_4C11_8F36_BD3184BC15DF_.wvu.Rows" sId="1"/>
    <undo index="1" exp="area" ref3D="1" dr="$A$49:$XFD$54" dn="Z_265E4B74_F87F_4C11_8F36_BD3184BC15DF_.wvu.Rows" sId="1"/>
    <rfmt sheetId="1" xfDxf="1" sqref="A49:XFD49" start="0" length="0"/>
    <rcc rId="0" sId="1" dxf="1">
      <nc r="A49" t="inlineStr">
        <is>
          <t>Жилищное хозяйство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49" t="inlineStr">
        <is>
          <t>920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49" t="inlineStr">
        <is>
          <t>05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49" t="inlineStr">
        <is>
          <t>01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E49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F49" t="inlineStr">
        <is>
          <t/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49">
        <f>G50</f>
      </nc>
      <ndxf>
        <font>
          <sz val="11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49" start="0" length="0">
      <dxf>
        <numFmt numFmtId="167" formatCode="#,##0.0"/>
      </dxf>
    </rfmt>
    <rfmt sheetId="1" sqref="I49" start="0" length="0">
      <dxf>
        <numFmt numFmtId="167" formatCode="#,##0.0"/>
      </dxf>
    </rfmt>
  </rrc>
  <rrc rId="290" sId="1" ref="A49:XFD49" action="deleteRow">
    <undo index="2" exp="area" ref3D="1" dr="$A$156:$XFD$159" dn="Z_9AE4E90B_95AD_4E92_80AE_724EF4B3642C_.wvu.Rows" sId="1"/>
    <undo index="1" exp="area" ref3D="1" dr="$A$144:$XFD$151" dn="Z_9AE4E90B_95AD_4E92_80AE_724EF4B3642C_.wvu.Rows" sId="1"/>
    <undo index="2" exp="area" ref3D="1" dr="$A$99:$XFD$102" dn="Z_265E4B74_F87F_4C11_8F36_BD3184BC15DF_.wvu.Rows" sId="1"/>
    <undo index="1" exp="area" ref3D="1" dr="$A$49:$XFD$53" dn="Z_265E4B74_F87F_4C11_8F36_BD3184BC15DF_.wvu.Rows" sId="1"/>
    <rfmt sheetId="1" xfDxf="1" sqref="A49:XFD49" start="0" length="0"/>
    <rcc rId="0" sId="1" dxf="1">
      <nc r="A49" t="inlineStr">
        <is>
          <t>Непрограммные направления деятельности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30">
      <nc r="B49">
        <v>920</v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49" t="inlineStr">
        <is>
          <t>05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49" t="inlineStr">
        <is>
          <t>01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49" t="inlineStr">
        <is>
          <t>99 0 00 00000</t>
        </is>
      </nc>
      <ndxf>
        <font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49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49">
        <f>G50</f>
      </nc>
      <ndxf>
        <font>
          <sz val="11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49" start="0" length="0">
      <dxf>
        <numFmt numFmtId="167" formatCode="#,##0.0"/>
      </dxf>
    </rfmt>
    <rfmt sheetId="1" sqref="I49" start="0" length="0">
      <dxf>
        <numFmt numFmtId="167" formatCode="#,##0.0"/>
      </dxf>
    </rfmt>
  </rrc>
  <rrc rId="291" sId="1" ref="A49:XFD49" action="deleteRow">
    <undo index="2" exp="area" ref3D="1" dr="$A$155:$XFD$158" dn="Z_9AE4E90B_95AD_4E92_80AE_724EF4B3642C_.wvu.Rows" sId="1"/>
    <undo index="1" exp="area" ref3D="1" dr="$A$143:$XFD$150" dn="Z_9AE4E90B_95AD_4E92_80AE_724EF4B3642C_.wvu.Rows" sId="1"/>
    <undo index="2" exp="area" ref3D="1" dr="$A$98:$XFD$101" dn="Z_265E4B74_F87F_4C11_8F36_BD3184BC15DF_.wvu.Rows" sId="1"/>
    <undo index="1" exp="area" ref3D="1" dr="$A$49:$XFD$52" dn="Z_265E4B74_F87F_4C11_8F36_BD3184BC15DF_.wvu.Rows" sId="1"/>
    <rfmt sheetId="1" xfDxf="1" sqref="A49:XFD49" start="0" length="0"/>
    <rcc rId="0" sId="1" dxf="1">
      <nc r="A49" t="inlineStr">
        <is>
          <t>Мероприятия в области жилищного хозяйства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49" t="inlineStr">
        <is>
          <t>920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49" t="inlineStr">
        <is>
          <t>05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49" t="inlineStr">
        <is>
          <t>01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49" t="inlineStr">
        <is>
          <t>99 0 00 25300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49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49">
        <f>G50</f>
      </nc>
      <n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49" start="0" length="0">
      <dxf>
        <numFmt numFmtId="167" formatCode="#,##0.0"/>
      </dxf>
    </rfmt>
    <rfmt sheetId="1" sqref="I49" start="0" length="0">
      <dxf>
        <numFmt numFmtId="167" formatCode="#,##0.0"/>
      </dxf>
    </rfmt>
  </rrc>
  <rrc rId="292" sId="1" ref="A49:XFD49" action="deleteRow">
    <undo index="2" exp="area" ref3D="1" dr="$A$154:$XFD$157" dn="Z_9AE4E90B_95AD_4E92_80AE_724EF4B3642C_.wvu.Rows" sId="1"/>
    <undo index="1" exp="area" ref3D="1" dr="$A$142:$XFD$149" dn="Z_9AE4E90B_95AD_4E92_80AE_724EF4B3642C_.wvu.Rows" sId="1"/>
    <undo index="2" exp="area" ref3D="1" dr="$A$97:$XFD$100" dn="Z_265E4B74_F87F_4C11_8F36_BD3184BC15DF_.wvu.Rows" sId="1"/>
    <undo index="1" exp="area" ref3D="1" dr="$A$49:$XFD$51" dn="Z_265E4B74_F87F_4C11_8F36_BD3184BC15DF_.wvu.Rows" sId="1"/>
    <rfmt sheetId="1" xfDxf="1" sqref="A49:XFD49" start="0" length="0"/>
    <rcc rId="0" sId="1" dxf="1">
      <nc r="A49" t="inlineStr">
        <is>
          <t>Закупка товаров, работ и услуг для государственных (муниципальных) нужд</t>
        </is>
      </nc>
      <ndxf>
        <font>
          <sz val="10"/>
          <color auto="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30">
      <nc r="B49">
        <v>920</v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49" t="inlineStr">
        <is>
          <t>05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49" t="inlineStr">
        <is>
          <t>01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49" t="inlineStr">
        <is>
          <t>99 0 00 25300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49" t="inlineStr">
        <is>
          <t>200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49">
        <f>G50</f>
      </nc>
      <n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49" start="0" length="0">
      <dxf>
        <numFmt numFmtId="167" formatCode="#,##0.0"/>
      </dxf>
    </rfmt>
    <rfmt sheetId="1" sqref="I49" start="0" length="0">
      <dxf>
        <numFmt numFmtId="167" formatCode="#,##0.0"/>
      </dxf>
    </rfmt>
  </rrc>
  <rrc rId="293" sId="1" ref="A49:XFD49" action="deleteRow">
    <undo index="2" exp="area" ref3D="1" dr="$A$153:$XFD$156" dn="Z_9AE4E90B_95AD_4E92_80AE_724EF4B3642C_.wvu.Rows" sId="1"/>
    <undo index="1" exp="area" ref3D="1" dr="$A$141:$XFD$148" dn="Z_9AE4E90B_95AD_4E92_80AE_724EF4B3642C_.wvu.Rows" sId="1"/>
    <undo index="2" exp="area" ref3D="1" dr="$A$96:$XFD$99" dn="Z_265E4B74_F87F_4C11_8F36_BD3184BC15DF_.wvu.Rows" sId="1"/>
    <undo index="1" exp="area" ref3D="1" dr="$A$49:$XFD$50" dn="Z_265E4B74_F87F_4C11_8F36_BD3184BC15DF_.wvu.Rows" sId="1"/>
    <rfmt sheetId="1" xfDxf="1" sqref="A49:XFD49" start="0" length="0"/>
    <rcc rId="0" sId="1" dxf="1">
      <nc r="A49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0"/>
          <color auto="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30">
      <nc r="B49">
        <v>920</v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49" t="inlineStr">
        <is>
          <t>05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49" t="inlineStr">
        <is>
          <t>01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49" t="inlineStr">
        <is>
          <t>99 0 00 25300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49" t="inlineStr">
        <is>
          <t>240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49">
        <f>G50</f>
      </nc>
      <n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49" start="0" length="0">
      <dxf>
        <numFmt numFmtId="167" formatCode="#,##0.0"/>
      </dxf>
    </rfmt>
    <rfmt sheetId="1" sqref="I49" start="0" length="0">
      <dxf>
        <numFmt numFmtId="167" formatCode="#,##0.0"/>
      </dxf>
    </rfmt>
  </rrc>
  <rrc rId="294" sId="1" ref="A49:XFD49" action="deleteRow">
    <undo index="2" exp="area" ref3D="1" dr="$A$152:$XFD$155" dn="Z_9AE4E90B_95AD_4E92_80AE_724EF4B3642C_.wvu.Rows" sId="1"/>
    <undo index="1" exp="area" ref3D="1" dr="$A$140:$XFD$147" dn="Z_9AE4E90B_95AD_4E92_80AE_724EF4B3642C_.wvu.Rows" sId="1"/>
    <undo index="2" exp="area" ref3D="1" dr="$A$95:$XFD$98" dn="Z_265E4B74_F87F_4C11_8F36_BD3184BC15DF_.wvu.Rows" sId="1"/>
    <undo index="1" exp="area" ref3D="1" dr="$A$49:$XFD$49" dn="Z_265E4B74_F87F_4C11_8F36_BD3184BC15DF_.wvu.Rows" sId="1"/>
    <rfmt sheetId="1" xfDxf="1" sqref="A49:XFD49" start="0" length="0"/>
    <rcc rId="0" sId="1" dxf="1">
      <nc r="A49" t="inlineStr">
        <is>
          <t>Прочая закупка товаров, работ и услуг для обеспечения государственных (муниципальных) нужд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49" t="inlineStr">
        <is>
          <t>920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49" t="inlineStr">
        <is>
          <t>05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49" t="inlineStr">
        <is>
          <t>01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49" t="inlineStr">
        <is>
          <t>99 0 00 25300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49" t="inlineStr">
        <is>
          <t>244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49">
        <v>0</v>
      </nc>
      <n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49" start="0" length="0">
      <dxf>
        <numFmt numFmtId="167" formatCode="#,##0.0"/>
      </dxf>
    </rfmt>
    <rfmt sheetId="1" sqref="I49" start="0" length="0">
      <dxf>
        <numFmt numFmtId="167" formatCode="#,##0.0"/>
      </dxf>
    </rfmt>
  </rrc>
  <rcc rId="295" sId="1">
    <oc r="G48">
      <f>#REF!+G49+G58</f>
    </oc>
    <nc r="G48">
      <f>G49+G58</f>
    </nc>
  </rcc>
  <rrc rId="296" sId="1" ref="A94:XFD94" action="deleteRow">
    <undo index="7" exp="ref" v="1" dr="G94" r="G71" sId="1"/>
    <undo index="2" exp="area" ref3D="1" dr="$A$151:$XFD$154" dn="Z_9AE4E90B_95AD_4E92_80AE_724EF4B3642C_.wvu.Rows" sId="1"/>
    <undo index="1" exp="area" ref3D="1" dr="$A$139:$XFD$146" dn="Z_9AE4E90B_95AD_4E92_80AE_724EF4B3642C_.wvu.Rows" sId="1"/>
    <undo index="2" exp="area" ref3D="1" dr="$A$94:$XFD$97" dn="Z_265E4B74_F87F_4C11_8F36_BD3184BC15DF_.wvu.Rows" sId="1"/>
    <rfmt sheetId="1" xfDxf="1" sqref="A94:XFD94" start="0" length="0"/>
    <rcc rId="0" sId="1" dxf="1">
      <nc r="A94" t="inlineStr">
        <is>
          <t>Реализация инвестиционных проектов в сфере функционирования иных систем коммунальной инфраструктуры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4" t="inlineStr">
        <is>
          <t>920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4" t="inlineStr">
        <is>
          <t>05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4" t="inlineStr">
        <is>
          <t>03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4" t="inlineStr">
        <is>
          <t>99 0 00 43030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94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94">
        <f>G95</f>
      </nc>
      <n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94" start="0" length="0">
      <dxf>
        <numFmt numFmtId="167" formatCode="#,##0.0"/>
      </dxf>
    </rfmt>
    <rfmt sheetId="1" sqref="I94" start="0" length="0">
      <dxf>
        <numFmt numFmtId="167" formatCode="#,##0.0"/>
      </dxf>
    </rfmt>
  </rrc>
  <rrc rId="297" sId="1" ref="A94:XFD94" action="deleteRow">
    <undo index="2" exp="area" ref3D="1" dr="$A$150:$XFD$153" dn="Z_9AE4E90B_95AD_4E92_80AE_724EF4B3642C_.wvu.Rows" sId="1"/>
    <undo index="1" exp="area" ref3D="1" dr="$A$138:$XFD$145" dn="Z_9AE4E90B_95AD_4E92_80AE_724EF4B3642C_.wvu.Rows" sId="1"/>
    <undo index="2" exp="area" ref3D="1" dr="$A$94:$XFD$96" dn="Z_265E4B74_F87F_4C11_8F36_BD3184BC15DF_.wvu.Rows" sId="1"/>
    <rfmt sheetId="1" xfDxf="1" sqref="A94:XFD94" start="0" length="0"/>
    <rcc rId="0" sId="1" dxf="1">
      <nc r="A94" t="inlineStr">
        <is>
          <t>Капитальные вложения в объекты недвижимого имущества государственной (муниципальной) собственности</t>
        </is>
      </nc>
      <ndxf>
        <font>
          <sz val="10"/>
          <color indexed="8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4" t="inlineStr">
        <is>
          <t>920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4" t="inlineStr">
        <is>
          <t>05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4" t="inlineStr">
        <is>
          <t>03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4" t="inlineStr">
        <is>
          <t>99 0 00 43030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94" t="inlineStr">
        <is>
          <t>400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94">
        <f>G95</f>
      </nc>
      <n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94" start="0" length="0">
      <dxf>
        <numFmt numFmtId="167" formatCode="#,##0.0"/>
      </dxf>
    </rfmt>
    <rfmt sheetId="1" sqref="I94" start="0" length="0">
      <dxf>
        <numFmt numFmtId="167" formatCode="#,##0.0"/>
      </dxf>
    </rfmt>
  </rrc>
  <rrc rId="298" sId="1" ref="A94:XFD94" action="deleteRow">
    <undo index="2" exp="area" ref3D="1" dr="$A$149:$XFD$152" dn="Z_9AE4E90B_95AD_4E92_80AE_724EF4B3642C_.wvu.Rows" sId="1"/>
    <undo index="1" exp="area" ref3D="1" dr="$A$137:$XFD$144" dn="Z_9AE4E90B_95AD_4E92_80AE_724EF4B3642C_.wvu.Rows" sId="1"/>
    <undo index="2" exp="area" ref3D="1" dr="$A$94:$XFD$95" dn="Z_265E4B74_F87F_4C11_8F36_BD3184BC15DF_.wvu.Rows" sId="1"/>
    <rfmt sheetId="1" xfDxf="1" sqref="A94:XFD94" start="0" length="0"/>
    <rcc rId="0" sId="1" dxf="1">
      <nc r="A94" t="inlineStr">
        <is>
          <t xml:space="preserve">Бюджетные инвестиции </t>
        </is>
      </nc>
      <ndxf>
        <font>
          <sz val="10"/>
          <color indexed="8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4" t="inlineStr">
        <is>
          <t>920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4" t="inlineStr">
        <is>
          <t>05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4" t="inlineStr">
        <is>
          <t>03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4" t="inlineStr">
        <is>
          <t>99 0 00 43030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94" t="inlineStr">
        <is>
          <t>410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94">
        <f>G95</f>
      </nc>
      <n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94" start="0" length="0">
      <dxf>
        <numFmt numFmtId="167" formatCode="#,##0.0"/>
      </dxf>
    </rfmt>
    <rfmt sheetId="1" sqref="I94" start="0" length="0">
      <dxf>
        <numFmt numFmtId="167" formatCode="#,##0.0"/>
      </dxf>
    </rfmt>
  </rrc>
  <rrc rId="299" sId="1" ref="A94:XFD94" action="deleteRow">
    <undo index="2" exp="area" ref3D="1" dr="$A$148:$XFD$151" dn="Z_9AE4E90B_95AD_4E92_80AE_724EF4B3642C_.wvu.Rows" sId="1"/>
    <undo index="1" exp="area" ref3D="1" dr="$A$136:$XFD$143" dn="Z_9AE4E90B_95AD_4E92_80AE_724EF4B3642C_.wvu.Rows" sId="1"/>
    <undo index="2" exp="area" ref3D="1" dr="$A$94:$XFD$94" dn="Z_265E4B74_F87F_4C11_8F36_BD3184BC15DF_.wvu.Rows" sId="1"/>
    <rfmt sheetId="1" xfDxf="1" sqref="A94:XFD94" start="0" length="0"/>
    <rcc rId="0" sId="1" dxf="1">
      <nc r="A94" t="inlineStr">
        <is>
          <t>Бюджетные инвестиции в объекты капитального строительства государственной (муниципальной) собственности</t>
        </is>
      </nc>
      <ndxf>
        <font>
          <sz val="10"/>
          <color indexed="8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4" t="inlineStr">
        <is>
          <t>920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4" t="inlineStr">
        <is>
          <t>05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4" t="inlineStr">
        <is>
          <t>03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4" t="inlineStr">
        <is>
          <t>99 0 00 43030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94" t="inlineStr">
        <is>
          <t>414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94">
        <v>0</v>
      </nc>
      <n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94" start="0" length="0">
      <dxf>
        <numFmt numFmtId="167" formatCode="#,##0.0"/>
      </dxf>
    </rfmt>
    <rfmt sheetId="1" sqref="I94" start="0" length="0">
      <dxf>
        <numFmt numFmtId="167" formatCode="#,##0.0"/>
      </dxf>
    </rfmt>
  </rrc>
  <rcc rId="300" sId="1">
    <oc r="G71">
      <f>G77+G82+G86+G90+#REF!+G72</f>
    </oc>
    <nc r="G71">
      <f>G77+G82+G86+G90+G72</f>
    </nc>
  </rcc>
  <rrc rId="301" sId="1" ref="A135:XFD135" action="deleteRow">
    <undo index="1" exp="ref" v="1" dr="G135" r="G130" sId="1"/>
    <undo index="2" exp="area" ref3D="1" dr="$A$147:$XFD$150" dn="Z_9AE4E90B_95AD_4E92_80AE_724EF4B3642C_.wvu.Rows" sId="1"/>
    <undo index="1" exp="area" ref3D="1" dr="$A$135:$XFD$142" dn="Z_9AE4E90B_95AD_4E92_80AE_724EF4B3642C_.wvu.Rows" sId="1"/>
    <rfmt sheetId="1" xfDxf="1" sqref="A135:XFD135" start="0" length="0"/>
    <rcc rId="0" sId="1" dxf="1">
      <nc r="A135" t="inlineStr">
        <is>
          <t>Укрепление материально-технической базы муниципальных учреждений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35" t="inlineStr">
        <is>
          <t>956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35">
        <v>8</v>
      </nc>
      <ndxf>
        <font>
          <sz val="9"/>
          <color auto="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35">
        <v>1</v>
      </nc>
      <ndxf>
        <font>
          <sz val="9"/>
          <color auto="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35" t="inlineStr">
        <is>
          <t>05 0 12 00000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35" start="0" length="0">
      <dxf>
        <font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35">
        <f>G136</f>
      </nc>
      <ndxf>
        <font>
          <sz val="11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135" start="0" length="0">
      <dxf>
        <numFmt numFmtId="167" formatCode="#,##0.0"/>
      </dxf>
    </rfmt>
    <rfmt sheetId="1" sqref="I135" start="0" length="0">
      <dxf>
        <numFmt numFmtId="167" formatCode="#,##0.0"/>
      </dxf>
    </rfmt>
  </rrc>
  <rrc rId="302" sId="1" ref="A135:XFD135" action="deleteRow">
    <undo index="0" exp="area" ref3D="1" dr="$A$4:$F$135" dn="Z_E73FB2C8_8889_4BC1_B42C_BB4285892FAC_.wvu.PrintArea" sId="1"/>
    <undo index="0" exp="area" ref3D="1" dr="$A$6:$F$135" dn="Z_E73FB2C8_8889_4BC1_B42C_BB4285892FAC_.wvu.FilterData" sId="1"/>
    <undo index="0" exp="area" ref3D="1" dr="$A$6:$F$135" dn="Z_B3ADB1FC_7237_4F79_A98A_9A3A728E8FB8_.wvu.FilterData" sId="1"/>
    <undo index="0" exp="area" ref3D="1" dr="$A$4:$F$135" dn="Z_B3397BCA_1277_4868_806F_2E68EFD73FCF_.wvu.PrintArea" sId="1"/>
    <undo index="0" exp="area" ref3D="1" dr="$A$6:$F$135" dn="Z_B3397BCA_1277_4868_806F_2E68EFD73FCF_.wvu.FilterData" sId="1"/>
    <undo index="0" exp="area" ref3D="1" dr="$A$3:$G$135" dn="Z_A79CDC70_8466_49CB_8C49_C52C08F5C2C3_.wvu.PrintArea" sId="1"/>
    <undo index="0" exp="area" ref3D="1" dr="$A$6:$F$135" dn="Z_A79CDC70_8466_49CB_8C49_C52C08F5C2C3_.wvu.FilterData" sId="1"/>
    <undo index="2" exp="area" ref3D="1" dr="$A$146:$XFD$149" dn="Z_9AE4E90B_95AD_4E92_80AE_724EF4B3642C_.wvu.Rows" sId="1"/>
    <undo index="1" exp="area" ref3D="1" dr="$A$135:$XFD$141" dn="Z_9AE4E90B_95AD_4E92_80AE_724EF4B3642C_.wvu.Rows" sId="1"/>
    <undo index="0" exp="area" ref3D="1" dr="$A$6:$F$135" dn="Z_949DCF8A_4B6C_48DC_A0AF_1508759F4E2C_.wvu.FilterData" sId="1"/>
    <undo index="0" exp="area" ref3D="1" dr="$A$6:$F$135" dn="Z_7C0ABF66_8B0F_48ED_A269_F91E2B0FF96C_.wvu.FilterData" sId="1"/>
    <undo index="0" exp="area" ref3D="1" dr="$A$2:$G$135" dn="Z_62BA1D30_83D4_405C_B38E_4A6036DCDF7D_.wvu.PrintArea" sId="1"/>
    <undo index="0" exp="area" ref3D="1" dr="$A$6:$F$135" dn="Z_62BA1D30_83D4_405C_B38E_4A6036DCDF7D_.wvu.FilterData" sId="1"/>
    <undo index="0" exp="area" ref3D="1" dr="$A$3:$G$135" dn="Z_599A55F8_3816_4A95_B2A0_7EE8B30830DF_.wvu.PrintArea" sId="1"/>
    <undo index="0" exp="area" ref3D="1" dr="$A$6:$F$135" dn="Z_599A55F8_3816_4A95_B2A0_7EE8B30830DF_.wvu.FilterData" sId="1"/>
    <undo index="0" exp="area" ref3D="1" dr="$A$2:$G$135" dn="Z_5271CAE7_4D6C_40AB_9A03_5EFB6EFB80FA_.wvu.PrintArea" sId="1"/>
    <undo index="0" exp="area" ref3D="1" dr="$A$6:$F$135" dn="Z_5271CAE7_4D6C_40AB_9A03_5EFB6EFB80FA_.wvu.FilterData" sId="1"/>
    <undo index="0" exp="area" ref3D="1" dr="$A$4:$F$135" dn="Z_4CB2AD8A_1395_4EEB_B6E5_ACA1429CF0DB_.wvu.PrintArea" sId="1"/>
    <undo index="0" exp="area" ref3D="1" dr="$A$6:$F$135" dn="Z_4CB2AD8A_1395_4EEB_B6E5_ACA1429CF0DB_.wvu.FilterData" sId="1"/>
    <undo index="0" exp="area" ref3D="1" dr="$A$6:$F$135" dn="Z_2E862F6B_6B0A_40BB_944E_0C7992DC3BBB_.wvu.FilterData" sId="1"/>
    <undo index="0" exp="area" ref3D="1" dr="$A$6:$F$135" dn="Z_2CC5DC23_D108_4C62_8D9C_2D339D918FB9_.wvu.FilterData" sId="1"/>
    <undo index="0" exp="area" ref3D="1" dr="$A$3:$G$135" dn="Z_2547B61A_57D8_45C6_87E4_2B595BD241A2_.wvu.PrintArea" sId="1"/>
    <undo index="0" exp="area" ref3D="1" dr="$A$6:$F$135" dn="Z_2547B61A_57D8_45C6_87E4_2B595BD241A2_.wvu.FilterData" sId="1"/>
    <undo index="0" exp="area" ref3D="1" dr="$A$6:$F$135" dn="Z_184D3176_FFF6_4E91_A7DC_D63418B7D0F5_.wvu.FilterData" sId="1"/>
    <undo index="0" exp="area" ref3D="1" dr="$A$6:$F$135" dn="Z_03D0DDB9_3E2B_445E_B26D_09285D63C497_.wvu.FilterData" sId="1"/>
    <rfmt sheetId="1" xfDxf="1" sqref="A135:XFD135" start="0" length="0"/>
    <rcc rId="0" sId="1" dxf="1">
      <nc r="A135" t="inlineStr">
        <is>
          <t>Предоставление субсидий бюджетным, автономным учреждениям и иным некоммерческим организациям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35" t="inlineStr">
        <is>
          <t>956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35">
        <v>8</v>
      </nc>
      <ndxf>
        <font>
          <sz val="9"/>
          <color auto="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35">
        <v>1</v>
      </nc>
      <ndxf>
        <font>
          <sz val="9"/>
          <color auto="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35" t="inlineStr">
        <is>
          <t>05 0 12 00000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35" t="inlineStr">
        <is>
          <t>600</t>
        </is>
      </nc>
      <ndxf>
        <font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35">
        <f>G136</f>
      </nc>
      <ndxf>
        <font>
          <sz val="11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135" start="0" length="0">
      <dxf>
        <numFmt numFmtId="167" formatCode="#,##0.0"/>
      </dxf>
    </rfmt>
    <rfmt sheetId="1" sqref="I135" start="0" length="0">
      <dxf>
        <numFmt numFmtId="167" formatCode="#,##0.0"/>
      </dxf>
    </rfmt>
  </rrc>
  <rrc rId="303" sId="1" ref="A135:XFD135" action="deleteRow">
    <undo index="2" exp="area" ref3D="1" dr="$A$145:$XFD$148" dn="Z_9AE4E90B_95AD_4E92_80AE_724EF4B3642C_.wvu.Rows" sId="1"/>
    <undo index="1" exp="area" ref3D="1" dr="$A$135:$XFD$140" dn="Z_9AE4E90B_95AD_4E92_80AE_724EF4B3642C_.wvu.Rows" sId="1"/>
    <rfmt sheetId="1" xfDxf="1" sqref="A135:XFD135" start="0" length="0"/>
    <rcc rId="0" sId="1" dxf="1">
      <nc r="A135" t="inlineStr">
        <is>
          <t>Субсидии бюджетным учреждениям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35" t="inlineStr">
        <is>
          <t>956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35">
        <v>8</v>
      </nc>
      <ndxf>
        <font>
          <sz val="9"/>
          <color auto="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35">
        <v>1</v>
      </nc>
      <ndxf>
        <font>
          <sz val="9"/>
          <color auto="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35" t="inlineStr">
        <is>
          <t>05 0 12 00000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35" t="inlineStr">
        <is>
          <t>610</t>
        </is>
      </nc>
      <ndxf>
        <font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35">
        <f>G136</f>
      </nc>
      <ndxf>
        <font>
          <sz val="11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135" start="0" length="0">
      <dxf>
        <numFmt numFmtId="167" formatCode="#,##0.0"/>
      </dxf>
    </rfmt>
    <rfmt sheetId="1" sqref="I135" start="0" length="0">
      <dxf>
        <numFmt numFmtId="167" formatCode="#,##0.0"/>
      </dxf>
    </rfmt>
  </rrc>
  <rrc rId="304" sId="1" ref="A135:XFD135" action="deleteRow">
    <undo index="2" exp="area" ref3D="1" dr="$A$144:$XFD$147" dn="Z_9AE4E90B_95AD_4E92_80AE_724EF4B3642C_.wvu.Rows" sId="1"/>
    <undo index="1" exp="area" ref3D="1" dr="$A$135:$XFD$139" dn="Z_9AE4E90B_95AD_4E92_80AE_724EF4B3642C_.wvu.Rows" sId="1"/>
    <rfmt sheetId="1" xfDxf="1" sqref="A135:XFD135" start="0" length="0"/>
    <rcc rId="0" sId="1" dxf="1">
      <nc r="A135" t="inlineStr">
        <is>
          <t>Субсидии бюджетным учреждениям на иные цели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35" t="inlineStr">
        <is>
          <t>956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35">
        <v>8</v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35">
        <v>1</v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35" t="inlineStr">
        <is>
          <t>05 0 12 00000</t>
        </is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35" t="inlineStr">
        <is>
          <t>612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35">
        <v>0</v>
      </nc>
      <n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135" start="0" length="0">
      <dxf>
        <numFmt numFmtId="167" formatCode="#,##0.0"/>
      </dxf>
    </rfmt>
    <rfmt sheetId="1" sqref="I135" start="0" length="0">
      <dxf>
        <numFmt numFmtId="167" formatCode="#,##0.0"/>
      </dxf>
    </rfmt>
  </rrc>
  <rrc rId="305" sId="1" ref="A135:XFD135" action="deleteRow">
    <undo index="7" exp="ref" v="1" dr="G135" r="G130" sId="1"/>
    <undo index="2" exp="area" ref3D="1" dr="$A$143:$XFD$146" dn="Z_9AE4E90B_95AD_4E92_80AE_724EF4B3642C_.wvu.Rows" sId="1"/>
    <undo index="1" exp="area" ref3D="1" dr="$A$135:$XFD$138" dn="Z_9AE4E90B_95AD_4E92_80AE_724EF4B3642C_.wvu.Rows" sId="1"/>
    <rfmt sheetId="1" xfDxf="1" sqref="A135:XFD135" start="0" length="0"/>
    <rcc rId="0" sId="1" dxf="1">
      <nc r="A135" t="inlineStr">
        <is>
          <t>Укрепление материально-технической базы муниципальных учреждений сферы культуры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35" t="inlineStr">
        <is>
          <t>956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35">
        <v>8</v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35">
        <v>1</v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35" t="inlineStr">
        <is>
          <t>05 0 13 S2150</t>
        </is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35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35">
        <f>G136</f>
      </nc>
      <ndxf>
        <font>
          <sz val="11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135" start="0" length="0">
      <dxf>
        <numFmt numFmtId="167" formatCode="#,##0.0"/>
      </dxf>
    </rfmt>
    <rfmt sheetId="1" sqref="I135" start="0" length="0">
      <dxf>
        <numFmt numFmtId="167" formatCode="#,##0.0"/>
      </dxf>
    </rfmt>
  </rrc>
  <rrc rId="306" sId="1" ref="A135:XFD135" action="deleteRow">
    <undo index="2" exp="area" ref3D="1" dr="$A$142:$XFD$145" dn="Z_9AE4E90B_95AD_4E92_80AE_724EF4B3642C_.wvu.Rows" sId="1"/>
    <undo index="1" exp="area" ref3D="1" dr="$A$135:$XFD$137" dn="Z_9AE4E90B_95AD_4E92_80AE_724EF4B3642C_.wvu.Rows" sId="1"/>
    <rfmt sheetId="1" xfDxf="1" sqref="A135:XFD135" start="0" length="0"/>
    <rcc rId="0" sId="1" dxf="1">
      <nc r="A135" t="inlineStr">
        <is>
          <t>Предоставление субсидий бюджетным, автономным учреждениям и иным некоммерческим организациям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35" t="inlineStr">
        <is>
          <t>956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35">
        <v>8</v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35">
        <v>1</v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35" t="inlineStr">
        <is>
          <t>05 0 13 S2150</t>
        </is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35" t="inlineStr">
        <is>
          <t>600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35">
        <f>G136</f>
      </nc>
      <ndxf>
        <font>
          <sz val="11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135" start="0" length="0">
      <dxf>
        <numFmt numFmtId="167" formatCode="#,##0.0"/>
      </dxf>
    </rfmt>
    <rfmt sheetId="1" sqref="I135" start="0" length="0">
      <dxf>
        <numFmt numFmtId="167" formatCode="#,##0.0"/>
      </dxf>
    </rfmt>
  </rrc>
  <rrc rId="307" sId="1" ref="A135:XFD135" action="deleteRow">
    <undo index="2" exp="area" ref3D="1" dr="$A$141:$XFD$144" dn="Z_9AE4E90B_95AD_4E92_80AE_724EF4B3642C_.wvu.Rows" sId="1"/>
    <undo index="1" exp="area" ref3D="1" dr="$A$135:$XFD$136" dn="Z_9AE4E90B_95AD_4E92_80AE_724EF4B3642C_.wvu.Rows" sId="1"/>
    <rfmt sheetId="1" xfDxf="1" sqref="A135:XFD135" start="0" length="0"/>
    <rcc rId="0" sId="1" dxf="1">
      <nc r="A135" t="inlineStr">
        <is>
          <t>Субсидии бюджетным учреждениям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35" t="inlineStr">
        <is>
          <t>956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35">
        <v>8</v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35">
        <v>1</v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35" t="inlineStr">
        <is>
          <t>05 0 13 S2150</t>
        </is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35" t="inlineStr">
        <is>
          <t>610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35">
        <f>G136</f>
      </nc>
      <ndxf>
        <font>
          <sz val="11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135" start="0" length="0">
      <dxf>
        <numFmt numFmtId="167" formatCode="#,##0.0"/>
      </dxf>
    </rfmt>
    <rfmt sheetId="1" sqref="I135" start="0" length="0">
      <dxf>
        <numFmt numFmtId="167" formatCode="#,##0.0"/>
      </dxf>
    </rfmt>
  </rrc>
  <rrc rId="308" sId="1" ref="A135:XFD135" action="deleteRow">
    <undo index="2" exp="area" ref3D="1" dr="$A$140:$XFD$143" dn="Z_9AE4E90B_95AD_4E92_80AE_724EF4B3642C_.wvu.Rows" sId="1"/>
    <undo index="1" exp="area" ref3D="1" dr="$A$135:$XFD$135" dn="Z_9AE4E90B_95AD_4E92_80AE_724EF4B3642C_.wvu.Rows" sId="1"/>
    <rfmt sheetId="1" xfDxf="1" sqref="A135:XFD135" start="0" length="0"/>
    <rcc rId="0" sId="1" dxf="1">
      <nc r="A135" t="inlineStr">
        <is>
          <t>Субсидии бюджетным учреждениям на иные цели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35" t="inlineStr">
        <is>
          <t>956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35">
        <v>8</v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35">
        <v>1</v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35" t="inlineStr">
        <is>
          <t>05 0 13 S2150</t>
        </is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35" t="inlineStr">
        <is>
          <t>612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35">
        <v>0</v>
      </nc>
      <n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135" start="0" length="0">
      <dxf>
        <numFmt numFmtId="167" formatCode="#,##0.0"/>
      </dxf>
    </rfmt>
    <rfmt sheetId="1" sqref="I135" start="0" length="0">
      <dxf>
        <numFmt numFmtId="167" formatCode="#,##0.0"/>
      </dxf>
    </rfmt>
  </rrc>
  <rrc rId="309" sId="1" ref="A139:XFD139" action="deleteRow">
    <undo index="5" exp="ref" v="1" dr="G139" r="G130" sId="1"/>
    <undo index="2" exp="area" ref3D="1" dr="$A$139:$XFD$142" dn="Z_9AE4E90B_95AD_4E92_80AE_724EF4B3642C_.wvu.Rows" sId="1"/>
    <rfmt sheetId="1" xfDxf="1" sqref="A139:XFD139" start="0" length="0"/>
    <rcc rId="0" sId="1" dxf="1">
      <nc r="A139" t="inlineStr">
        <is>
          <t>Поездки творческих коллективов и солистов в целях реализации гастрольно-концертной деятельности, участие в конкурсах различных уровней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39" t="inlineStr">
        <is>
          <t>956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39">
        <v>8</v>
      </nc>
      <ndxf>
        <font>
          <sz val="9"/>
          <color auto="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39">
        <v>1</v>
      </nc>
      <ndxf>
        <font>
          <sz val="9"/>
          <color auto="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39" t="inlineStr">
        <is>
          <t>05 0 24 00000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39" start="0" length="0">
      <dxf>
        <font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39">
        <f>G140</f>
      </nc>
      <ndxf>
        <font>
          <sz val="11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139" start="0" length="0">
      <dxf>
        <numFmt numFmtId="167" formatCode="#,##0.0"/>
      </dxf>
    </rfmt>
    <rfmt sheetId="1" sqref="I139" start="0" length="0">
      <dxf>
        <numFmt numFmtId="167" formatCode="#,##0.0"/>
      </dxf>
    </rfmt>
  </rrc>
  <rrc rId="310" sId="1" ref="A139:XFD139" action="deleteRow">
    <undo index="2" exp="area" ref3D="1" dr="$A$139:$XFD$141" dn="Z_9AE4E90B_95AD_4E92_80AE_724EF4B3642C_.wvu.Rows" sId="1"/>
    <rfmt sheetId="1" xfDxf="1" sqref="A139:XFD139" start="0" length="0"/>
    <rcc rId="0" sId="1" dxf="1">
      <nc r="A139" t="inlineStr">
        <is>
          <t>Предоставление субсидий бюджетным, автономным учреждениям и иным некоммерческим организациям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39" t="inlineStr">
        <is>
          <t>956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39">
        <v>8</v>
      </nc>
      <ndxf>
        <font>
          <sz val="9"/>
          <color auto="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39">
        <v>1</v>
      </nc>
      <ndxf>
        <font>
          <sz val="9"/>
          <color auto="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39" t="inlineStr">
        <is>
          <t>05 0 24 00000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39" t="inlineStr">
        <is>
          <t>600</t>
        </is>
      </nc>
      <ndxf>
        <font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39">
        <f>G140</f>
      </nc>
      <ndxf>
        <font>
          <sz val="11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139" start="0" length="0">
      <dxf>
        <numFmt numFmtId="167" formatCode="#,##0.0"/>
      </dxf>
    </rfmt>
    <rfmt sheetId="1" sqref="I139" start="0" length="0">
      <dxf>
        <numFmt numFmtId="167" formatCode="#,##0.0"/>
      </dxf>
    </rfmt>
  </rrc>
  <rrc rId="311" sId="1" ref="A139:XFD139" action="deleteRow">
    <undo index="2" exp="area" ref3D="1" dr="$A$139:$XFD$140" dn="Z_9AE4E90B_95AD_4E92_80AE_724EF4B3642C_.wvu.Rows" sId="1"/>
    <rfmt sheetId="1" xfDxf="1" sqref="A139:XFD139" start="0" length="0"/>
    <rcc rId="0" sId="1" dxf="1">
      <nc r="A139" t="inlineStr">
        <is>
          <t>Субсидии бюджетным учреждениям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39" t="inlineStr">
        <is>
          <t>956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39">
        <v>8</v>
      </nc>
      <ndxf>
        <font>
          <sz val="9"/>
          <color auto="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39">
        <v>1</v>
      </nc>
      <ndxf>
        <font>
          <sz val="9"/>
          <color auto="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39" t="inlineStr">
        <is>
          <t>05 0 24 00000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39" t="inlineStr">
        <is>
          <t>610</t>
        </is>
      </nc>
      <ndxf>
        <font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39">
        <f>G140</f>
      </nc>
      <ndxf>
        <font>
          <sz val="11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139" start="0" length="0">
      <dxf>
        <numFmt numFmtId="167" formatCode="#,##0.0"/>
      </dxf>
    </rfmt>
    <rfmt sheetId="1" sqref="I139" start="0" length="0">
      <dxf>
        <numFmt numFmtId="167" formatCode="#,##0.0"/>
      </dxf>
    </rfmt>
  </rrc>
  <rrc rId="312" sId="1" ref="A139:XFD139" action="deleteRow">
    <undo index="2" exp="area" ref3D="1" dr="$A$139:$XFD$139" dn="Z_9AE4E90B_95AD_4E92_80AE_724EF4B3642C_.wvu.Rows" sId="1"/>
    <rfmt sheetId="1" xfDxf="1" sqref="A139:XFD139" start="0" length="0"/>
    <rcc rId="0" sId="1" dxf="1">
      <nc r="A139" t="inlineStr">
        <is>
          <t>Субсидии бюджетным учреждениям на иные цели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39" t="inlineStr">
        <is>
          <t>956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39">
        <v>8</v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39">
        <v>1</v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39" t="inlineStr">
        <is>
          <t>05 0 24 00000</t>
        </is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39" t="inlineStr">
        <is>
          <t>612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39">
        <v>0</v>
      </nc>
      <n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139" start="0" length="0">
      <dxf>
        <numFmt numFmtId="167" formatCode="#,##0.0"/>
      </dxf>
    </rfmt>
    <rfmt sheetId="1" sqref="I139" start="0" length="0">
      <dxf>
        <numFmt numFmtId="167" formatCode="#,##0.0"/>
      </dxf>
    </rfmt>
  </rrc>
  <rcc rId="313" sId="1">
    <oc r="G130">
      <f>G131+#REF!+G135+#REF!+#REF!</f>
    </oc>
    <nc r="G130">
      <f>G131+G135</f>
    </nc>
  </rcc>
  <rrc rId="314" sId="2" ref="A128:XFD128" action="deleteRow">
    <undo index="5" exp="ref" v="1" dr="H128" r="H115" sId="2"/>
    <undo index="5" exp="ref" v="1" dr="G128" r="G115" sId="2"/>
    <undo index="0" exp="area" ref3D="1" dr="$A$128:$XFD$131" dn="Z_9AE4E90B_95AD_4E92_80AE_724EF4B3642C_.wvu.Rows" sId="2"/>
    <rfmt sheetId="2" xfDxf="1" sqref="A128:XFD128" start="0" length="0"/>
    <rcc rId="0" sId="2" dxf="1">
      <nc r="A128" t="inlineStr">
        <is>
          <t>Поездки творческих коллективов и солистов в целях реализации гастрольно-концертной деятельности, участие в конкурсах различных уровней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B128" t="inlineStr">
        <is>
          <t>956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4">
      <nc r="C128">
        <v>8</v>
      </nc>
      <ndxf>
        <font>
          <sz val="9"/>
          <color auto="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4">
      <nc r="D128">
        <v>1</v>
      </nc>
      <ndxf>
        <font>
          <sz val="9"/>
          <color auto="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128" t="inlineStr">
        <is>
          <t>05 0 24 00000</t>
        </is>
      </nc>
      <ndxf>
        <font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2" sqref="F128" start="0" length="0">
      <dxf>
        <font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2" dxf="1">
      <nc r="G128">
        <f>G129</f>
      </nc>
      <ndxf>
        <font>
          <sz val="11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H128">
        <f>H129</f>
      </nc>
      <ndxf>
        <font>
          <sz val="11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2" sqref="I128" start="0" length="0">
      <dxf>
        <numFmt numFmtId="167" formatCode="#,##0.0"/>
      </dxf>
    </rfmt>
  </rrc>
  <rrc rId="315" sId="2" ref="A128:XFD128" action="deleteRow">
    <undo index="0" exp="area" ref3D="1" dr="$A$128:$XFD$130" dn="Z_9AE4E90B_95AD_4E92_80AE_724EF4B3642C_.wvu.Rows" sId="2"/>
    <rfmt sheetId="2" xfDxf="1" sqref="A128:XFD128" start="0" length="0"/>
    <rcc rId="0" sId="2" dxf="1">
      <nc r="A128" t="inlineStr">
        <is>
          <t>Предоставление субсидий бюджетным, автономным учреждениям и иным некоммерческим организациям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B128" t="inlineStr">
        <is>
          <t>956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4">
      <nc r="C128">
        <v>8</v>
      </nc>
      <ndxf>
        <font>
          <sz val="9"/>
          <color auto="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4">
      <nc r="D128">
        <v>1</v>
      </nc>
      <ndxf>
        <font>
          <sz val="9"/>
          <color auto="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128" t="inlineStr">
        <is>
          <t>05 0 24 00000</t>
        </is>
      </nc>
      <ndxf>
        <font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F128" t="inlineStr">
        <is>
          <t>600</t>
        </is>
      </nc>
      <ndxf>
        <font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G128">
        <f>G129</f>
      </nc>
      <ndxf>
        <font>
          <sz val="11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H128">
        <f>H129</f>
      </nc>
      <ndxf>
        <font>
          <sz val="11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2" sqref="I128" start="0" length="0">
      <dxf>
        <numFmt numFmtId="167" formatCode="#,##0.0"/>
      </dxf>
    </rfmt>
  </rrc>
  <rrc rId="316" sId="2" ref="A128:XFD128" action="deleteRow">
    <undo index="0" exp="area" ref3D="1" dr="$A$128:$XFD$129" dn="Z_9AE4E90B_95AD_4E92_80AE_724EF4B3642C_.wvu.Rows" sId="2"/>
    <rfmt sheetId="2" xfDxf="1" sqref="A128:XFD128" start="0" length="0"/>
    <rcc rId="0" sId="2" dxf="1">
      <nc r="A128" t="inlineStr">
        <is>
          <t>Субсидии бюджетным учреждениям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B128" t="inlineStr">
        <is>
          <t>956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4">
      <nc r="C128">
        <v>8</v>
      </nc>
      <ndxf>
        <font>
          <sz val="9"/>
          <color auto="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4">
      <nc r="D128">
        <v>1</v>
      </nc>
      <ndxf>
        <font>
          <sz val="9"/>
          <color auto="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128" t="inlineStr">
        <is>
          <t>05 0 24 00000</t>
        </is>
      </nc>
      <ndxf>
        <font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F128" t="inlineStr">
        <is>
          <t>610</t>
        </is>
      </nc>
      <ndxf>
        <font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G128">
        <f>G129</f>
      </nc>
      <ndxf>
        <font>
          <sz val="11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H128">
        <f>H129</f>
      </nc>
      <ndxf>
        <font>
          <sz val="11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2" sqref="I128" start="0" length="0">
      <dxf>
        <numFmt numFmtId="167" formatCode="#,##0.0"/>
      </dxf>
    </rfmt>
  </rrc>
  <rrc rId="317" sId="2" ref="A128:XFD128" action="deleteRow">
    <undo index="0" exp="area" ref3D="1" dr="$A$128:$XFD$128" dn="Z_9AE4E90B_95AD_4E92_80AE_724EF4B3642C_.wvu.Rows" sId="2"/>
    <rfmt sheetId="2" xfDxf="1" sqref="A128:XFD128" start="0" length="0"/>
    <rcc rId="0" sId="2" dxf="1">
      <nc r="A128" t="inlineStr">
        <is>
          <t>Субсидии бюджетным учреждениям на иные цели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B128" t="inlineStr">
        <is>
          <t>956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4">
      <nc r="C128">
        <v>8</v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4">
      <nc r="D128">
        <v>1</v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E128" t="inlineStr">
        <is>
          <t>05 0 24 00000</t>
        </is>
      </nc>
      <ndxf>
        <font>
          <sz val="9"/>
          <color auto="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>
      <nc r="F128" t="inlineStr">
        <is>
          <t>612</t>
        </is>
      </nc>
      <n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4">
      <nc r="G128">
        <v>0</v>
      </nc>
      <n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2" dxf="1" numFmtId="4">
      <nc r="H128">
        <v>0</v>
      </nc>
      <n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2" sqref="I128" start="0" length="0">
      <dxf>
        <numFmt numFmtId="167" formatCode="#,##0.0"/>
      </dxf>
    </rfmt>
  </rrc>
  <rcc rId="318" sId="2">
    <oc r="G115">
      <f>G116+G120+G124+#REF!</f>
    </oc>
    <nc r="G115">
      <f>G116+G120+G124</f>
    </nc>
  </rcc>
  <rcc rId="319" sId="2">
    <oc r="H115">
      <f>H116+H120+H124+#REF!</f>
    </oc>
    <nc r="H115">
      <f>H116+H120+H124</f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'2017 год'!$A$1:$G$148</formula>
    <oldFormula>'2017 год'!$A$1:$G$148</oldFormula>
  </rdn>
  <rdn rId="0" localSheetId="1" customView="1" name="Z_C0DCEFD6_4378_4196_8A52_BBAE8937CBA3_.wvu.PrintTitles" hidden="1" oldHidden="1">
    <formula>'2017 год'!$7:$8</formula>
    <oldFormula>'2017 год'!$7:$8</oldFormula>
  </rdn>
  <rdn rId="0" localSheetId="1" customView="1" name="Z_C0DCEFD6_4378_4196_8A52_BBAE8937CBA3_.wvu.FilterData" hidden="1" oldHidden="1">
    <formula>'2017 год'!$A$6:$F$148</formula>
    <oldFormula>'2017 год'!$A$6:$F$148</oldFormula>
  </rdn>
  <rdn rId="0" localSheetId="2" customView="1" name="Z_C0DCEFD6_4378_4196_8A52_BBAE8937CBA3_.wvu.PrintArea" hidden="1" oldHidden="1">
    <formula>'2018-2019 год'!$A$1:$H$133</formula>
    <oldFormula>'2018-2019 год'!$A$1:$H$133</oldFormula>
  </rdn>
  <rdn rId="0" localSheetId="2" customView="1" name="Z_C0DCEFD6_4378_4196_8A52_BBAE8937CBA3_.wvu.PrintTitles" hidden="1" oldHidden="1">
    <formula>'2018-2019 год'!$7:$8</formula>
    <oldFormula>'2018-2019 год'!$7:$8</oldFormula>
  </rdn>
  <rdn rId="0" localSheetId="2" customView="1" name="Z_C0DCEFD6_4378_4196_8A52_BBAE8937CBA3_.wvu.FilterData" hidden="1" oldHidden="1">
    <formula>'2018-2019 год'!$A$6:$J$133</formula>
    <oldFormula>'2018-2019 год'!$A$6:$J$133</oldFormula>
  </rdn>
  <rcv guid="{C0DCEFD6-4378-4196-8A52-BBAE8937CBA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1" sId="1" numFmtId="4">
    <oc r="G47">
      <v>1600</v>
    </oc>
    <nc r="G47">
      <v>1055.7</v>
    </nc>
  </rcc>
  <rcc rId="372" sId="2" numFmtId="4">
    <oc r="G37">
      <f>1600+31</f>
    </oc>
    <nc r="G37">
      <v>1069.5999999999999</v>
    </nc>
  </rcc>
  <rcc rId="373" sId="2" numFmtId="4">
    <oc r="H37">
      <f>1600+31</f>
    </oc>
    <nc r="H37">
      <v>1204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19FA635D-6DB7-4AAE-BC6D-63421309941D}" name="й1" id="-815855800" dateTime="2016-12-12T13:21:47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I148"/>
  <sheetViews>
    <sheetView showGridLines="0" showRuler="0" view="pageBreakPreview" zoomScale="90" zoomScaleNormal="100" zoomScaleSheetLayoutView="100" workbookViewId="0">
      <selection activeCell="E11" sqref="E11"/>
    </sheetView>
  </sheetViews>
  <sheetFormatPr defaultRowHeight="12.75"/>
  <cols>
    <col min="1" max="1" width="52.7109375" customWidth="1"/>
    <col min="2" max="2" width="6.85546875" customWidth="1"/>
    <col min="3" max="3" width="6.140625" customWidth="1"/>
    <col min="4" max="4" width="5.85546875" customWidth="1"/>
    <col min="5" max="5" width="13.140625" customWidth="1"/>
    <col min="6" max="6" width="5.5703125" customWidth="1"/>
    <col min="7" max="7" width="13.28515625" customWidth="1"/>
    <col min="8" max="8" width="14" customWidth="1"/>
    <col min="9" max="13" width="9.140625" customWidth="1"/>
  </cols>
  <sheetData>
    <row r="2" spans="1:9" ht="11.25" customHeight="1">
      <c r="D2" s="101" t="s">
        <v>41</v>
      </c>
      <c r="E2" s="101"/>
      <c r="F2" s="101"/>
      <c r="G2" s="101"/>
    </row>
    <row r="3" spans="1:9" ht="39" customHeight="1">
      <c r="A3" s="18"/>
      <c r="B3" s="83"/>
      <c r="C3" s="103" t="s">
        <v>159</v>
      </c>
      <c r="D3" s="103"/>
      <c r="E3" s="103"/>
      <c r="F3" s="103"/>
      <c r="G3" s="103"/>
    </row>
    <row r="4" spans="1:9" ht="13.5" customHeight="1">
      <c r="A4" s="106"/>
      <c r="B4" s="106"/>
      <c r="C4" s="106"/>
      <c r="D4" s="106"/>
      <c r="E4" s="106"/>
      <c r="F4" s="106"/>
      <c r="G4" s="106"/>
    </row>
    <row r="5" spans="1:9" ht="54.75" customHeight="1">
      <c r="A5" s="102" t="s">
        <v>160</v>
      </c>
      <c r="B5" s="102"/>
      <c r="C5" s="102"/>
      <c r="D5" s="102"/>
      <c r="E5" s="102"/>
      <c r="F5" s="102"/>
      <c r="G5" s="102"/>
    </row>
    <row r="6" spans="1:9">
      <c r="A6" s="19"/>
      <c r="B6" s="19"/>
      <c r="C6" s="19"/>
      <c r="D6" s="19"/>
      <c r="E6" s="19"/>
      <c r="F6" s="19"/>
      <c r="G6" s="19"/>
    </row>
    <row r="7" spans="1:9" ht="24" customHeight="1">
      <c r="A7" s="105" t="s">
        <v>0</v>
      </c>
      <c r="B7" s="105" t="s">
        <v>1</v>
      </c>
      <c r="C7" s="104" t="s">
        <v>2</v>
      </c>
      <c r="D7" s="104"/>
      <c r="E7" s="105" t="s">
        <v>5</v>
      </c>
      <c r="F7" s="105" t="s">
        <v>6</v>
      </c>
      <c r="G7" s="81" t="s">
        <v>40</v>
      </c>
    </row>
    <row r="8" spans="1:9" ht="22.5" customHeight="1">
      <c r="A8" s="105"/>
      <c r="B8" s="105"/>
      <c r="C8" s="41" t="s">
        <v>3</v>
      </c>
      <c r="D8" s="41" t="s">
        <v>4</v>
      </c>
      <c r="E8" s="105"/>
      <c r="F8" s="105"/>
      <c r="G8" s="82"/>
    </row>
    <row r="9" spans="1:9" ht="22.5" customHeight="1">
      <c r="A9" s="4" t="s">
        <v>14</v>
      </c>
      <c r="B9" s="64"/>
      <c r="C9" s="64"/>
      <c r="D9" s="64"/>
      <c r="E9" s="64"/>
      <c r="F9" s="64"/>
      <c r="G9" s="10">
        <f>G10+G131</f>
        <v>146443.39999999997</v>
      </c>
      <c r="H9" s="7">
        <f>[1]Лист2!$B$12</f>
        <v>0</v>
      </c>
      <c r="I9" s="7">
        <f>H9-G9</f>
        <v>-146443.39999999997</v>
      </c>
    </row>
    <row r="10" spans="1:9" s="1" customFormat="1" ht="29.25" customHeight="1">
      <c r="A10" s="44" t="s">
        <v>42</v>
      </c>
      <c r="B10" s="21">
        <v>920</v>
      </c>
      <c r="C10" s="6" t="s">
        <v>7</v>
      </c>
      <c r="D10" s="6" t="s">
        <v>7</v>
      </c>
      <c r="E10" s="6" t="s">
        <v>7</v>
      </c>
      <c r="F10" s="6" t="s">
        <v>7</v>
      </c>
      <c r="G10" s="11">
        <f>G11+G24+G31+G48+G94+G120</f>
        <v>109044.39999999998</v>
      </c>
      <c r="H10" s="7"/>
      <c r="I10" s="7"/>
    </row>
    <row r="11" spans="1:9" ht="18" customHeight="1">
      <c r="A11" s="5" t="s">
        <v>8</v>
      </c>
      <c r="B11" s="20">
        <v>920</v>
      </c>
      <c r="C11" s="20" t="s">
        <v>9</v>
      </c>
      <c r="D11" s="20" t="s">
        <v>26</v>
      </c>
      <c r="E11" s="20" t="s">
        <v>7</v>
      </c>
      <c r="F11" s="20" t="s">
        <v>7</v>
      </c>
      <c r="G11" s="12">
        <f>G12+G18</f>
        <v>660</v>
      </c>
      <c r="H11" s="7"/>
      <c r="I11" s="7"/>
    </row>
    <row r="12" spans="1:9" ht="38.25">
      <c r="A12" s="2" t="s">
        <v>15</v>
      </c>
      <c r="B12" s="45" t="s">
        <v>23</v>
      </c>
      <c r="C12" s="9">
        <v>1</v>
      </c>
      <c r="D12" s="9">
        <v>3</v>
      </c>
      <c r="E12" s="22"/>
      <c r="F12" s="23" t="s">
        <v>7</v>
      </c>
      <c r="G12" s="13">
        <f t="shared" ref="G12" si="0">G13</f>
        <v>620</v>
      </c>
      <c r="H12" s="7"/>
      <c r="I12" s="7"/>
    </row>
    <row r="13" spans="1:9" ht="15">
      <c r="A13" s="3" t="s">
        <v>43</v>
      </c>
      <c r="B13" s="45" t="s">
        <v>23</v>
      </c>
      <c r="C13" s="9">
        <v>1</v>
      </c>
      <c r="D13" s="9">
        <v>3</v>
      </c>
      <c r="E13" s="8" t="s">
        <v>106</v>
      </c>
      <c r="F13" s="45" t="s">
        <v>7</v>
      </c>
      <c r="G13" s="13">
        <f t="shared" ref="G13:G16" si="1">G14</f>
        <v>620</v>
      </c>
      <c r="H13" s="7"/>
      <c r="I13" s="7"/>
    </row>
    <row r="14" spans="1:9" ht="33" customHeight="1">
      <c r="A14" s="48" t="s">
        <v>44</v>
      </c>
      <c r="B14" s="45" t="s">
        <v>23</v>
      </c>
      <c r="C14" s="9">
        <v>1</v>
      </c>
      <c r="D14" s="9">
        <v>3</v>
      </c>
      <c r="E14" s="8" t="s">
        <v>107</v>
      </c>
      <c r="F14" s="45"/>
      <c r="G14" s="13">
        <f t="shared" si="1"/>
        <v>620</v>
      </c>
      <c r="H14" s="7"/>
      <c r="I14" s="7"/>
    </row>
    <row r="15" spans="1:9" ht="25.5">
      <c r="A15" s="42" t="s">
        <v>73</v>
      </c>
      <c r="B15" s="45" t="s">
        <v>23</v>
      </c>
      <c r="C15" s="9">
        <v>1</v>
      </c>
      <c r="D15" s="9">
        <v>3</v>
      </c>
      <c r="E15" s="8" t="s">
        <v>107</v>
      </c>
      <c r="F15" s="45" t="s">
        <v>45</v>
      </c>
      <c r="G15" s="13">
        <f t="shared" si="1"/>
        <v>620</v>
      </c>
      <c r="H15" s="7"/>
      <c r="I15" s="7"/>
    </row>
    <row r="16" spans="1:9" ht="25.5">
      <c r="A16" s="42" t="s">
        <v>74</v>
      </c>
      <c r="B16" s="45" t="s">
        <v>23</v>
      </c>
      <c r="C16" s="9">
        <v>1</v>
      </c>
      <c r="D16" s="9">
        <v>3</v>
      </c>
      <c r="E16" s="8" t="s">
        <v>107</v>
      </c>
      <c r="F16" s="45" t="s">
        <v>46</v>
      </c>
      <c r="G16" s="13">
        <f t="shared" si="1"/>
        <v>620</v>
      </c>
      <c r="H16" s="7"/>
      <c r="I16" s="7"/>
    </row>
    <row r="17" spans="1:9" ht="25.5">
      <c r="A17" s="65" t="s">
        <v>72</v>
      </c>
      <c r="B17" s="32" t="s">
        <v>23</v>
      </c>
      <c r="C17" s="30" t="s">
        <v>9</v>
      </c>
      <c r="D17" s="30" t="s">
        <v>10</v>
      </c>
      <c r="E17" s="30" t="s">
        <v>107</v>
      </c>
      <c r="F17" s="32" t="s">
        <v>34</v>
      </c>
      <c r="G17" s="27">
        <v>620</v>
      </c>
      <c r="H17" s="7"/>
      <c r="I17" s="7"/>
    </row>
    <row r="18" spans="1:9" ht="15">
      <c r="A18" s="2" t="s">
        <v>29</v>
      </c>
      <c r="B18" s="24" t="s">
        <v>23</v>
      </c>
      <c r="C18" s="24" t="s">
        <v>9</v>
      </c>
      <c r="D18" s="24" t="s">
        <v>31</v>
      </c>
      <c r="E18" s="24"/>
      <c r="F18" s="24"/>
      <c r="G18" s="14">
        <f>G19</f>
        <v>40</v>
      </c>
      <c r="H18" s="7"/>
      <c r="I18" s="7"/>
    </row>
    <row r="19" spans="1:9" ht="15">
      <c r="A19" s="3" t="s">
        <v>43</v>
      </c>
      <c r="B19" s="24" t="s">
        <v>23</v>
      </c>
      <c r="C19" s="47" t="s">
        <v>9</v>
      </c>
      <c r="D19" s="47" t="s">
        <v>31</v>
      </c>
      <c r="E19" s="8" t="s">
        <v>106</v>
      </c>
      <c r="F19" s="8"/>
      <c r="G19" s="17">
        <f>G20</f>
        <v>40</v>
      </c>
      <c r="H19" s="7"/>
      <c r="I19" s="7"/>
    </row>
    <row r="20" spans="1:9" ht="25.5">
      <c r="A20" s="49" t="s">
        <v>30</v>
      </c>
      <c r="B20" s="24" t="s">
        <v>23</v>
      </c>
      <c r="C20" s="22" t="s">
        <v>9</v>
      </c>
      <c r="D20" s="22" t="s">
        <v>31</v>
      </c>
      <c r="E20" s="8" t="s">
        <v>108</v>
      </c>
      <c r="F20" s="8" t="s">
        <v>7</v>
      </c>
      <c r="G20" s="17">
        <f>G21</f>
        <v>40</v>
      </c>
      <c r="H20" s="7"/>
      <c r="I20" s="7"/>
    </row>
    <row r="21" spans="1:9" ht="15">
      <c r="A21" s="42" t="s">
        <v>47</v>
      </c>
      <c r="B21" s="45" t="s">
        <v>23</v>
      </c>
      <c r="C21" s="22" t="s">
        <v>9</v>
      </c>
      <c r="D21" s="22" t="s">
        <v>31</v>
      </c>
      <c r="E21" s="8" t="s">
        <v>108</v>
      </c>
      <c r="F21" s="8" t="s">
        <v>48</v>
      </c>
      <c r="G21" s="14">
        <f>G22</f>
        <v>40</v>
      </c>
      <c r="H21" s="7"/>
      <c r="I21" s="7"/>
    </row>
    <row r="22" spans="1:9" ht="15">
      <c r="A22" s="42" t="s">
        <v>49</v>
      </c>
      <c r="B22" s="45" t="s">
        <v>23</v>
      </c>
      <c r="C22" s="22" t="s">
        <v>9</v>
      </c>
      <c r="D22" s="22" t="s">
        <v>31</v>
      </c>
      <c r="E22" s="8" t="s">
        <v>108</v>
      </c>
      <c r="F22" s="8" t="s">
        <v>50</v>
      </c>
      <c r="G22" s="14">
        <f>G23</f>
        <v>40</v>
      </c>
      <c r="H22" s="7"/>
      <c r="I22" s="7"/>
    </row>
    <row r="23" spans="1:9" ht="15">
      <c r="A23" s="46" t="s">
        <v>105</v>
      </c>
      <c r="B23" s="32" t="s">
        <v>23</v>
      </c>
      <c r="C23" s="30" t="s">
        <v>9</v>
      </c>
      <c r="D23" s="30" t="s">
        <v>31</v>
      </c>
      <c r="E23" s="30" t="s">
        <v>108</v>
      </c>
      <c r="F23" s="32" t="s">
        <v>104</v>
      </c>
      <c r="G23" s="27">
        <v>40</v>
      </c>
      <c r="H23" s="7"/>
      <c r="I23" s="7"/>
    </row>
    <row r="24" spans="1:9" ht="25.5">
      <c r="A24" s="50" t="s">
        <v>51</v>
      </c>
      <c r="B24" s="29" t="s">
        <v>23</v>
      </c>
      <c r="C24" s="29" t="s">
        <v>10</v>
      </c>
      <c r="D24" s="29" t="s">
        <v>26</v>
      </c>
      <c r="E24" s="29"/>
      <c r="F24" s="29"/>
      <c r="G24" s="15">
        <f t="shared" ref="G24:G29" si="2">G25</f>
        <v>2910</v>
      </c>
      <c r="H24" s="100"/>
      <c r="I24" s="7"/>
    </row>
    <row r="25" spans="1:9" ht="15">
      <c r="A25" s="51" t="s">
        <v>27</v>
      </c>
      <c r="B25" s="25" t="s">
        <v>23</v>
      </c>
      <c r="C25" s="25" t="s">
        <v>10</v>
      </c>
      <c r="D25" s="25" t="s">
        <v>25</v>
      </c>
      <c r="E25" s="63"/>
      <c r="F25" s="25"/>
      <c r="G25" s="14">
        <f t="shared" si="2"/>
        <v>2910</v>
      </c>
      <c r="H25" s="100"/>
      <c r="I25" s="7"/>
    </row>
    <row r="26" spans="1:9" ht="15">
      <c r="A26" s="3" t="s">
        <v>43</v>
      </c>
      <c r="B26" s="26" t="s">
        <v>23</v>
      </c>
      <c r="C26" s="26" t="s">
        <v>10</v>
      </c>
      <c r="D26" s="26" t="s">
        <v>25</v>
      </c>
      <c r="E26" s="8" t="s">
        <v>106</v>
      </c>
      <c r="F26" s="26"/>
      <c r="G26" s="14">
        <f>G27</f>
        <v>2910</v>
      </c>
      <c r="H26" s="100"/>
      <c r="I26" s="7"/>
    </row>
    <row r="27" spans="1:9" ht="25.5">
      <c r="A27" s="52" t="s">
        <v>83</v>
      </c>
      <c r="B27" s="26" t="s">
        <v>23</v>
      </c>
      <c r="C27" s="26" t="s">
        <v>10</v>
      </c>
      <c r="D27" s="26" t="s">
        <v>25</v>
      </c>
      <c r="E27" s="8" t="s">
        <v>109</v>
      </c>
      <c r="F27" s="26"/>
      <c r="G27" s="14">
        <f t="shared" si="2"/>
        <v>2910</v>
      </c>
      <c r="H27" s="100"/>
      <c r="I27" s="7"/>
    </row>
    <row r="28" spans="1:9" ht="25.5">
      <c r="A28" s="42" t="s">
        <v>73</v>
      </c>
      <c r="B28" s="25">
        <v>920</v>
      </c>
      <c r="C28" s="26" t="s">
        <v>10</v>
      </c>
      <c r="D28" s="26" t="s">
        <v>25</v>
      </c>
      <c r="E28" s="8" t="s">
        <v>109</v>
      </c>
      <c r="F28" s="25" t="s">
        <v>45</v>
      </c>
      <c r="G28" s="14">
        <f t="shared" si="2"/>
        <v>2910</v>
      </c>
      <c r="H28" s="100"/>
      <c r="I28" s="7"/>
    </row>
    <row r="29" spans="1:9" ht="25.5">
      <c r="A29" s="42" t="s">
        <v>74</v>
      </c>
      <c r="B29" s="25">
        <v>920</v>
      </c>
      <c r="C29" s="26" t="s">
        <v>10</v>
      </c>
      <c r="D29" s="26" t="s">
        <v>25</v>
      </c>
      <c r="E29" s="8" t="s">
        <v>109</v>
      </c>
      <c r="F29" s="25" t="s">
        <v>46</v>
      </c>
      <c r="G29" s="14">
        <f t="shared" si="2"/>
        <v>2910</v>
      </c>
      <c r="H29" s="100"/>
      <c r="I29" s="7"/>
    </row>
    <row r="30" spans="1:9" ht="25.5">
      <c r="A30" s="66" t="s">
        <v>72</v>
      </c>
      <c r="B30" s="43" t="s">
        <v>23</v>
      </c>
      <c r="C30" s="43" t="s">
        <v>10</v>
      </c>
      <c r="D30" s="43" t="s">
        <v>25</v>
      </c>
      <c r="E30" s="43" t="s">
        <v>109</v>
      </c>
      <c r="F30" s="43" t="s">
        <v>34</v>
      </c>
      <c r="G30" s="27">
        <v>2910</v>
      </c>
      <c r="H30" s="100"/>
      <c r="I30" s="7"/>
    </row>
    <row r="31" spans="1:9" ht="14.25">
      <c r="A31" s="50" t="s">
        <v>52</v>
      </c>
      <c r="B31" s="29">
        <v>920</v>
      </c>
      <c r="C31" s="29" t="s">
        <v>11</v>
      </c>
      <c r="D31" s="29" t="s">
        <v>26</v>
      </c>
      <c r="E31" s="29"/>
      <c r="F31" s="29"/>
      <c r="G31" s="15">
        <f>G32</f>
        <v>2372.5</v>
      </c>
      <c r="H31" s="7"/>
      <c r="I31" s="7"/>
    </row>
    <row r="32" spans="1:9" ht="15">
      <c r="A32" s="51" t="s">
        <v>33</v>
      </c>
      <c r="B32" s="25">
        <v>920</v>
      </c>
      <c r="C32" s="25" t="s">
        <v>11</v>
      </c>
      <c r="D32" s="25" t="s">
        <v>24</v>
      </c>
      <c r="E32" s="25"/>
      <c r="F32" s="25"/>
      <c r="G32" s="14">
        <f>G43+G33</f>
        <v>2372.5</v>
      </c>
      <c r="H32" s="7"/>
      <c r="I32" s="7"/>
    </row>
    <row r="33" spans="1:9" ht="25.5">
      <c r="A33" s="51" t="s">
        <v>100</v>
      </c>
      <c r="B33" s="25">
        <v>920</v>
      </c>
      <c r="C33" s="25" t="s">
        <v>11</v>
      </c>
      <c r="D33" s="25" t="s">
        <v>24</v>
      </c>
      <c r="E33" s="25" t="s">
        <v>110</v>
      </c>
      <c r="F33" s="25"/>
      <c r="G33" s="14">
        <f>G34</f>
        <v>1316.8</v>
      </c>
      <c r="H33" s="7"/>
      <c r="I33" s="7"/>
    </row>
    <row r="34" spans="1:9" ht="15">
      <c r="A34" s="51" t="s">
        <v>101</v>
      </c>
      <c r="B34" s="25">
        <v>920</v>
      </c>
      <c r="C34" s="25" t="s">
        <v>11</v>
      </c>
      <c r="D34" s="25" t="s">
        <v>24</v>
      </c>
      <c r="E34" s="25" t="s">
        <v>111</v>
      </c>
      <c r="F34" s="25"/>
      <c r="G34" s="14">
        <f>G39+G35</f>
        <v>1316.8</v>
      </c>
      <c r="H34" s="7"/>
      <c r="I34" s="7"/>
    </row>
    <row r="35" spans="1:9" ht="25.5">
      <c r="A35" s="67" t="s">
        <v>103</v>
      </c>
      <c r="B35" s="25">
        <v>920</v>
      </c>
      <c r="C35" s="25" t="s">
        <v>11</v>
      </c>
      <c r="D35" s="25" t="s">
        <v>24</v>
      </c>
      <c r="E35" s="25" t="s">
        <v>112</v>
      </c>
      <c r="F35" s="26"/>
      <c r="G35" s="16">
        <f t="shared" ref="G35:G37" si="3">G36</f>
        <v>1145.8</v>
      </c>
      <c r="H35" s="7"/>
      <c r="I35" s="7"/>
    </row>
    <row r="36" spans="1:9" ht="25.5">
      <c r="A36" s="67" t="s">
        <v>73</v>
      </c>
      <c r="B36" s="25">
        <v>920</v>
      </c>
      <c r="C36" s="25" t="s">
        <v>11</v>
      </c>
      <c r="D36" s="25" t="s">
        <v>24</v>
      </c>
      <c r="E36" s="25" t="s">
        <v>112</v>
      </c>
      <c r="F36" s="26" t="s">
        <v>45</v>
      </c>
      <c r="G36" s="16">
        <f t="shared" si="3"/>
        <v>1145.8</v>
      </c>
      <c r="H36" s="7"/>
      <c r="I36" s="7"/>
    </row>
    <row r="37" spans="1:9" ht="25.5">
      <c r="A37" s="75" t="s">
        <v>74</v>
      </c>
      <c r="B37" s="25">
        <v>920</v>
      </c>
      <c r="C37" s="25" t="s">
        <v>11</v>
      </c>
      <c r="D37" s="25" t="s">
        <v>24</v>
      </c>
      <c r="E37" s="25" t="s">
        <v>112</v>
      </c>
      <c r="F37" s="26" t="s">
        <v>46</v>
      </c>
      <c r="G37" s="16">
        <f t="shared" si="3"/>
        <v>1145.8</v>
      </c>
      <c r="H37" s="7"/>
      <c r="I37" s="7"/>
    </row>
    <row r="38" spans="1:9" ht="25.5">
      <c r="A38" s="76" t="s">
        <v>72</v>
      </c>
      <c r="B38" s="30">
        <v>920</v>
      </c>
      <c r="C38" s="30" t="s">
        <v>11</v>
      </c>
      <c r="D38" s="30" t="s">
        <v>24</v>
      </c>
      <c r="E38" s="30" t="s">
        <v>112</v>
      </c>
      <c r="F38" s="43" t="s">
        <v>34</v>
      </c>
      <c r="G38" s="27">
        <v>1145.8</v>
      </c>
      <c r="H38" s="7"/>
      <c r="I38" s="7"/>
    </row>
    <row r="39" spans="1:9" ht="25.5">
      <c r="A39" s="51" t="s">
        <v>102</v>
      </c>
      <c r="B39" s="25">
        <v>920</v>
      </c>
      <c r="C39" s="25" t="s">
        <v>11</v>
      </c>
      <c r="D39" s="25" t="s">
        <v>24</v>
      </c>
      <c r="E39" s="25" t="s">
        <v>136</v>
      </c>
      <c r="F39" s="25"/>
      <c r="G39" s="14">
        <f t="shared" ref="G39:G41" si="4">G40</f>
        <v>171</v>
      </c>
      <c r="H39" s="7"/>
      <c r="I39" s="7"/>
    </row>
    <row r="40" spans="1:9" ht="25.5">
      <c r="A40" s="77" t="s">
        <v>73</v>
      </c>
      <c r="B40" s="25">
        <v>920</v>
      </c>
      <c r="C40" s="25" t="s">
        <v>11</v>
      </c>
      <c r="D40" s="25" t="s">
        <v>24</v>
      </c>
      <c r="E40" s="25" t="s">
        <v>136</v>
      </c>
      <c r="F40" s="25" t="s">
        <v>45</v>
      </c>
      <c r="G40" s="16">
        <f t="shared" si="4"/>
        <v>171</v>
      </c>
      <c r="H40" s="7"/>
      <c r="I40" s="7"/>
    </row>
    <row r="41" spans="1:9" ht="25.5">
      <c r="A41" s="75" t="s">
        <v>74</v>
      </c>
      <c r="B41" s="25">
        <v>920</v>
      </c>
      <c r="C41" s="25" t="s">
        <v>11</v>
      </c>
      <c r="D41" s="25" t="s">
        <v>24</v>
      </c>
      <c r="E41" s="25" t="s">
        <v>136</v>
      </c>
      <c r="F41" s="25" t="s">
        <v>46</v>
      </c>
      <c r="G41" s="16">
        <f t="shared" si="4"/>
        <v>171</v>
      </c>
      <c r="H41" s="7"/>
      <c r="I41" s="7"/>
    </row>
    <row r="42" spans="1:9" ht="25.5">
      <c r="A42" s="76" t="s">
        <v>72</v>
      </c>
      <c r="B42" s="30">
        <v>920</v>
      </c>
      <c r="C42" s="30" t="s">
        <v>11</v>
      </c>
      <c r="D42" s="30" t="s">
        <v>24</v>
      </c>
      <c r="E42" s="30" t="s">
        <v>136</v>
      </c>
      <c r="F42" s="30" t="s">
        <v>34</v>
      </c>
      <c r="G42" s="27">
        <f>154.2+16.8</f>
        <v>171</v>
      </c>
      <c r="H42" s="7"/>
      <c r="I42" s="7"/>
    </row>
    <row r="43" spans="1:9" ht="15">
      <c r="A43" s="3" t="s">
        <v>43</v>
      </c>
      <c r="B43" s="25">
        <v>920</v>
      </c>
      <c r="C43" s="25" t="s">
        <v>11</v>
      </c>
      <c r="D43" s="25" t="s">
        <v>24</v>
      </c>
      <c r="E43" s="8" t="s">
        <v>106</v>
      </c>
      <c r="F43" s="25"/>
      <c r="G43" s="14">
        <f>G44</f>
        <v>1055.7</v>
      </c>
      <c r="H43" s="7"/>
      <c r="I43" s="7"/>
    </row>
    <row r="44" spans="1:9" ht="51">
      <c r="A44" s="74" t="s">
        <v>84</v>
      </c>
      <c r="B44" s="25" t="s">
        <v>23</v>
      </c>
      <c r="C44" s="25" t="s">
        <v>11</v>
      </c>
      <c r="D44" s="25" t="s">
        <v>24</v>
      </c>
      <c r="E44" s="25" t="s">
        <v>113</v>
      </c>
      <c r="F44" s="26"/>
      <c r="G44" s="14">
        <f>G47</f>
        <v>1055.7</v>
      </c>
      <c r="H44" s="7"/>
      <c r="I44" s="7"/>
    </row>
    <row r="45" spans="1:9" ht="25.5">
      <c r="A45" s="75" t="s">
        <v>73</v>
      </c>
      <c r="B45" s="25">
        <v>920</v>
      </c>
      <c r="C45" s="25" t="s">
        <v>11</v>
      </c>
      <c r="D45" s="25" t="s">
        <v>24</v>
      </c>
      <c r="E45" s="25" t="s">
        <v>113</v>
      </c>
      <c r="F45" s="25" t="s">
        <v>45</v>
      </c>
      <c r="G45" s="14">
        <f t="shared" ref="G45:G46" si="5">G46</f>
        <v>1055.7</v>
      </c>
      <c r="H45" s="7"/>
      <c r="I45" s="7"/>
    </row>
    <row r="46" spans="1:9" ht="25.5">
      <c r="A46" s="75" t="s">
        <v>74</v>
      </c>
      <c r="B46" s="25">
        <v>920</v>
      </c>
      <c r="C46" s="25" t="s">
        <v>11</v>
      </c>
      <c r="D46" s="25" t="s">
        <v>24</v>
      </c>
      <c r="E46" s="25" t="s">
        <v>113</v>
      </c>
      <c r="F46" s="25" t="s">
        <v>46</v>
      </c>
      <c r="G46" s="14">
        <f t="shared" si="5"/>
        <v>1055.7</v>
      </c>
      <c r="H46" s="7"/>
      <c r="I46" s="7"/>
    </row>
    <row r="47" spans="1:9" ht="25.5">
      <c r="A47" s="76" t="s">
        <v>72</v>
      </c>
      <c r="B47" s="30" t="s">
        <v>23</v>
      </c>
      <c r="C47" s="30" t="s">
        <v>11</v>
      </c>
      <c r="D47" s="30" t="s">
        <v>24</v>
      </c>
      <c r="E47" s="30" t="s">
        <v>113</v>
      </c>
      <c r="F47" s="43" t="s">
        <v>34</v>
      </c>
      <c r="G47" s="27">
        <v>1055.7</v>
      </c>
      <c r="H47" s="7"/>
      <c r="I47" s="7"/>
    </row>
    <row r="48" spans="1:9" ht="21.75" customHeight="1">
      <c r="A48" s="50" t="s">
        <v>53</v>
      </c>
      <c r="B48" s="29">
        <v>920</v>
      </c>
      <c r="C48" s="29" t="s">
        <v>12</v>
      </c>
      <c r="D48" s="29" t="s">
        <v>26</v>
      </c>
      <c r="E48" s="29"/>
      <c r="F48" s="29" t="s">
        <v>7</v>
      </c>
      <c r="G48" s="12">
        <f>G49+G58</f>
        <v>100608.79999999999</v>
      </c>
      <c r="H48" s="7"/>
      <c r="I48" s="7"/>
    </row>
    <row r="49" spans="1:9" ht="18" customHeight="1">
      <c r="A49" s="51" t="s">
        <v>20</v>
      </c>
      <c r="B49" s="25">
        <v>920</v>
      </c>
      <c r="C49" s="25" t="s">
        <v>12</v>
      </c>
      <c r="D49" s="25" t="s">
        <v>13</v>
      </c>
      <c r="E49" s="25"/>
      <c r="F49" s="25"/>
      <c r="G49" s="14">
        <f t="shared" ref="G49:G50" si="6">G50</f>
        <v>10500</v>
      </c>
      <c r="H49" s="7"/>
      <c r="I49" s="7"/>
    </row>
    <row r="50" spans="1:9" ht="15">
      <c r="A50" s="3" t="s">
        <v>43</v>
      </c>
      <c r="B50" s="25">
        <v>920</v>
      </c>
      <c r="C50" s="25" t="s">
        <v>12</v>
      </c>
      <c r="D50" s="25" t="s">
        <v>13</v>
      </c>
      <c r="E50" s="8" t="s">
        <v>106</v>
      </c>
      <c r="F50" s="25"/>
      <c r="G50" s="14">
        <f t="shared" si="6"/>
        <v>10500</v>
      </c>
      <c r="H50" s="7"/>
      <c r="I50" s="7"/>
    </row>
    <row r="51" spans="1:9" ht="15">
      <c r="A51" s="51" t="s">
        <v>21</v>
      </c>
      <c r="B51" s="25" t="s">
        <v>23</v>
      </c>
      <c r="C51" s="25" t="s">
        <v>12</v>
      </c>
      <c r="D51" s="25" t="s">
        <v>13</v>
      </c>
      <c r="E51" s="25" t="s">
        <v>114</v>
      </c>
      <c r="F51" s="25"/>
      <c r="G51" s="16">
        <f>G52+G56</f>
        <v>10500</v>
      </c>
      <c r="H51" s="7"/>
      <c r="I51" s="7"/>
    </row>
    <row r="52" spans="1:9" ht="25.5">
      <c r="A52" s="42" t="s">
        <v>73</v>
      </c>
      <c r="B52" s="25">
        <v>920</v>
      </c>
      <c r="C52" s="25" t="s">
        <v>12</v>
      </c>
      <c r="D52" s="25" t="s">
        <v>13</v>
      </c>
      <c r="E52" s="25" t="s">
        <v>114</v>
      </c>
      <c r="F52" s="25" t="s">
        <v>45</v>
      </c>
      <c r="G52" s="16">
        <f t="shared" ref="G52" si="7">G53</f>
        <v>2500</v>
      </c>
      <c r="H52" s="7"/>
      <c r="I52" s="7"/>
    </row>
    <row r="53" spans="1:9" ht="25.5">
      <c r="A53" s="42" t="s">
        <v>74</v>
      </c>
      <c r="B53" s="25">
        <v>920</v>
      </c>
      <c r="C53" s="25" t="s">
        <v>12</v>
      </c>
      <c r="D53" s="25" t="s">
        <v>13</v>
      </c>
      <c r="E53" s="25" t="s">
        <v>114</v>
      </c>
      <c r="F53" s="25" t="s">
        <v>46</v>
      </c>
      <c r="G53" s="16">
        <f>G54+G55</f>
        <v>2500</v>
      </c>
      <c r="H53" s="7"/>
      <c r="I53" s="7"/>
    </row>
    <row r="54" spans="1:9" ht="25.5">
      <c r="A54" s="54" t="s">
        <v>75</v>
      </c>
      <c r="B54" s="30" t="s">
        <v>23</v>
      </c>
      <c r="C54" s="30" t="s">
        <v>12</v>
      </c>
      <c r="D54" s="30" t="s">
        <v>13</v>
      </c>
      <c r="E54" s="30" t="s">
        <v>114</v>
      </c>
      <c r="F54" s="30" t="s">
        <v>36</v>
      </c>
      <c r="G54" s="27">
        <v>500</v>
      </c>
      <c r="H54" s="7"/>
      <c r="I54" s="7"/>
    </row>
    <row r="55" spans="1:9" ht="25.5">
      <c r="A55" s="65" t="s">
        <v>72</v>
      </c>
      <c r="B55" s="30" t="s">
        <v>23</v>
      </c>
      <c r="C55" s="30" t="s">
        <v>12</v>
      </c>
      <c r="D55" s="30" t="s">
        <v>13</v>
      </c>
      <c r="E55" s="30" t="s">
        <v>114</v>
      </c>
      <c r="F55" s="30" t="s">
        <v>34</v>
      </c>
      <c r="G55" s="27">
        <v>2000</v>
      </c>
      <c r="H55" s="7"/>
      <c r="I55" s="7"/>
    </row>
    <row r="56" spans="1:9" ht="15">
      <c r="A56" s="51" t="s">
        <v>47</v>
      </c>
      <c r="B56" s="25" t="s">
        <v>23</v>
      </c>
      <c r="C56" s="25" t="s">
        <v>12</v>
      </c>
      <c r="D56" s="25" t="s">
        <v>13</v>
      </c>
      <c r="E56" s="25" t="s">
        <v>114</v>
      </c>
      <c r="F56" s="25" t="s">
        <v>48</v>
      </c>
      <c r="G56" s="16">
        <f>G57</f>
        <v>8000</v>
      </c>
      <c r="H56" s="7"/>
      <c r="I56" s="7"/>
    </row>
    <row r="57" spans="1:9" ht="37.5" customHeight="1">
      <c r="A57" s="56" t="s">
        <v>80</v>
      </c>
      <c r="B57" s="30" t="s">
        <v>23</v>
      </c>
      <c r="C57" s="30" t="s">
        <v>12</v>
      </c>
      <c r="D57" s="30" t="s">
        <v>13</v>
      </c>
      <c r="E57" s="30" t="s">
        <v>114</v>
      </c>
      <c r="F57" s="30" t="s">
        <v>35</v>
      </c>
      <c r="G57" s="27">
        <v>8000</v>
      </c>
      <c r="H57" s="7"/>
      <c r="I57" s="7"/>
    </row>
    <row r="58" spans="1:9" ht="15">
      <c r="A58" s="55" t="s">
        <v>16</v>
      </c>
      <c r="B58" s="25">
        <v>920</v>
      </c>
      <c r="C58" s="25" t="s">
        <v>12</v>
      </c>
      <c r="D58" s="25" t="s">
        <v>10</v>
      </c>
      <c r="E58" s="25"/>
      <c r="F58" s="25" t="s">
        <v>7</v>
      </c>
      <c r="G58" s="17">
        <f>G71+G65+G59</f>
        <v>90108.799999999988</v>
      </c>
      <c r="H58" s="7"/>
      <c r="I58" s="7"/>
    </row>
    <row r="59" spans="1:9" ht="25.5">
      <c r="A59" s="51" t="s">
        <v>100</v>
      </c>
      <c r="B59" s="25">
        <v>920</v>
      </c>
      <c r="C59" s="25" t="s">
        <v>12</v>
      </c>
      <c r="D59" s="25" t="s">
        <v>10</v>
      </c>
      <c r="E59" s="25" t="s">
        <v>110</v>
      </c>
      <c r="F59" s="25"/>
      <c r="G59" s="17">
        <f t="shared" ref="G59:G63" si="8">G60</f>
        <v>2000</v>
      </c>
      <c r="H59" s="7"/>
      <c r="I59" s="7"/>
    </row>
    <row r="60" spans="1:9" ht="25.5">
      <c r="A60" s="55" t="s">
        <v>141</v>
      </c>
      <c r="B60" s="25">
        <v>920</v>
      </c>
      <c r="C60" s="25" t="s">
        <v>12</v>
      </c>
      <c r="D60" s="25" t="s">
        <v>10</v>
      </c>
      <c r="E60" s="25" t="s">
        <v>139</v>
      </c>
      <c r="F60" s="25"/>
      <c r="G60" s="17">
        <f t="shared" si="8"/>
        <v>2000</v>
      </c>
      <c r="H60" s="7"/>
      <c r="I60" s="7"/>
    </row>
    <row r="61" spans="1:9" ht="15">
      <c r="A61" s="55" t="s">
        <v>142</v>
      </c>
      <c r="B61" s="25">
        <v>920</v>
      </c>
      <c r="C61" s="25" t="s">
        <v>12</v>
      </c>
      <c r="D61" s="25" t="s">
        <v>10</v>
      </c>
      <c r="E61" s="25" t="s">
        <v>140</v>
      </c>
      <c r="F61" s="25"/>
      <c r="G61" s="17">
        <f t="shared" si="8"/>
        <v>2000</v>
      </c>
      <c r="H61" s="7"/>
      <c r="I61" s="7"/>
    </row>
    <row r="62" spans="1:9" ht="25.5">
      <c r="A62" s="42" t="s">
        <v>73</v>
      </c>
      <c r="B62" s="25">
        <v>920</v>
      </c>
      <c r="C62" s="25" t="s">
        <v>12</v>
      </c>
      <c r="D62" s="25" t="s">
        <v>10</v>
      </c>
      <c r="E62" s="25" t="s">
        <v>140</v>
      </c>
      <c r="F62" s="25" t="s">
        <v>45</v>
      </c>
      <c r="G62" s="14">
        <f t="shared" si="8"/>
        <v>2000</v>
      </c>
      <c r="H62" s="7"/>
      <c r="I62" s="7"/>
    </row>
    <row r="63" spans="1:9" ht="25.5">
      <c r="A63" s="42" t="s">
        <v>74</v>
      </c>
      <c r="B63" s="25">
        <v>920</v>
      </c>
      <c r="C63" s="25" t="s">
        <v>12</v>
      </c>
      <c r="D63" s="25" t="s">
        <v>10</v>
      </c>
      <c r="E63" s="25" t="s">
        <v>140</v>
      </c>
      <c r="F63" s="25" t="s">
        <v>46</v>
      </c>
      <c r="G63" s="14">
        <f t="shared" si="8"/>
        <v>2000</v>
      </c>
      <c r="H63" s="7"/>
      <c r="I63" s="7"/>
    </row>
    <row r="64" spans="1:9" ht="25.5">
      <c r="A64" s="65" t="s">
        <v>72</v>
      </c>
      <c r="B64" s="30" t="s">
        <v>23</v>
      </c>
      <c r="C64" s="30" t="s">
        <v>12</v>
      </c>
      <c r="D64" s="30" t="s">
        <v>10</v>
      </c>
      <c r="E64" s="30" t="s">
        <v>140</v>
      </c>
      <c r="F64" s="43" t="s">
        <v>34</v>
      </c>
      <c r="G64" s="27">
        <v>2000</v>
      </c>
      <c r="H64" s="7"/>
      <c r="I64" s="7"/>
    </row>
    <row r="65" spans="1:9" ht="25.5">
      <c r="A65" s="51" t="s">
        <v>129</v>
      </c>
      <c r="B65" s="25">
        <v>920</v>
      </c>
      <c r="C65" s="25" t="s">
        <v>12</v>
      </c>
      <c r="D65" s="25" t="s">
        <v>10</v>
      </c>
      <c r="E65" s="25" t="s">
        <v>128</v>
      </c>
      <c r="F65" s="25"/>
      <c r="G65" s="17">
        <f t="shared" ref="G65:G69" si="9">G66</f>
        <v>10835</v>
      </c>
      <c r="H65" s="7"/>
      <c r="I65" s="7"/>
    </row>
    <row r="66" spans="1:9" ht="25.5">
      <c r="A66" s="55" t="s">
        <v>131</v>
      </c>
      <c r="B66" s="25">
        <v>920</v>
      </c>
      <c r="C66" s="25" t="s">
        <v>12</v>
      </c>
      <c r="D66" s="25" t="s">
        <v>10</v>
      </c>
      <c r="E66" s="25" t="s">
        <v>130</v>
      </c>
      <c r="F66" s="25"/>
      <c r="G66" s="17">
        <f t="shared" si="9"/>
        <v>10835</v>
      </c>
      <c r="H66" s="7"/>
      <c r="I66" s="7"/>
    </row>
    <row r="67" spans="1:9" ht="25.5">
      <c r="A67" s="55" t="s">
        <v>133</v>
      </c>
      <c r="B67" s="25">
        <v>920</v>
      </c>
      <c r="C67" s="25" t="s">
        <v>12</v>
      </c>
      <c r="D67" s="25" t="s">
        <v>10</v>
      </c>
      <c r="E67" s="25" t="s">
        <v>132</v>
      </c>
      <c r="F67" s="25"/>
      <c r="G67" s="17">
        <f t="shared" si="9"/>
        <v>10835</v>
      </c>
      <c r="H67" s="7"/>
      <c r="I67" s="7"/>
    </row>
    <row r="68" spans="1:9" ht="25.5">
      <c r="A68" s="42" t="s">
        <v>73</v>
      </c>
      <c r="B68" s="25">
        <v>920</v>
      </c>
      <c r="C68" s="25" t="s">
        <v>12</v>
      </c>
      <c r="D68" s="25" t="s">
        <v>10</v>
      </c>
      <c r="E68" s="25" t="s">
        <v>132</v>
      </c>
      <c r="F68" s="25" t="s">
        <v>45</v>
      </c>
      <c r="G68" s="14">
        <f t="shared" si="9"/>
        <v>10835</v>
      </c>
      <c r="H68" s="7"/>
      <c r="I68" s="7"/>
    </row>
    <row r="69" spans="1:9" ht="25.5">
      <c r="A69" s="42" t="s">
        <v>74</v>
      </c>
      <c r="B69" s="25">
        <v>920</v>
      </c>
      <c r="C69" s="25" t="s">
        <v>12</v>
      </c>
      <c r="D69" s="25" t="s">
        <v>10</v>
      </c>
      <c r="E69" s="25" t="s">
        <v>132</v>
      </c>
      <c r="F69" s="25" t="s">
        <v>46</v>
      </c>
      <c r="G69" s="14">
        <f t="shared" si="9"/>
        <v>10835</v>
      </c>
      <c r="H69" s="7"/>
      <c r="I69" s="7"/>
    </row>
    <row r="70" spans="1:9" ht="25.5">
      <c r="A70" s="65" t="s">
        <v>72</v>
      </c>
      <c r="B70" s="30" t="s">
        <v>23</v>
      </c>
      <c r="C70" s="30" t="s">
        <v>12</v>
      </c>
      <c r="D70" s="30" t="s">
        <v>10</v>
      </c>
      <c r="E70" s="30" t="s">
        <v>132</v>
      </c>
      <c r="F70" s="43" t="s">
        <v>34</v>
      </c>
      <c r="G70" s="27">
        <v>10835</v>
      </c>
      <c r="H70" s="7"/>
      <c r="I70" s="7"/>
    </row>
    <row r="71" spans="1:9" ht="15">
      <c r="A71" s="3" t="s">
        <v>43</v>
      </c>
      <c r="B71" s="25">
        <v>920</v>
      </c>
      <c r="C71" s="25" t="s">
        <v>12</v>
      </c>
      <c r="D71" s="25" t="s">
        <v>10</v>
      </c>
      <c r="E71" s="8" t="s">
        <v>106</v>
      </c>
      <c r="F71" s="25"/>
      <c r="G71" s="17">
        <f>G77+G82+G86+G90+G72</f>
        <v>77273.799999999988</v>
      </c>
      <c r="H71" s="7"/>
      <c r="I71" s="7"/>
    </row>
    <row r="72" spans="1:9" ht="28.5" customHeight="1">
      <c r="A72" s="51" t="s">
        <v>99</v>
      </c>
      <c r="B72" s="25" t="s">
        <v>23</v>
      </c>
      <c r="C72" s="25" t="s">
        <v>12</v>
      </c>
      <c r="D72" s="25" t="s">
        <v>10</v>
      </c>
      <c r="E72" s="25" t="s">
        <v>115</v>
      </c>
      <c r="F72" s="26"/>
      <c r="G72" s="14">
        <f t="shared" ref="G72" si="10">G73</f>
        <v>44373.799999999996</v>
      </c>
      <c r="H72" s="7"/>
      <c r="I72" s="7"/>
    </row>
    <row r="73" spans="1:9" ht="25.5">
      <c r="A73" s="42" t="s">
        <v>73</v>
      </c>
      <c r="B73" s="25">
        <v>920</v>
      </c>
      <c r="C73" s="25" t="s">
        <v>12</v>
      </c>
      <c r="D73" s="25" t="s">
        <v>10</v>
      </c>
      <c r="E73" s="25" t="s">
        <v>115</v>
      </c>
      <c r="F73" s="25" t="s">
        <v>45</v>
      </c>
      <c r="G73" s="14">
        <f t="shared" ref="G73" si="11">G74</f>
        <v>44373.799999999996</v>
      </c>
      <c r="H73" s="7"/>
      <c r="I73" s="7"/>
    </row>
    <row r="74" spans="1:9" ht="25.5">
      <c r="A74" s="42" t="s">
        <v>74</v>
      </c>
      <c r="B74" s="25">
        <v>920</v>
      </c>
      <c r="C74" s="25" t="s">
        <v>12</v>
      </c>
      <c r="D74" s="25" t="s">
        <v>10</v>
      </c>
      <c r="E74" s="25" t="s">
        <v>115</v>
      </c>
      <c r="F74" s="25" t="s">
        <v>46</v>
      </c>
      <c r="G74" s="14">
        <f t="shared" ref="G74" si="12">G75+G76</f>
        <v>44373.799999999996</v>
      </c>
      <c r="H74" s="7"/>
      <c r="I74" s="7"/>
    </row>
    <row r="75" spans="1:9" ht="30" customHeight="1">
      <c r="A75" s="65" t="s">
        <v>144</v>
      </c>
      <c r="B75" s="30" t="s">
        <v>23</v>
      </c>
      <c r="C75" s="30" t="s">
        <v>12</v>
      </c>
      <c r="D75" s="30" t="s">
        <v>10</v>
      </c>
      <c r="E75" s="30" t="s">
        <v>115</v>
      </c>
      <c r="F75" s="43" t="s">
        <v>143</v>
      </c>
      <c r="G75" s="27">
        <v>50</v>
      </c>
      <c r="H75" s="7"/>
      <c r="I75" s="7"/>
    </row>
    <row r="76" spans="1:9" ht="25.5">
      <c r="A76" s="65" t="s">
        <v>72</v>
      </c>
      <c r="B76" s="30" t="s">
        <v>23</v>
      </c>
      <c r="C76" s="30" t="s">
        <v>12</v>
      </c>
      <c r="D76" s="30" t="s">
        <v>10</v>
      </c>
      <c r="E76" s="30" t="s">
        <v>115</v>
      </c>
      <c r="F76" s="43" t="s">
        <v>34</v>
      </c>
      <c r="G76" s="27">
        <f>51032-6756.4-16.8+65</f>
        <v>44323.799999999996</v>
      </c>
      <c r="H76" s="7"/>
      <c r="I76" s="7"/>
    </row>
    <row r="77" spans="1:9" ht="15">
      <c r="A77" s="51" t="s">
        <v>17</v>
      </c>
      <c r="B77" s="25">
        <v>920</v>
      </c>
      <c r="C77" s="25" t="s">
        <v>12</v>
      </c>
      <c r="D77" s="25" t="s">
        <v>10</v>
      </c>
      <c r="E77" s="25" t="s">
        <v>116</v>
      </c>
      <c r="F77" s="25" t="s">
        <v>7</v>
      </c>
      <c r="G77" s="14">
        <f t="shared" ref="G77:G78" si="13">G78</f>
        <v>16050</v>
      </c>
      <c r="H77" s="7"/>
      <c r="I77" s="7"/>
    </row>
    <row r="78" spans="1:9" ht="25.5">
      <c r="A78" s="42" t="s">
        <v>73</v>
      </c>
      <c r="B78" s="25">
        <v>920</v>
      </c>
      <c r="C78" s="25" t="s">
        <v>12</v>
      </c>
      <c r="D78" s="25" t="s">
        <v>10</v>
      </c>
      <c r="E78" s="25" t="s">
        <v>116</v>
      </c>
      <c r="F78" s="25" t="s">
        <v>45</v>
      </c>
      <c r="G78" s="14">
        <f t="shared" si="13"/>
        <v>16050</v>
      </c>
      <c r="H78" s="7"/>
      <c r="I78" s="7"/>
    </row>
    <row r="79" spans="1:9" ht="25.5">
      <c r="A79" s="42" t="s">
        <v>74</v>
      </c>
      <c r="B79" s="25">
        <v>920</v>
      </c>
      <c r="C79" s="25" t="s">
        <v>12</v>
      </c>
      <c r="D79" s="25" t="s">
        <v>10</v>
      </c>
      <c r="E79" s="25" t="s">
        <v>116</v>
      </c>
      <c r="F79" s="25" t="s">
        <v>46</v>
      </c>
      <c r="G79" s="14">
        <f>G81+G80</f>
        <v>16050</v>
      </c>
      <c r="H79" s="7"/>
      <c r="I79" s="7"/>
    </row>
    <row r="80" spans="1:9" ht="25.5">
      <c r="A80" s="53" t="s">
        <v>75</v>
      </c>
      <c r="B80" s="43">
        <v>920</v>
      </c>
      <c r="C80" s="43" t="s">
        <v>12</v>
      </c>
      <c r="D80" s="43" t="s">
        <v>10</v>
      </c>
      <c r="E80" s="43" t="s">
        <v>116</v>
      </c>
      <c r="F80" s="43" t="s">
        <v>36</v>
      </c>
      <c r="G80" s="27">
        <v>3050</v>
      </c>
      <c r="H80" s="7"/>
      <c r="I80" s="7"/>
    </row>
    <row r="81" spans="1:9" ht="25.5">
      <c r="A81" s="65" t="s">
        <v>72</v>
      </c>
      <c r="B81" s="43" t="s">
        <v>23</v>
      </c>
      <c r="C81" s="43" t="s">
        <v>12</v>
      </c>
      <c r="D81" s="43" t="s">
        <v>10</v>
      </c>
      <c r="E81" s="43" t="s">
        <v>116</v>
      </c>
      <c r="F81" s="43" t="s">
        <v>34</v>
      </c>
      <c r="G81" s="27">
        <v>13000</v>
      </c>
      <c r="H81" s="7"/>
      <c r="I81" s="7"/>
    </row>
    <row r="82" spans="1:9" ht="15">
      <c r="A82" s="51" t="s">
        <v>18</v>
      </c>
      <c r="B82" s="25">
        <v>920</v>
      </c>
      <c r="C82" s="25" t="s">
        <v>12</v>
      </c>
      <c r="D82" s="25" t="s">
        <v>10</v>
      </c>
      <c r="E82" s="25" t="s">
        <v>117</v>
      </c>
      <c r="F82" s="25"/>
      <c r="G82" s="17">
        <f>G85</f>
        <v>2350</v>
      </c>
      <c r="H82" s="7"/>
      <c r="I82" s="7"/>
    </row>
    <row r="83" spans="1:9" ht="25.5">
      <c r="A83" s="42" t="s">
        <v>73</v>
      </c>
      <c r="B83" s="25">
        <v>920</v>
      </c>
      <c r="C83" s="25" t="s">
        <v>12</v>
      </c>
      <c r="D83" s="25" t="s">
        <v>10</v>
      </c>
      <c r="E83" s="25" t="s">
        <v>117</v>
      </c>
      <c r="F83" s="25" t="s">
        <v>45</v>
      </c>
      <c r="G83" s="17">
        <f t="shared" ref="G83:G84" si="14">G84</f>
        <v>2350</v>
      </c>
      <c r="H83" s="7"/>
      <c r="I83" s="7"/>
    </row>
    <row r="84" spans="1:9" ht="25.5">
      <c r="A84" s="42" t="s">
        <v>74</v>
      </c>
      <c r="B84" s="25">
        <v>920</v>
      </c>
      <c r="C84" s="25" t="s">
        <v>12</v>
      </c>
      <c r="D84" s="25" t="s">
        <v>10</v>
      </c>
      <c r="E84" s="25" t="s">
        <v>117</v>
      </c>
      <c r="F84" s="25" t="s">
        <v>46</v>
      </c>
      <c r="G84" s="17">
        <f t="shared" si="14"/>
        <v>2350</v>
      </c>
      <c r="H84" s="7"/>
      <c r="I84" s="7"/>
    </row>
    <row r="85" spans="1:9" ht="25.5">
      <c r="A85" s="65" t="s">
        <v>72</v>
      </c>
      <c r="B85" s="30">
        <v>920</v>
      </c>
      <c r="C85" s="30" t="s">
        <v>12</v>
      </c>
      <c r="D85" s="30" t="s">
        <v>10</v>
      </c>
      <c r="E85" s="30" t="s">
        <v>117</v>
      </c>
      <c r="F85" s="30" t="s">
        <v>34</v>
      </c>
      <c r="G85" s="27">
        <v>2350</v>
      </c>
      <c r="H85" s="7"/>
      <c r="I85" s="7"/>
    </row>
    <row r="86" spans="1:9" ht="15">
      <c r="A86" s="51" t="s">
        <v>19</v>
      </c>
      <c r="B86" s="25">
        <v>920</v>
      </c>
      <c r="C86" s="25" t="s">
        <v>12</v>
      </c>
      <c r="D86" s="25" t="s">
        <v>10</v>
      </c>
      <c r="E86" s="25" t="s">
        <v>118</v>
      </c>
      <c r="F86" s="25" t="s">
        <v>7</v>
      </c>
      <c r="G86" s="17">
        <f>G89</f>
        <v>1300</v>
      </c>
      <c r="H86" s="7"/>
      <c r="I86" s="7"/>
    </row>
    <row r="87" spans="1:9" ht="25.5">
      <c r="A87" s="42" t="s">
        <v>73</v>
      </c>
      <c r="B87" s="25">
        <v>920</v>
      </c>
      <c r="C87" s="25" t="s">
        <v>12</v>
      </c>
      <c r="D87" s="25" t="s">
        <v>10</v>
      </c>
      <c r="E87" s="25" t="s">
        <v>118</v>
      </c>
      <c r="F87" s="25" t="s">
        <v>45</v>
      </c>
      <c r="G87" s="17">
        <f t="shared" ref="G87:G88" si="15">G88</f>
        <v>1300</v>
      </c>
      <c r="H87" s="7"/>
      <c r="I87" s="7"/>
    </row>
    <row r="88" spans="1:9" ht="25.5">
      <c r="A88" s="42" t="s">
        <v>74</v>
      </c>
      <c r="B88" s="25">
        <v>920</v>
      </c>
      <c r="C88" s="25" t="s">
        <v>12</v>
      </c>
      <c r="D88" s="25" t="s">
        <v>10</v>
      </c>
      <c r="E88" s="25" t="s">
        <v>118</v>
      </c>
      <c r="F88" s="25" t="s">
        <v>46</v>
      </c>
      <c r="G88" s="17">
        <f t="shared" si="15"/>
        <v>1300</v>
      </c>
      <c r="H88" s="7"/>
      <c r="I88" s="7"/>
    </row>
    <row r="89" spans="1:9" ht="25.5">
      <c r="A89" s="65" t="s">
        <v>72</v>
      </c>
      <c r="B89" s="30">
        <v>920</v>
      </c>
      <c r="C89" s="30" t="s">
        <v>12</v>
      </c>
      <c r="D89" s="30" t="s">
        <v>10</v>
      </c>
      <c r="E89" s="30" t="s">
        <v>118</v>
      </c>
      <c r="F89" s="30" t="s">
        <v>34</v>
      </c>
      <c r="G89" s="27">
        <v>1300</v>
      </c>
      <c r="H89" s="7"/>
      <c r="I89" s="7"/>
    </row>
    <row r="90" spans="1:9" ht="15">
      <c r="A90" s="51" t="s">
        <v>81</v>
      </c>
      <c r="B90" s="25">
        <v>920</v>
      </c>
      <c r="C90" s="25" t="s">
        <v>12</v>
      </c>
      <c r="D90" s="25" t="s">
        <v>10</v>
      </c>
      <c r="E90" s="25" t="s">
        <v>119</v>
      </c>
      <c r="F90" s="25" t="s">
        <v>7</v>
      </c>
      <c r="G90" s="17">
        <f>G93</f>
        <v>13200</v>
      </c>
      <c r="H90" s="7"/>
      <c r="I90" s="7"/>
    </row>
    <row r="91" spans="1:9" ht="25.5">
      <c r="A91" s="42" t="s">
        <v>73</v>
      </c>
      <c r="B91" s="25">
        <v>920</v>
      </c>
      <c r="C91" s="25" t="s">
        <v>12</v>
      </c>
      <c r="D91" s="25" t="s">
        <v>10</v>
      </c>
      <c r="E91" s="25" t="s">
        <v>119</v>
      </c>
      <c r="F91" s="25" t="s">
        <v>45</v>
      </c>
      <c r="G91" s="17">
        <f t="shared" ref="G91:G92" si="16">G92</f>
        <v>13200</v>
      </c>
      <c r="H91" s="7"/>
      <c r="I91" s="7"/>
    </row>
    <row r="92" spans="1:9" ht="25.5">
      <c r="A92" s="42" t="s">
        <v>74</v>
      </c>
      <c r="B92" s="25">
        <v>920</v>
      </c>
      <c r="C92" s="25" t="s">
        <v>12</v>
      </c>
      <c r="D92" s="25" t="s">
        <v>10</v>
      </c>
      <c r="E92" s="25" t="s">
        <v>119</v>
      </c>
      <c r="F92" s="25" t="s">
        <v>46</v>
      </c>
      <c r="G92" s="17">
        <f t="shared" si="16"/>
        <v>13200</v>
      </c>
      <c r="H92" s="7"/>
      <c r="I92" s="7"/>
    </row>
    <row r="93" spans="1:9" ht="25.5">
      <c r="A93" s="65" t="s">
        <v>72</v>
      </c>
      <c r="B93" s="30">
        <v>920</v>
      </c>
      <c r="C93" s="30" t="s">
        <v>12</v>
      </c>
      <c r="D93" s="30" t="s">
        <v>10</v>
      </c>
      <c r="E93" s="30" t="s">
        <v>119</v>
      </c>
      <c r="F93" s="30" t="s">
        <v>34</v>
      </c>
      <c r="G93" s="27">
        <f>15880-2680</f>
        <v>13200</v>
      </c>
      <c r="H93" s="7"/>
      <c r="I93" s="7"/>
    </row>
    <row r="94" spans="1:9" ht="14.25">
      <c r="A94" s="50" t="s">
        <v>54</v>
      </c>
      <c r="B94" s="29" t="s">
        <v>23</v>
      </c>
      <c r="C94" s="29" t="s">
        <v>25</v>
      </c>
      <c r="D94" s="29" t="s">
        <v>26</v>
      </c>
      <c r="E94" s="29"/>
      <c r="F94" s="29" t="s">
        <v>7</v>
      </c>
      <c r="G94" s="28">
        <f>G95+G101</f>
        <v>1450.9</v>
      </c>
      <c r="H94" s="7"/>
      <c r="I94" s="7"/>
    </row>
    <row r="95" spans="1:9" ht="15">
      <c r="A95" s="51" t="s">
        <v>28</v>
      </c>
      <c r="B95" s="25" t="s">
        <v>23</v>
      </c>
      <c r="C95" s="25" t="s">
        <v>25</v>
      </c>
      <c r="D95" s="25" t="s">
        <v>9</v>
      </c>
      <c r="E95" s="25"/>
      <c r="F95" s="25"/>
      <c r="G95" s="17">
        <f t="shared" ref="G95:G96" si="17">G96</f>
        <v>496.1</v>
      </c>
      <c r="H95" s="7"/>
      <c r="I95" s="7"/>
    </row>
    <row r="96" spans="1:9" ht="15">
      <c r="A96" s="3" t="s">
        <v>43</v>
      </c>
      <c r="B96" s="25">
        <v>920</v>
      </c>
      <c r="C96" s="25" t="s">
        <v>25</v>
      </c>
      <c r="D96" s="25" t="s">
        <v>9</v>
      </c>
      <c r="E96" s="8" t="s">
        <v>106</v>
      </c>
      <c r="F96" s="25"/>
      <c r="G96" s="17">
        <f t="shared" si="17"/>
        <v>496.1</v>
      </c>
      <c r="H96" s="7"/>
      <c r="I96" s="7"/>
    </row>
    <row r="97" spans="1:9" ht="15">
      <c r="A97" s="59" t="s">
        <v>82</v>
      </c>
      <c r="B97" s="25" t="s">
        <v>23</v>
      </c>
      <c r="C97" s="25" t="s">
        <v>25</v>
      </c>
      <c r="D97" s="25" t="s">
        <v>9</v>
      </c>
      <c r="E97" s="8" t="s">
        <v>120</v>
      </c>
      <c r="F97" s="25"/>
      <c r="G97" s="17">
        <f t="shared" ref="G97:G99" si="18">G98</f>
        <v>496.1</v>
      </c>
      <c r="H97" s="7"/>
      <c r="I97" s="7"/>
    </row>
    <row r="98" spans="1:9" ht="15">
      <c r="A98" s="60" t="s">
        <v>65</v>
      </c>
      <c r="B98" s="25" t="s">
        <v>23</v>
      </c>
      <c r="C98" s="25" t="s">
        <v>25</v>
      </c>
      <c r="D98" s="25" t="s">
        <v>9</v>
      </c>
      <c r="E98" s="8" t="s">
        <v>120</v>
      </c>
      <c r="F98" s="25" t="s">
        <v>64</v>
      </c>
      <c r="G98" s="17">
        <f t="shared" si="18"/>
        <v>496.1</v>
      </c>
      <c r="H98" s="7"/>
      <c r="I98" s="7"/>
    </row>
    <row r="99" spans="1:9" ht="17.25" customHeight="1">
      <c r="A99" s="61" t="s">
        <v>66</v>
      </c>
      <c r="B99" s="25" t="s">
        <v>23</v>
      </c>
      <c r="C99" s="25" t="s">
        <v>25</v>
      </c>
      <c r="D99" s="25" t="s">
        <v>9</v>
      </c>
      <c r="E99" s="8" t="s">
        <v>120</v>
      </c>
      <c r="F99" s="25" t="s">
        <v>67</v>
      </c>
      <c r="G99" s="17">
        <f t="shared" si="18"/>
        <v>496.1</v>
      </c>
      <c r="H99" s="7"/>
      <c r="I99" s="7"/>
    </row>
    <row r="100" spans="1:9" ht="15">
      <c r="A100" s="65" t="s">
        <v>70</v>
      </c>
      <c r="B100" s="30" t="s">
        <v>23</v>
      </c>
      <c r="C100" s="30" t="s">
        <v>25</v>
      </c>
      <c r="D100" s="30" t="s">
        <v>9</v>
      </c>
      <c r="E100" s="30" t="s">
        <v>120</v>
      </c>
      <c r="F100" s="30" t="s">
        <v>37</v>
      </c>
      <c r="G100" s="27">
        <v>496.1</v>
      </c>
      <c r="H100" s="7"/>
      <c r="I100" s="7"/>
    </row>
    <row r="101" spans="1:9" ht="15">
      <c r="A101" s="51" t="s">
        <v>32</v>
      </c>
      <c r="B101" s="25" t="s">
        <v>23</v>
      </c>
      <c r="C101" s="25" t="s">
        <v>25</v>
      </c>
      <c r="D101" s="25" t="s">
        <v>10</v>
      </c>
      <c r="E101" s="25"/>
      <c r="F101" s="25"/>
      <c r="G101" s="16">
        <f>G102+G111</f>
        <v>954.8</v>
      </c>
      <c r="H101" s="7"/>
      <c r="I101" s="7"/>
    </row>
    <row r="102" spans="1:9" ht="25.5">
      <c r="A102" s="3" t="s">
        <v>127</v>
      </c>
      <c r="B102" s="25">
        <v>920</v>
      </c>
      <c r="C102" s="25" t="s">
        <v>25</v>
      </c>
      <c r="D102" s="25" t="s">
        <v>10</v>
      </c>
      <c r="E102" s="8" t="s">
        <v>121</v>
      </c>
      <c r="F102" s="25"/>
      <c r="G102" s="16">
        <f>G103+G107</f>
        <v>577.79999999999995</v>
      </c>
      <c r="H102" s="7"/>
      <c r="I102" s="7"/>
    </row>
    <row r="103" spans="1:9" ht="25.5">
      <c r="A103" s="3" t="s">
        <v>87</v>
      </c>
      <c r="B103" s="25" t="s">
        <v>23</v>
      </c>
      <c r="C103" s="25" t="s">
        <v>25</v>
      </c>
      <c r="D103" s="25" t="s">
        <v>10</v>
      </c>
      <c r="E103" s="31" t="s">
        <v>134</v>
      </c>
      <c r="F103" s="25"/>
      <c r="G103" s="16">
        <f>G104</f>
        <v>527.79999999999995</v>
      </c>
      <c r="H103" s="7"/>
      <c r="I103" s="7"/>
    </row>
    <row r="104" spans="1:9" ht="15">
      <c r="A104" s="60" t="s">
        <v>65</v>
      </c>
      <c r="B104" s="25" t="s">
        <v>23</v>
      </c>
      <c r="C104" s="25" t="s">
        <v>25</v>
      </c>
      <c r="D104" s="25" t="s">
        <v>10</v>
      </c>
      <c r="E104" s="31" t="s">
        <v>134</v>
      </c>
      <c r="F104" s="25" t="s">
        <v>64</v>
      </c>
      <c r="G104" s="16">
        <f t="shared" ref="G104:G118" si="19">G105</f>
        <v>527.79999999999995</v>
      </c>
      <c r="H104" s="7"/>
      <c r="I104" s="7"/>
    </row>
    <row r="105" spans="1:9" ht="25.5">
      <c r="A105" s="62" t="s">
        <v>69</v>
      </c>
      <c r="B105" s="25" t="s">
        <v>23</v>
      </c>
      <c r="C105" s="25" t="s">
        <v>25</v>
      </c>
      <c r="D105" s="25" t="s">
        <v>10</v>
      </c>
      <c r="E105" s="31" t="s">
        <v>134</v>
      </c>
      <c r="F105" s="25" t="s">
        <v>68</v>
      </c>
      <c r="G105" s="16">
        <f t="shared" si="19"/>
        <v>527.79999999999995</v>
      </c>
      <c r="H105" s="7"/>
      <c r="I105" s="7"/>
    </row>
    <row r="106" spans="1:9" ht="25.5">
      <c r="A106" s="65" t="s">
        <v>71</v>
      </c>
      <c r="B106" s="30" t="s">
        <v>23</v>
      </c>
      <c r="C106" s="30" t="s">
        <v>25</v>
      </c>
      <c r="D106" s="30" t="s">
        <v>10</v>
      </c>
      <c r="E106" s="32" t="s">
        <v>134</v>
      </c>
      <c r="F106" s="30" t="s">
        <v>39</v>
      </c>
      <c r="G106" s="27">
        <v>527.79999999999995</v>
      </c>
      <c r="H106" s="7"/>
      <c r="I106" s="7"/>
    </row>
    <row r="107" spans="1:9" ht="25.5">
      <c r="A107" s="3" t="s">
        <v>89</v>
      </c>
      <c r="B107" s="25" t="s">
        <v>23</v>
      </c>
      <c r="C107" s="25" t="s">
        <v>25</v>
      </c>
      <c r="D107" s="25" t="s">
        <v>10</v>
      </c>
      <c r="E107" s="31" t="s">
        <v>135</v>
      </c>
      <c r="F107" s="25"/>
      <c r="G107" s="16">
        <f>G108</f>
        <v>50</v>
      </c>
      <c r="H107" s="7"/>
      <c r="I107" s="7"/>
    </row>
    <row r="108" spans="1:9" ht="15">
      <c r="A108" s="60" t="s">
        <v>65</v>
      </c>
      <c r="B108" s="25" t="s">
        <v>23</v>
      </c>
      <c r="C108" s="25" t="s">
        <v>25</v>
      </c>
      <c r="D108" s="25" t="s">
        <v>10</v>
      </c>
      <c r="E108" s="31" t="s">
        <v>135</v>
      </c>
      <c r="F108" s="25" t="s">
        <v>64</v>
      </c>
      <c r="G108" s="16">
        <f t="shared" si="19"/>
        <v>50</v>
      </c>
      <c r="H108" s="7"/>
      <c r="I108" s="7"/>
    </row>
    <row r="109" spans="1:9" ht="25.5">
      <c r="A109" s="62" t="s">
        <v>69</v>
      </c>
      <c r="B109" s="25" t="s">
        <v>23</v>
      </c>
      <c r="C109" s="25" t="s">
        <v>25</v>
      </c>
      <c r="D109" s="25" t="s">
        <v>10</v>
      </c>
      <c r="E109" s="31" t="s">
        <v>135</v>
      </c>
      <c r="F109" s="25" t="s">
        <v>68</v>
      </c>
      <c r="G109" s="16">
        <f t="shared" si="19"/>
        <v>50</v>
      </c>
      <c r="H109" s="7"/>
      <c r="I109" s="7"/>
    </row>
    <row r="110" spans="1:9" ht="25.5">
      <c r="A110" s="65" t="s">
        <v>71</v>
      </c>
      <c r="B110" s="30" t="s">
        <v>23</v>
      </c>
      <c r="C110" s="30" t="s">
        <v>25</v>
      </c>
      <c r="D110" s="30" t="s">
        <v>10</v>
      </c>
      <c r="E110" s="32" t="s">
        <v>135</v>
      </c>
      <c r="F110" s="30" t="s">
        <v>39</v>
      </c>
      <c r="G110" s="27">
        <v>50</v>
      </c>
      <c r="H110" s="7"/>
      <c r="I110" s="7"/>
    </row>
    <row r="111" spans="1:9" ht="15">
      <c r="A111" s="3" t="s">
        <v>43</v>
      </c>
      <c r="B111" s="25">
        <v>920</v>
      </c>
      <c r="C111" s="25" t="s">
        <v>25</v>
      </c>
      <c r="D111" s="25" t="s">
        <v>10</v>
      </c>
      <c r="E111" s="8" t="s">
        <v>106</v>
      </c>
      <c r="F111" s="25"/>
      <c r="G111" s="16">
        <f>G112+G116</f>
        <v>377</v>
      </c>
      <c r="H111" s="7"/>
      <c r="I111" s="7"/>
    </row>
    <row r="112" spans="1:9" ht="19.5" customHeight="1">
      <c r="A112" s="68" t="s">
        <v>92</v>
      </c>
      <c r="B112" s="25" t="s">
        <v>23</v>
      </c>
      <c r="C112" s="25" t="s">
        <v>25</v>
      </c>
      <c r="D112" s="25" t="s">
        <v>10</v>
      </c>
      <c r="E112" s="8" t="s">
        <v>122</v>
      </c>
      <c r="F112" s="25"/>
      <c r="G112" s="16">
        <f t="shared" si="19"/>
        <v>330</v>
      </c>
      <c r="H112" s="7"/>
      <c r="I112" s="7"/>
    </row>
    <row r="113" spans="1:9" ht="15">
      <c r="A113" s="60" t="s">
        <v>65</v>
      </c>
      <c r="B113" s="25" t="s">
        <v>23</v>
      </c>
      <c r="C113" s="25" t="s">
        <v>25</v>
      </c>
      <c r="D113" s="25" t="s">
        <v>10</v>
      </c>
      <c r="E113" s="8" t="s">
        <v>122</v>
      </c>
      <c r="F113" s="25" t="s">
        <v>64</v>
      </c>
      <c r="G113" s="16">
        <f t="shared" si="19"/>
        <v>330</v>
      </c>
      <c r="H113" s="7"/>
      <c r="I113" s="7"/>
    </row>
    <row r="114" spans="1:9" ht="25.5">
      <c r="A114" s="62" t="s">
        <v>69</v>
      </c>
      <c r="B114" s="25" t="s">
        <v>23</v>
      </c>
      <c r="C114" s="25" t="s">
        <v>25</v>
      </c>
      <c r="D114" s="25" t="s">
        <v>10</v>
      </c>
      <c r="E114" s="8" t="s">
        <v>122</v>
      </c>
      <c r="F114" s="25" t="s">
        <v>68</v>
      </c>
      <c r="G114" s="16">
        <f t="shared" si="19"/>
        <v>330</v>
      </c>
      <c r="H114" s="7"/>
      <c r="I114" s="7"/>
    </row>
    <row r="115" spans="1:9" ht="25.5">
      <c r="A115" s="65" t="s">
        <v>71</v>
      </c>
      <c r="B115" s="30" t="s">
        <v>23</v>
      </c>
      <c r="C115" s="30" t="s">
        <v>25</v>
      </c>
      <c r="D115" s="30" t="s">
        <v>10</v>
      </c>
      <c r="E115" s="32" t="s">
        <v>122</v>
      </c>
      <c r="F115" s="30" t="s">
        <v>39</v>
      </c>
      <c r="G115" s="27">
        <v>330</v>
      </c>
      <c r="H115" s="7"/>
      <c r="I115" s="7"/>
    </row>
    <row r="116" spans="1:9" ht="41.25" customHeight="1">
      <c r="A116" s="59" t="s">
        <v>93</v>
      </c>
      <c r="B116" s="25" t="s">
        <v>23</v>
      </c>
      <c r="C116" s="25" t="s">
        <v>25</v>
      </c>
      <c r="D116" s="25" t="s">
        <v>10</v>
      </c>
      <c r="E116" s="8" t="s">
        <v>123</v>
      </c>
      <c r="F116" s="25"/>
      <c r="G116" s="16">
        <f t="shared" si="19"/>
        <v>47</v>
      </c>
      <c r="H116" s="7"/>
      <c r="I116" s="7"/>
    </row>
    <row r="117" spans="1:9" ht="25.5">
      <c r="A117" s="42" t="s">
        <v>73</v>
      </c>
      <c r="B117" s="25" t="s">
        <v>23</v>
      </c>
      <c r="C117" s="25" t="s">
        <v>25</v>
      </c>
      <c r="D117" s="25" t="s">
        <v>10</v>
      </c>
      <c r="E117" s="8" t="s">
        <v>123</v>
      </c>
      <c r="F117" s="25" t="s">
        <v>45</v>
      </c>
      <c r="G117" s="16">
        <f t="shared" si="19"/>
        <v>47</v>
      </c>
      <c r="H117" s="7"/>
      <c r="I117" s="7"/>
    </row>
    <row r="118" spans="1:9" ht="25.5">
      <c r="A118" s="42" t="s">
        <v>74</v>
      </c>
      <c r="B118" s="25" t="s">
        <v>23</v>
      </c>
      <c r="C118" s="25" t="s">
        <v>25</v>
      </c>
      <c r="D118" s="25" t="s">
        <v>10</v>
      </c>
      <c r="E118" s="8" t="s">
        <v>123</v>
      </c>
      <c r="F118" s="25" t="s">
        <v>46</v>
      </c>
      <c r="G118" s="16">
        <f t="shared" si="19"/>
        <v>47</v>
      </c>
      <c r="H118" s="7"/>
      <c r="I118" s="7"/>
    </row>
    <row r="119" spans="1:9" ht="25.5">
      <c r="A119" s="65" t="s">
        <v>72</v>
      </c>
      <c r="B119" s="30" t="s">
        <v>23</v>
      </c>
      <c r="C119" s="30" t="s">
        <v>25</v>
      </c>
      <c r="D119" s="30" t="s">
        <v>10</v>
      </c>
      <c r="E119" s="32" t="s">
        <v>123</v>
      </c>
      <c r="F119" s="30" t="s">
        <v>34</v>
      </c>
      <c r="G119" s="27">
        <v>47</v>
      </c>
      <c r="H119" s="7"/>
      <c r="I119" s="7"/>
    </row>
    <row r="120" spans="1:9" ht="18.75" customHeight="1">
      <c r="A120" s="67" t="s">
        <v>149</v>
      </c>
      <c r="B120" s="25" t="s">
        <v>23</v>
      </c>
      <c r="C120" s="25" t="s">
        <v>150</v>
      </c>
      <c r="D120" s="25" t="s">
        <v>26</v>
      </c>
      <c r="E120" s="25"/>
      <c r="F120" s="25"/>
      <c r="G120" s="16">
        <f t="shared" ref="G120:G125" si="20">G121</f>
        <v>1042.2</v>
      </c>
      <c r="H120" s="7"/>
      <c r="I120" s="7"/>
    </row>
    <row r="121" spans="1:9" ht="15">
      <c r="A121" s="67" t="s">
        <v>151</v>
      </c>
      <c r="B121" s="25" t="s">
        <v>23</v>
      </c>
      <c r="C121" s="25" t="s">
        <v>150</v>
      </c>
      <c r="D121" s="25" t="s">
        <v>9</v>
      </c>
      <c r="E121" s="25"/>
      <c r="F121" s="25"/>
      <c r="G121" s="16">
        <f t="shared" si="20"/>
        <v>1042.2</v>
      </c>
      <c r="H121" s="7"/>
      <c r="I121" s="7"/>
    </row>
    <row r="122" spans="1:9" ht="25.5">
      <c r="A122" s="51" t="s">
        <v>146</v>
      </c>
      <c r="B122" s="25" t="s">
        <v>23</v>
      </c>
      <c r="C122" s="25" t="s">
        <v>150</v>
      </c>
      <c r="D122" s="25" t="s">
        <v>9</v>
      </c>
      <c r="E122" s="25" t="s">
        <v>145</v>
      </c>
      <c r="F122" s="25"/>
      <c r="G122" s="16">
        <f>G123+G127</f>
        <v>1042.2</v>
      </c>
      <c r="H122" s="7"/>
      <c r="I122" s="7"/>
    </row>
    <row r="123" spans="1:9" ht="26.25" customHeight="1">
      <c r="A123" s="77" t="s">
        <v>165</v>
      </c>
      <c r="B123" s="25" t="s">
        <v>23</v>
      </c>
      <c r="C123" s="25" t="s">
        <v>150</v>
      </c>
      <c r="D123" s="25" t="s">
        <v>9</v>
      </c>
      <c r="E123" s="25" t="s">
        <v>153</v>
      </c>
      <c r="F123" s="25"/>
      <c r="G123" s="16">
        <f t="shared" si="20"/>
        <v>800</v>
      </c>
      <c r="H123" s="7"/>
      <c r="I123" s="7"/>
    </row>
    <row r="124" spans="1:9" ht="25.5">
      <c r="A124" s="77" t="s">
        <v>76</v>
      </c>
      <c r="B124" s="25" t="s">
        <v>23</v>
      </c>
      <c r="C124" s="25" t="s">
        <v>150</v>
      </c>
      <c r="D124" s="25" t="s">
        <v>9</v>
      </c>
      <c r="E124" s="25" t="s">
        <v>153</v>
      </c>
      <c r="F124" s="25" t="s">
        <v>59</v>
      </c>
      <c r="G124" s="16">
        <f t="shared" si="20"/>
        <v>800</v>
      </c>
      <c r="H124" s="7"/>
      <c r="I124" s="7"/>
    </row>
    <row r="125" spans="1:9" ht="15">
      <c r="A125" s="77" t="s">
        <v>154</v>
      </c>
      <c r="B125" s="25" t="s">
        <v>23</v>
      </c>
      <c r="C125" s="25" t="s">
        <v>150</v>
      </c>
      <c r="D125" s="25" t="s">
        <v>9</v>
      </c>
      <c r="E125" s="25" t="s">
        <v>153</v>
      </c>
      <c r="F125" s="25" t="s">
        <v>58</v>
      </c>
      <c r="G125" s="16">
        <f t="shared" si="20"/>
        <v>800</v>
      </c>
      <c r="H125" s="7"/>
      <c r="I125" s="7"/>
    </row>
    <row r="126" spans="1:9" ht="25.5">
      <c r="A126" s="76" t="s">
        <v>78</v>
      </c>
      <c r="B126" s="30" t="s">
        <v>23</v>
      </c>
      <c r="C126" s="30" t="s">
        <v>150</v>
      </c>
      <c r="D126" s="30" t="s">
        <v>9</v>
      </c>
      <c r="E126" s="30" t="s">
        <v>153</v>
      </c>
      <c r="F126" s="30" t="s">
        <v>77</v>
      </c>
      <c r="G126" s="27">
        <v>800</v>
      </c>
      <c r="H126" s="7"/>
      <c r="I126" s="7"/>
    </row>
    <row r="127" spans="1:9" ht="18.75" customHeight="1">
      <c r="A127" s="77" t="s">
        <v>152</v>
      </c>
      <c r="B127" s="25" t="s">
        <v>23</v>
      </c>
      <c r="C127" s="25" t="s">
        <v>150</v>
      </c>
      <c r="D127" s="25" t="s">
        <v>9</v>
      </c>
      <c r="E127" s="25" t="s">
        <v>164</v>
      </c>
      <c r="F127" s="25"/>
      <c r="G127" s="16">
        <f>G128</f>
        <v>242.2</v>
      </c>
      <c r="H127" s="7"/>
      <c r="I127" s="7"/>
    </row>
    <row r="128" spans="1:9" ht="25.5">
      <c r="A128" s="77" t="s">
        <v>76</v>
      </c>
      <c r="B128" s="25" t="s">
        <v>23</v>
      </c>
      <c r="C128" s="25" t="s">
        <v>150</v>
      </c>
      <c r="D128" s="25" t="s">
        <v>9</v>
      </c>
      <c r="E128" s="25" t="s">
        <v>164</v>
      </c>
      <c r="F128" s="25" t="s">
        <v>59</v>
      </c>
      <c r="G128" s="16">
        <f>G129</f>
        <v>242.2</v>
      </c>
      <c r="H128" s="7"/>
      <c r="I128" s="7"/>
    </row>
    <row r="129" spans="1:9" ht="15">
      <c r="A129" s="77" t="s">
        <v>154</v>
      </c>
      <c r="B129" s="25" t="s">
        <v>23</v>
      </c>
      <c r="C129" s="25" t="s">
        <v>150</v>
      </c>
      <c r="D129" s="25" t="s">
        <v>9</v>
      </c>
      <c r="E129" s="25" t="s">
        <v>164</v>
      </c>
      <c r="F129" s="25" t="s">
        <v>58</v>
      </c>
      <c r="G129" s="16">
        <f>G130</f>
        <v>242.2</v>
      </c>
      <c r="H129" s="7"/>
      <c r="I129" s="7"/>
    </row>
    <row r="130" spans="1:9" ht="25.5">
      <c r="A130" s="76" t="s">
        <v>78</v>
      </c>
      <c r="B130" s="30" t="s">
        <v>23</v>
      </c>
      <c r="C130" s="30" t="s">
        <v>150</v>
      </c>
      <c r="D130" s="30" t="s">
        <v>9</v>
      </c>
      <c r="E130" s="30" t="s">
        <v>164</v>
      </c>
      <c r="F130" s="30" t="s">
        <v>77</v>
      </c>
      <c r="G130" s="27">
        <v>242.2</v>
      </c>
      <c r="H130" s="7"/>
      <c r="I130" s="7"/>
    </row>
    <row r="131" spans="1:9" ht="33" customHeight="1">
      <c r="A131" s="58" t="s">
        <v>55</v>
      </c>
      <c r="B131" s="33" t="s">
        <v>56</v>
      </c>
      <c r="C131" s="34"/>
      <c r="D131" s="34"/>
      <c r="E131" s="33"/>
      <c r="F131" s="33" t="s">
        <v>7</v>
      </c>
      <c r="G131" s="11">
        <f t="shared" ref="G131" si="21">G132</f>
        <v>37399</v>
      </c>
      <c r="H131" s="7"/>
      <c r="I131" s="7"/>
    </row>
    <row r="132" spans="1:9" ht="14.25">
      <c r="A132" s="50" t="s">
        <v>57</v>
      </c>
      <c r="B132" s="35">
        <v>956</v>
      </c>
      <c r="C132" s="36">
        <v>8</v>
      </c>
      <c r="D132" s="29" t="s">
        <v>26</v>
      </c>
      <c r="E132" s="37"/>
      <c r="F132" s="35"/>
      <c r="G132" s="10">
        <f>G133+G143</f>
        <v>37399</v>
      </c>
      <c r="H132" s="7"/>
      <c r="I132" s="7"/>
    </row>
    <row r="133" spans="1:9" ht="15">
      <c r="A133" s="51" t="s">
        <v>22</v>
      </c>
      <c r="B133" s="38">
        <v>956</v>
      </c>
      <c r="C133" s="39">
        <v>8</v>
      </c>
      <c r="D133" s="39">
        <v>1</v>
      </c>
      <c r="E133" s="40"/>
      <c r="F133" s="38"/>
      <c r="G133" s="13">
        <f>G134</f>
        <v>26670.799999999999</v>
      </c>
      <c r="H133" s="7"/>
      <c r="I133" s="7"/>
    </row>
    <row r="134" spans="1:9" ht="29.25" customHeight="1">
      <c r="A134" s="3" t="s">
        <v>88</v>
      </c>
      <c r="B134" s="8" t="s">
        <v>56</v>
      </c>
      <c r="C134" s="9">
        <v>8</v>
      </c>
      <c r="D134" s="9">
        <v>1</v>
      </c>
      <c r="E134" s="8" t="s">
        <v>124</v>
      </c>
      <c r="F134" s="8"/>
      <c r="G134" s="14">
        <f>G135+G139</f>
        <v>26670.799999999999</v>
      </c>
      <c r="H134" s="7"/>
      <c r="I134" s="7"/>
    </row>
    <row r="135" spans="1:9" ht="25.5">
      <c r="A135" s="69" t="s">
        <v>85</v>
      </c>
      <c r="B135" s="70" t="s">
        <v>56</v>
      </c>
      <c r="C135" s="9">
        <v>8</v>
      </c>
      <c r="D135" s="9">
        <v>1</v>
      </c>
      <c r="E135" s="45" t="s">
        <v>125</v>
      </c>
      <c r="F135" s="8"/>
      <c r="G135" s="14">
        <f>G136</f>
        <v>10227.5</v>
      </c>
      <c r="H135" s="7"/>
      <c r="I135" s="7"/>
    </row>
    <row r="136" spans="1:9" ht="28.5" customHeight="1">
      <c r="A136" s="55" t="s">
        <v>60</v>
      </c>
      <c r="B136" s="71" t="s">
        <v>56</v>
      </c>
      <c r="C136" s="9">
        <v>8</v>
      </c>
      <c r="D136" s="9">
        <v>1</v>
      </c>
      <c r="E136" s="31" t="s">
        <v>125</v>
      </c>
      <c r="F136" s="8" t="s">
        <v>61</v>
      </c>
      <c r="G136" s="14">
        <f>G138</f>
        <v>10227.5</v>
      </c>
      <c r="H136" s="7"/>
      <c r="I136" s="7"/>
    </row>
    <row r="137" spans="1:9" ht="15">
      <c r="A137" s="55" t="s">
        <v>62</v>
      </c>
      <c r="B137" s="71" t="s">
        <v>56</v>
      </c>
      <c r="C137" s="9">
        <v>8</v>
      </c>
      <c r="D137" s="9">
        <v>1</v>
      </c>
      <c r="E137" s="45" t="s">
        <v>125</v>
      </c>
      <c r="F137" s="8" t="s">
        <v>63</v>
      </c>
      <c r="G137" s="14">
        <f>G138</f>
        <v>10227.5</v>
      </c>
      <c r="H137" s="7"/>
      <c r="I137" s="7"/>
    </row>
    <row r="138" spans="1:9" ht="51">
      <c r="A138" s="57" t="s">
        <v>79</v>
      </c>
      <c r="B138" s="73" t="s">
        <v>56</v>
      </c>
      <c r="C138" s="80">
        <v>8</v>
      </c>
      <c r="D138" s="80">
        <v>1</v>
      </c>
      <c r="E138" s="80" t="s">
        <v>125</v>
      </c>
      <c r="F138" s="32" t="s">
        <v>38</v>
      </c>
      <c r="G138" s="27">
        <v>10227.5</v>
      </c>
      <c r="H138" s="7"/>
      <c r="I138" s="7"/>
    </row>
    <row r="139" spans="1:9" ht="25.5">
      <c r="A139" s="72" t="s">
        <v>86</v>
      </c>
      <c r="B139" s="71" t="s">
        <v>56</v>
      </c>
      <c r="C139" s="9">
        <v>8</v>
      </c>
      <c r="D139" s="9">
        <v>1</v>
      </c>
      <c r="E139" s="31" t="s">
        <v>126</v>
      </c>
      <c r="F139" s="8"/>
      <c r="G139" s="14">
        <f>G140</f>
        <v>16443.3</v>
      </c>
      <c r="H139" s="7"/>
      <c r="I139" s="7"/>
    </row>
    <row r="140" spans="1:9" ht="25.5">
      <c r="A140" s="55" t="s">
        <v>60</v>
      </c>
      <c r="B140" s="71" t="s">
        <v>56</v>
      </c>
      <c r="C140" s="9">
        <v>8</v>
      </c>
      <c r="D140" s="9">
        <v>1</v>
      </c>
      <c r="E140" s="31" t="s">
        <v>126</v>
      </c>
      <c r="F140" s="8" t="s">
        <v>61</v>
      </c>
      <c r="G140" s="14">
        <f t="shared" ref="G140:G141" si="22">G141</f>
        <v>16443.3</v>
      </c>
      <c r="H140" s="7"/>
      <c r="I140" s="7"/>
    </row>
    <row r="141" spans="1:9" ht="15">
      <c r="A141" s="55" t="s">
        <v>62</v>
      </c>
      <c r="B141" s="71" t="s">
        <v>56</v>
      </c>
      <c r="C141" s="9">
        <v>8</v>
      </c>
      <c r="D141" s="9">
        <v>1</v>
      </c>
      <c r="E141" s="31" t="s">
        <v>126</v>
      </c>
      <c r="F141" s="8" t="s">
        <v>63</v>
      </c>
      <c r="G141" s="14">
        <f t="shared" si="22"/>
        <v>16443.3</v>
      </c>
      <c r="H141" s="7"/>
      <c r="I141" s="7"/>
    </row>
    <row r="142" spans="1:9" ht="51">
      <c r="A142" s="57" t="s">
        <v>79</v>
      </c>
      <c r="B142" s="73" t="s">
        <v>56</v>
      </c>
      <c r="C142" s="80">
        <v>8</v>
      </c>
      <c r="D142" s="80">
        <v>1</v>
      </c>
      <c r="E142" s="80" t="s">
        <v>126</v>
      </c>
      <c r="F142" s="32" t="s">
        <v>38</v>
      </c>
      <c r="G142" s="27">
        <v>16443.3</v>
      </c>
      <c r="H142" s="7"/>
      <c r="I142" s="7"/>
    </row>
    <row r="143" spans="1:9" ht="15">
      <c r="A143" s="51" t="s">
        <v>98</v>
      </c>
      <c r="B143" s="79">
        <v>956</v>
      </c>
      <c r="C143" s="39">
        <v>8</v>
      </c>
      <c r="D143" s="39">
        <v>2</v>
      </c>
      <c r="E143" s="40"/>
      <c r="F143" s="38"/>
      <c r="G143" s="13">
        <f t="shared" ref="G143" si="23">G144</f>
        <v>10728.2</v>
      </c>
      <c r="H143" s="7"/>
      <c r="I143" s="7"/>
    </row>
    <row r="144" spans="1:9" ht="25.5">
      <c r="A144" s="3" t="s">
        <v>88</v>
      </c>
      <c r="B144" s="78" t="s">
        <v>56</v>
      </c>
      <c r="C144" s="9">
        <v>8</v>
      </c>
      <c r="D144" s="9">
        <v>2</v>
      </c>
      <c r="E144" s="8" t="s">
        <v>124</v>
      </c>
      <c r="F144" s="8"/>
      <c r="G144" s="14">
        <f>G145</f>
        <v>10728.2</v>
      </c>
      <c r="H144" s="7"/>
      <c r="I144" s="7"/>
    </row>
    <row r="145" spans="1:9" ht="25.5">
      <c r="A145" s="55" t="s">
        <v>86</v>
      </c>
      <c r="B145" s="71" t="s">
        <v>56</v>
      </c>
      <c r="C145" s="39">
        <v>8</v>
      </c>
      <c r="D145" s="39">
        <v>2</v>
      </c>
      <c r="E145" s="31" t="s">
        <v>126</v>
      </c>
      <c r="F145" s="31"/>
      <c r="G145" s="14">
        <f>G147</f>
        <v>10728.2</v>
      </c>
      <c r="H145" s="7"/>
      <c r="I145" s="7"/>
    </row>
    <row r="146" spans="1:9" ht="25.5">
      <c r="A146" s="55" t="s">
        <v>60</v>
      </c>
      <c r="B146" s="71" t="s">
        <v>56</v>
      </c>
      <c r="C146" s="39">
        <v>8</v>
      </c>
      <c r="D146" s="39">
        <v>2</v>
      </c>
      <c r="E146" s="31" t="s">
        <v>126</v>
      </c>
      <c r="F146" s="31" t="s">
        <v>61</v>
      </c>
      <c r="G146" s="14">
        <f t="shared" ref="G146:G147" si="24">G147</f>
        <v>10728.2</v>
      </c>
      <c r="H146" s="7"/>
      <c r="I146" s="7"/>
    </row>
    <row r="147" spans="1:9" ht="15">
      <c r="A147" s="55" t="s">
        <v>95</v>
      </c>
      <c r="B147" s="71" t="s">
        <v>56</v>
      </c>
      <c r="C147" s="9">
        <v>8</v>
      </c>
      <c r="D147" s="9">
        <v>2</v>
      </c>
      <c r="E147" s="31" t="s">
        <v>126</v>
      </c>
      <c r="F147" s="8" t="s">
        <v>94</v>
      </c>
      <c r="G147" s="14">
        <f t="shared" si="24"/>
        <v>10728.2</v>
      </c>
      <c r="H147" s="7"/>
      <c r="I147" s="7"/>
    </row>
    <row r="148" spans="1:9" ht="51">
      <c r="A148" s="57" t="s">
        <v>97</v>
      </c>
      <c r="B148" s="73" t="s">
        <v>56</v>
      </c>
      <c r="C148" s="80">
        <v>8</v>
      </c>
      <c r="D148" s="80">
        <v>2</v>
      </c>
      <c r="E148" s="32" t="s">
        <v>126</v>
      </c>
      <c r="F148" s="32" t="s">
        <v>96</v>
      </c>
      <c r="G148" s="27">
        <v>10728.2</v>
      </c>
      <c r="H148" s="7"/>
      <c r="I148" s="7"/>
    </row>
  </sheetData>
  <autoFilter ref="A6:F148"/>
  <customSheetViews>
    <customSheetView guid="{265E4B74-F87F-4C11-8F36-BD3184BC15DF}" showPageBreaks="1" showGridLines="0" printArea="1" showAutoFilter="1" view="pageBreakPreview" showRuler="0">
      <pane ySplit="7" topLeftCell="A123" activePane="bottomLeft" state="frozenSplit"/>
      <selection pane="bottomLeft" activeCell="A124" sqref="A124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"/>
      <headerFooter alignWithMargins="0">
        <oddFooter>&amp;C&amp;P</oddFooter>
      </headerFooter>
      <autoFilter ref="A6:F148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2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3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4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5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6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9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1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2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3"/>
      <headerFooter alignWithMargins="0">
        <oddFooter>&amp;C&amp;P</oddFooter>
      </headerFooter>
      <autoFilter ref="A6:F185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14"/>
      <headerFooter alignWithMargins="0">
        <oddFooter>&amp;C&amp;P</oddFooter>
      </headerFooter>
      <autoFilter ref="A6:F21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5"/>
      <headerFooter alignWithMargins="0">
        <oddFooter>&amp;C&amp;P</oddFooter>
      </headerFooter>
      <autoFilter ref="A6:F166"/>
    </customSheetView>
    <customSheetView guid="{C0DCEFD6-4378-4196-8A52-BBAE8937CBA3}" scale="90" showPageBreaks="1" showGridLines="0" printArea="1" showAutoFilter="1" view="pageBreakPreview" showRuler="0" topLeftCell="A124">
      <selection activeCell="G138" sqref="G138"/>
      <pageMargins left="0.9055118110236221" right="0.39370078740157483" top="0.39370078740157483" bottom="0.35433070866141736" header="0.35433070866141736" footer="0.19685039370078741"/>
      <pageSetup paperSize="9" scale="87" orientation="portrait" r:id="rId16"/>
      <headerFooter alignWithMargins="0">
        <oddFooter>&amp;C&amp;P</oddFooter>
      </headerFooter>
      <autoFilter ref="A6:F148"/>
    </customSheetView>
  </customSheetViews>
  <mergeCells count="9">
    <mergeCell ref="D2:G2"/>
    <mergeCell ref="A5:G5"/>
    <mergeCell ref="C3:G3"/>
    <mergeCell ref="C7:D7"/>
    <mergeCell ref="F7:F8"/>
    <mergeCell ref="E7:E8"/>
    <mergeCell ref="A4:G4"/>
    <mergeCell ref="A7:A8"/>
    <mergeCell ref="B7:B8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87" orientation="portrait" r:id="rId17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133"/>
  <sheetViews>
    <sheetView tabSelected="1" view="pageBreakPreview" topLeftCell="A19" zoomScaleNormal="100" zoomScaleSheetLayoutView="100" workbookViewId="0">
      <selection activeCell="R12" sqref="R12"/>
    </sheetView>
  </sheetViews>
  <sheetFormatPr defaultRowHeight="12.75"/>
  <cols>
    <col min="1" max="1" width="41.28515625" customWidth="1"/>
    <col min="2" max="2" width="5.85546875" customWidth="1"/>
    <col min="3" max="3" width="4.140625" customWidth="1"/>
    <col min="4" max="4" width="4.5703125" customWidth="1"/>
    <col min="5" max="5" width="14" customWidth="1"/>
    <col min="6" max="6" width="5.140625" customWidth="1"/>
    <col min="7" max="7" width="13.42578125" customWidth="1"/>
    <col min="8" max="8" width="12.140625" customWidth="1"/>
    <col min="9" max="9" width="11.28515625" customWidth="1"/>
    <col min="10" max="10" width="10.85546875" bestFit="1" customWidth="1"/>
    <col min="11" max="12" width="9.7109375" bestFit="1" customWidth="1"/>
  </cols>
  <sheetData>
    <row r="2" spans="1:12">
      <c r="A2" s="85"/>
      <c r="B2" s="85"/>
      <c r="C2" s="85"/>
      <c r="D2" s="85"/>
      <c r="E2" s="101" t="s">
        <v>147</v>
      </c>
      <c r="F2" s="101"/>
      <c r="G2" s="101"/>
      <c r="H2" s="101"/>
    </row>
    <row r="3" spans="1:12" ht="31.5" customHeight="1">
      <c r="A3" s="85"/>
      <c r="B3" s="85"/>
      <c r="C3" s="85"/>
      <c r="D3" s="83"/>
      <c r="E3" s="103" t="s">
        <v>163</v>
      </c>
      <c r="F3" s="103"/>
      <c r="G3" s="103"/>
      <c r="H3" s="103"/>
    </row>
    <row r="4" spans="1:12">
      <c r="A4" s="109"/>
      <c r="B4" s="109"/>
      <c r="C4" s="109"/>
      <c r="D4" s="109"/>
      <c r="E4" s="109"/>
      <c r="F4" s="109"/>
      <c r="G4" s="109"/>
      <c r="H4" s="109"/>
    </row>
    <row r="5" spans="1:12" ht="49.5" customHeight="1">
      <c r="A5" s="102" t="s">
        <v>161</v>
      </c>
      <c r="B5" s="102"/>
      <c r="C5" s="102"/>
      <c r="D5" s="102"/>
      <c r="E5" s="102"/>
      <c r="F5" s="102"/>
      <c r="G5" s="102"/>
      <c r="H5" s="110"/>
    </row>
    <row r="7" spans="1:12" ht="20.25" customHeight="1">
      <c r="A7" s="105" t="s">
        <v>0</v>
      </c>
      <c r="B7" s="105" t="s">
        <v>1</v>
      </c>
      <c r="C7" s="104" t="s">
        <v>2</v>
      </c>
      <c r="D7" s="104"/>
      <c r="E7" s="105" t="s">
        <v>5</v>
      </c>
      <c r="F7" s="105" t="s">
        <v>6</v>
      </c>
      <c r="G7" s="107" t="s">
        <v>40</v>
      </c>
      <c r="H7" s="108"/>
    </row>
    <row r="8" spans="1:12" ht="21.75" customHeight="1">
      <c r="A8" s="105"/>
      <c r="B8" s="105"/>
      <c r="C8" s="84" t="s">
        <v>3</v>
      </c>
      <c r="D8" s="84" t="s">
        <v>4</v>
      </c>
      <c r="E8" s="105"/>
      <c r="F8" s="105"/>
      <c r="G8" s="86" t="s">
        <v>148</v>
      </c>
      <c r="H8" s="86" t="s">
        <v>162</v>
      </c>
    </row>
    <row r="9" spans="1:12" ht="21.75" customHeight="1">
      <c r="A9" s="4" t="s">
        <v>14</v>
      </c>
      <c r="B9" s="84"/>
      <c r="C9" s="84"/>
      <c r="D9" s="84"/>
      <c r="E9" s="84"/>
      <c r="F9" s="84"/>
      <c r="G9" s="10">
        <f>G10+G112</f>
        <v>136726.29999999999</v>
      </c>
      <c r="H9" s="10">
        <f>H10+H112</f>
        <v>141052.59999999998</v>
      </c>
      <c r="I9" s="87">
        <f>[1]Лист2!$C$12</f>
        <v>0</v>
      </c>
      <c r="J9" s="87">
        <f>[1]Лист2!$D$12</f>
        <v>0</v>
      </c>
      <c r="K9" s="87">
        <f>I9-G9</f>
        <v>-136726.29999999999</v>
      </c>
      <c r="L9" s="87">
        <f>J9-H9</f>
        <v>-141052.59999999998</v>
      </c>
    </row>
    <row r="10" spans="1:12" ht="30" customHeight="1">
      <c r="A10" s="44" t="s">
        <v>42</v>
      </c>
      <c r="B10" s="21">
        <v>920</v>
      </c>
      <c r="C10" s="6" t="s">
        <v>7</v>
      </c>
      <c r="D10" s="6" t="s">
        <v>7</v>
      </c>
      <c r="E10" s="6" t="s">
        <v>7</v>
      </c>
      <c r="F10" s="6" t="s">
        <v>7</v>
      </c>
      <c r="G10" s="11">
        <f>G11+G24+G31+G38+G80+G106</f>
        <v>100591.3</v>
      </c>
      <c r="H10" s="11">
        <f>H11+H24+H31+H38+H80+H106</f>
        <v>104917.59999999999</v>
      </c>
      <c r="I10" s="7"/>
      <c r="J10" s="87"/>
    </row>
    <row r="11" spans="1:12" ht="14.25">
      <c r="A11" s="5" t="s">
        <v>8</v>
      </c>
      <c r="B11" s="20">
        <v>920</v>
      </c>
      <c r="C11" s="20" t="s">
        <v>9</v>
      </c>
      <c r="D11" s="20" t="s">
        <v>26</v>
      </c>
      <c r="E11" s="20" t="s">
        <v>7</v>
      </c>
      <c r="F11" s="20" t="s">
        <v>7</v>
      </c>
      <c r="G11" s="12">
        <f>G12+G18</f>
        <v>640</v>
      </c>
      <c r="H11" s="12">
        <f>H12+H18</f>
        <v>640</v>
      </c>
    </row>
    <row r="12" spans="1:12" ht="51">
      <c r="A12" s="2" t="s">
        <v>15</v>
      </c>
      <c r="B12" s="45" t="s">
        <v>23</v>
      </c>
      <c r="C12" s="9">
        <v>1</v>
      </c>
      <c r="D12" s="9">
        <v>3</v>
      </c>
      <c r="E12" s="22"/>
      <c r="F12" s="23" t="s">
        <v>7</v>
      </c>
      <c r="G12" s="13">
        <f t="shared" ref="G12:H16" si="0">G13</f>
        <v>600</v>
      </c>
      <c r="H12" s="13">
        <f t="shared" si="0"/>
        <v>600</v>
      </c>
      <c r="I12" s="7"/>
    </row>
    <row r="13" spans="1:12" ht="15">
      <c r="A13" s="3" t="s">
        <v>43</v>
      </c>
      <c r="B13" s="45" t="s">
        <v>23</v>
      </c>
      <c r="C13" s="9">
        <v>1</v>
      </c>
      <c r="D13" s="9">
        <v>3</v>
      </c>
      <c r="E13" s="8" t="s">
        <v>106</v>
      </c>
      <c r="F13" s="45" t="s">
        <v>7</v>
      </c>
      <c r="G13" s="13">
        <f t="shared" si="0"/>
        <v>600</v>
      </c>
      <c r="H13" s="13">
        <f t="shared" si="0"/>
        <v>600</v>
      </c>
      <c r="I13" s="7"/>
      <c r="J13" s="7"/>
    </row>
    <row r="14" spans="1:12" ht="38.25">
      <c r="A14" s="48" t="s">
        <v>44</v>
      </c>
      <c r="B14" s="45" t="s">
        <v>23</v>
      </c>
      <c r="C14" s="9">
        <v>1</v>
      </c>
      <c r="D14" s="9">
        <v>3</v>
      </c>
      <c r="E14" s="8" t="s">
        <v>107</v>
      </c>
      <c r="F14" s="45" t="s">
        <v>7</v>
      </c>
      <c r="G14" s="13">
        <f t="shared" si="0"/>
        <v>600</v>
      </c>
      <c r="H14" s="13">
        <f t="shared" si="0"/>
        <v>600</v>
      </c>
      <c r="I14" s="7"/>
    </row>
    <row r="15" spans="1:12" ht="25.5">
      <c r="A15" s="42" t="s">
        <v>73</v>
      </c>
      <c r="B15" s="45" t="s">
        <v>23</v>
      </c>
      <c r="C15" s="9">
        <v>1</v>
      </c>
      <c r="D15" s="9">
        <v>3</v>
      </c>
      <c r="E15" s="8" t="s">
        <v>107</v>
      </c>
      <c r="F15" s="45" t="s">
        <v>45</v>
      </c>
      <c r="G15" s="13">
        <f t="shared" si="0"/>
        <v>600</v>
      </c>
      <c r="H15" s="13">
        <f t="shared" si="0"/>
        <v>600</v>
      </c>
    </row>
    <row r="16" spans="1:12" ht="38.25">
      <c r="A16" s="42" t="s">
        <v>74</v>
      </c>
      <c r="B16" s="45" t="s">
        <v>23</v>
      </c>
      <c r="C16" s="9">
        <v>1</v>
      </c>
      <c r="D16" s="9">
        <v>3</v>
      </c>
      <c r="E16" s="8" t="s">
        <v>107</v>
      </c>
      <c r="F16" s="45" t="s">
        <v>46</v>
      </c>
      <c r="G16" s="13">
        <f t="shared" si="0"/>
        <v>600</v>
      </c>
      <c r="H16" s="13">
        <f t="shared" si="0"/>
        <v>600</v>
      </c>
    </row>
    <row r="17" spans="1:9" ht="38.25">
      <c r="A17" s="65" t="s">
        <v>72</v>
      </c>
      <c r="B17" s="32" t="s">
        <v>23</v>
      </c>
      <c r="C17" s="30" t="s">
        <v>9</v>
      </c>
      <c r="D17" s="30" t="s">
        <v>10</v>
      </c>
      <c r="E17" s="30" t="s">
        <v>107</v>
      </c>
      <c r="F17" s="32" t="s">
        <v>34</v>
      </c>
      <c r="G17" s="27">
        <v>600</v>
      </c>
      <c r="H17" s="27">
        <v>600</v>
      </c>
    </row>
    <row r="18" spans="1:9" ht="15">
      <c r="A18" s="2" t="s">
        <v>29</v>
      </c>
      <c r="B18" s="24" t="s">
        <v>23</v>
      </c>
      <c r="C18" s="24" t="s">
        <v>9</v>
      </c>
      <c r="D18" s="24" t="s">
        <v>31</v>
      </c>
      <c r="E18" s="8"/>
      <c r="F18" s="24"/>
      <c r="G18" s="14">
        <f t="shared" ref="G18:H22" si="1">G19</f>
        <v>40</v>
      </c>
      <c r="H18" s="14">
        <f t="shared" si="1"/>
        <v>40</v>
      </c>
    </row>
    <row r="19" spans="1:9" ht="15">
      <c r="A19" s="3" t="s">
        <v>43</v>
      </c>
      <c r="B19" s="24" t="s">
        <v>23</v>
      </c>
      <c r="C19" s="47" t="s">
        <v>9</v>
      </c>
      <c r="D19" s="47" t="s">
        <v>31</v>
      </c>
      <c r="E19" s="8" t="s">
        <v>106</v>
      </c>
      <c r="F19" s="8"/>
      <c r="G19" s="17">
        <f t="shared" si="1"/>
        <v>40</v>
      </c>
      <c r="H19" s="17">
        <f t="shared" si="1"/>
        <v>40</v>
      </c>
    </row>
    <row r="20" spans="1:9" ht="25.5">
      <c r="A20" s="49" t="s">
        <v>30</v>
      </c>
      <c r="B20" s="24" t="s">
        <v>23</v>
      </c>
      <c r="C20" s="22" t="s">
        <v>9</v>
      </c>
      <c r="D20" s="22" t="s">
        <v>31</v>
      </c>
      <c r="E20" s="8" t="s">
        <v>108</v>
      </c>
      <c r="F20" s="8" t="s">
        <v>7</v>
      </c>
      <c r="G20" s="17">
        <f t="shared" si="1"/>
        <v>40</v>
      </c>
      <c r="H20" s="17">
        <f t="shared" si="1"/>
        <v>40</v>
      </c>
    </row>
    <row r="21" spans="1:9" ht="15">
      <c r="A21" s="42" t="s">
        <v>47</v>
      </c>
      <c r="B21" s="45" t="s">
        <v>23</v>
      </c>
      <c r="C21" s="22" t="s">
        <v>9</v>
      </c>
      <c r="D21" s="22" t="s">
        <v>31</v>
      </c>
      <c r="E21" s="8" t="s">
        <v>108</v>
      </c>
      <c r="F21" s="8" t="s">
        <v>48</v>
      </c>
      <c r="G21" s="14">
        <f t="shared" si="1"/>
        <v>40</v>
      </c>
      <c r="H21" s="14">
        <f t="shared" si="1"/>
        <v>40</v>
      </c>
    </row>
    <row r="22" spans="1:9" ht="15">
      <c r="A22" s="42" t="s">
        <v>49</v>
      </c>
      <c r="B22" s="45" t="s">
        <v>23</v>
      </c>
      <c r="C22" s="22" t="s">
        <v>9</v>
      </c>
      <c r="D22" s="22" t="s">
        <v>31</v>
      </c>
      <c r="E22" s="8" t="s">
        <v>108</v>
      </c>
      <c r="F22" s="8" t="s">
        <v>50</v>
      </c>
      <c r="G22" s="14">
        <f t="shared" si="1"/>
        <v>40</v>
      </c>
      <c r="H22" s="14">
        <f t="shared" si="1"/>
        <v>40</v>
      </c>
    </row>
    <row r="23" spans="1:9" ht="15">
      <c r="A23" s="46" t="s">
        <v>105</v>
      </c>
      <c r="B23" s="32" t="s">
        <v>23</v>
      </c>
      <c r="C23" s="30" t="s">
        <v>9</v>
      </c>
      <c r="D23" s="30" t="s">
        <v>31</v>
      </c>
      <c r="E23" s="30" t="s">
        <v>108</v>
      </c>
      <c r="F23" s="32" t="s">
        <v>104</v>
      </c>
      <c r="G23" s="27">
        <v>40</v>
      </c>
      <c r="H23" s="27">
        <v>40</v>
      </c>
      <c r="I23" s="7"/>
    </row>
    <row r="24" spans="1:9" ht="25.5">
      <c r="A24" s="50" t="s">
        <v>51</v>
      </c>
      <c r="B24" s="29" t="s">
        <v>23</v>
      </c>
      <c r="C24" s="29" t="s">
        <v>10</v>
      </c>
      <c r="D24" s="29" t="s">
        <v>26</v>
      </c>
      <c r="E24" s="8"/>
      <c r="F24" s="29"/>
      <c r="G24" s="15">
        <f t="shared" ref="G24:H25" si="2">G25</f>
        <v>3600</v>
      </c>
      <c r="H24" s="15">
        <f t="shared" si="2"/>
        <v>3600</v>
      </c>
    </row>
    <row r="25" spans="1:9" ht="15">
      <c r="A25" s="51" t="s">
        <v>27</v>
      </c>
      <c r="B25" s="25" t="s">
        <v>23</v>
      </c>
      <c r="C25" s="25" t="s">
        <v>10</v>
      </c>
      <c r="D25" s="25" t="s">
        <v>25</v>
      </c>
      <c r="E25" s="8"/>
      <c r="F25" s="25"/>
      <c r="G25" s="14">
        <f t="shared" si="2"/>
        <v>3600</v>
      </c>
      <c r="H25" s="14">
        <f t="shared" si="2"/>
        <v>3600</v>
      </c>
    </row>
    <row r="26" spans="1:9" ht="15">
      <c r="A26" s="3" t="s">
        <v>43</v>
      </c>
      <c r="B26" s="26" t="s">
        <v>23</v>
      </c>
      <c r="C26" s="26" t="s">
        <v>10</v>
      </c>
      <c r="D26" s="26" t="s">
        <v>25</v>
      </c>
      <c r="E26" s="8" t="s">
        <v>106</v>
      </c>
      <c r="F26" s="26"/>
      <c r="G26" s="14">
        <f>G27</f>
        <v>3600</v>
      </c>
      <c r="H26" s="14">
        <f>H27</f>
        <v>3600</v>
      </c>
    </row>
    <row r="27" spans="1:9" ht="38.25">
      <c r="A27" s="52" t="s">
        <v>83</v>
      </c>
      <c r="B27" s="26" t="s">
        <v>23</v>
      </c>
      <c r="C27" s="26" t="s">
        <v>10</v>
      </c>
      <c r="D27" s="26" t="s">
        <v>25</v>
      </c>
      <c r="E27" s="8" t="s">
        <v>109</v>
      </c>
      <c r="F27" s="26"/>
      <c r="G27" s="14">
        <f t="shared" ref="G27:H29" si="3">G28</f>
        <v>3600</v>
      </c>
      <c r="H27" s="14">
        <f t="shared" si="3"/>
        <v>3600</v>
      </c>
    </row>
    <row r="28" spans="1:9" ht="25.5">
      <c r="A28" s="42" t="s">
        <v>73</v>
      </c>
      <c r="B28" s="25">
        <v>920</v>
      </c>
      <c r="C28" s="26" t="s">
        <v>10</v>
      </c>
      <c r="D28" s="26" t="s">
        <v>25</v>
      </c>
      <c r="E28" s="8" t="s">
        <v>109</v>
      </c>
      <c r="F28" s="25" t="s">
        <v>45</v>
      </c>
      <c r="G28" s="14">
        <f t="shared" si="3"/>
        <v>3600</v>
      </c>
      <c r="H28" s="14">
        <f t="shared" si="3"/>
        <v>3600</v>
      </c>
    </row>
    <row r="29" spans="1:9" ht="38.25">
      <c r="A29" s="42" t="s">
        <v>74</v>
      </c>
      <c r="B29" s="25">
        <v>920</v>
      </c>
      <c r="C29" s="26" t="s">
        <v>10</v>
      </c>
      <c r="D29" s="26" t="s">
        <v>25</v>
      </c>
      <c r="E29" s="8" t="s">
        <v>109</v>
      </c>
      <c r="F29" s="25" t="s">
        <v>46</v>
      </c>
      <c r="G29" s="14">
        <f t="shared" si="3"/>
        <v>3600</v>
      </c>
      <c r="H29" s="14">
        <f t="shared" si="3"/>
        <v>3600</v>
      </c>
    </row>
    <row r="30" spans="1:9" ht="38.25">
      <c r="A30" s="66" t="s">
        <v>72</v>
      </c>
      <c r="B30" s="43" t="s">
        <v>23</v>
      </c>
      <c r="C30" s="43" t="s">
        <v>10</v>
      </c>
      <c r="D30" s="43" t="s">
        <v>25</v>
      </c>
      <c r="E30" s="43" t="s">
        <v>109</v>
      </c>
      <c r="F30" s="43" t="s">
        <v>34</v>
      </c>
      <c r="G30" s="27">
        <v>3600</v>
      </c>
      <c r="H30" s="27">
        <v>3600</v>
      </c>
    </row>
    <row r="31" spans="1:9" ht="19.5" customHeight="1">
      <c r="A31" s="50" t="s">
        <v>52</v>
      </c>
      <c r="B31" s="29">
        <v>920</v>
      </c>
      <c r="C31" s="29" t="s">
        <v>11</v>
      </c>
      <c r="D31" s="29" t="s">
        <v>26</v>
      </c>
      <c r="E31" s="8"/>
      <c r="F31" s="29"/>
      <c r="G31" s="15">
        <f t="shared" ref="G31:H33" si="4">G32</f>
        <v>1069.5999999999999</v>
      </c>
      <c r="H31" s="15">
        <f t="shared" si="4"/>
        <v>1204</v>
      </c>
    </row>
    <row r="32" spans="1:9" ht="15.75" customHeight="1">
      <c r="A32" s="42" t="s">
        <v>33</v>
      </c>
      <c r="B32" s="45">
        <v>920</v>
      </c>
      <c r="C32" s="22" t="s">
        <v>11</v>
      </c>
      <c r="D32" s="22" t="s">
        <v>24</v>
      </c>
      <c r="E32" s="8"/>
      <c r="F32" s="8"/>
      <c r="G32" s="17">
        <f t="shared" si="4"/>
        <v>1069.5999999999999</v>
      </c>
      <c r="H32" s="17">
        <f t="shared" si="4"/>
        <v>1204</v>
      </c>
    </row>
    <row r="33" spans="1:10" ht="15">
      <c r="A33" s="42" t="s">
        <v>43</v>
      </c>
      <c r="B33" s="45" t="s">
        <v>23</v>
      </c>
      <c r="C33" s="22" t="s">
        <v>11</v>
      </c>
      <c r="D33" s="22" t="s">
        <v>24</v>
      </c>
      <c r="E33" s="8" t="s">
        <v>106</v>
      </c>
      <c r="F33" s="8"/>
      <c r="G33" s="14">
        <f t="shared" si="4"/>
        <v>1069.5999999999999</v>
      </c>
      <c r="H33" s="14">
        <f t="shared" si="4"/>
        <v>1204</v>
      </c>
    </row>
    <row r="34" spans="1:10" ht="51">
      <c r="A34" s="88" t="s">
        <v>84</v>
      </c>
      <c r="B34" s="31" t="s">
        <v>23</v>
      </c>
      <c r="C34" s="25" t="s">
        <v>11</v>
      </c>
      <c r="D34" s="25" t="s">
        <v>24</v>
      </c>
      <c r="E34" s="8" t="s">
        <v>113</v>
      </c>
      <c r="F34" s="31"/>
      <c r="G34" s="16">
        <f>G37</f>
        <v>1069.5999999999999</v>
      </c>
      <c r="H34" s="16">
        <f>H37</f>
        <v>1204</v>
      </c>
      <c r="J34" s="7"/>
    </row>
    <row r="35" spans="1:10" ht="25.5">
      <c r="A35" s="88" t="s">
        <v>73</v>
      </c>
      <c r="B35" s="31">
        <v>920</v>
      </c>
      <c r="C35" s="25" t="s">
        <v>11</v>
      </c>
      <c r="D35" s="25" t="s">
        <v>24</v>
      </c>
      <c r="E35" s="8" t="s">
        <v>113</v>
      </c>
      <c r="F35" s="31" t="s">
        <v>45</v>
      </c>
      <c r="G35" s="16">
        <f t="shared" ref="G35:H36" si="5">G36</f>
        <v>1069.5999999999999</v>
      </c>
      <c r="H35" s="16">
        <f t="shared" si="5"/>
        <v>1204</v>
      </c>
      <c r="J35" s="7"/>
    </row>
    <row r="36" spans="1:10" ht="38.25">
      <c r="A36" s="42" t="s">
        <v>74</v>
      </c>
      <c r="B36" s="45">
        <v>920</v>
      </c>
      <c r="C36" s="22" t="s">
        <v>11</v>
      </c>
      <c r="D36" s="22" t="s">
        <v>24</v>
      </c>
      <c r="E36" s="8" t="s">
        <v>113</v>
      </c>
      <c r="F36" s="8" t="s">
        <v>46</v>
      </c>
      <c r="G36" s="17">
        <f t="shared" si="5"/>
        <v>1069.5999999999999</v>
      </c>
      <c r="H36" s="17">
        <f t="shared" si="5"/>
        <v>1204</v>
      </c>
      <c r="J36" s="7"/>
    </row>
    <row r="37" spans="1:10" ht="38.25">
      <c r="A37" s="65" t="s">
        <v>72</v>
      </c>
      <c r="B37" s="32" t="s">
        <v>23</v>
      </c>
      <c r="C37" s="30" t="s">
        <v>11</v>
      </c>
      <c r="D37" s="30" t="s">
        <v>24</v>
      </c>
      <c r="E37" s="30" t="s">
        <v>113</v>
      </c>
      <c r="F37" s="32" t="s">
        <v>34</v>
      </c>
      <c r="G37" s="27">
        <v>1069.5999999999999</v>
      </c>
      <c r="H37" s="27">
        <v>1204</v>
      </c>
      <c r="J37" s="7"/>
    </row>
    <row r="38" spans="1:10" ht="14.25">
      <c r="A38" s="50" t="s">
        <v>53</v>
      </c>
      <c r="B38" s="29">
        <v>920</v>
      </c>
      <c r="C38" s="29" t="s">
        <v>12</v>
      </c>
      <c r="D38" s="29" t="s">
        <v>26</v>
      </c>
      <c r="E38" s="8"/>
      <c r="F38" s="29" t="s">
        <v>7</v>
      </c>
      <c r="G38" s="12">
        <f>G39+G44</f>
        <v>90398.6</v>
      </c>
      <c r="H38" s="12">
        <f>H39+H44</f>
        <v>90948.7</v>
      </c>
      <c r="J38" s="7"/>
    </row>
    <row r="39" spans="1:10" ht="15">
      <c r="A39" s="51" t="s">
        <v>20</v>
      </c>
      <c r="B39" s="25">
        <v>920</v>
      </c>
      <c r="C39" s="25" t="s">
        <v>12</v>
      </c>
      <c r="D39" s="25" t="s">
        <v>13</v>
      </c>
      <c r="E39" s="8"/>
      <c r="F39" s="25"/>
      <c r="G39" s="14">
        <f t="shared" ref="G39:H40" si="6">G40</f>
        <v>8000</v>
      </c>
      <c r="H39" s="14">
        <f t="shared" si="6"/>
        <v>8000</v>
      </c>
    </row>
    <row r="40" spans="1:10" ht="15">
      <c r="A40" s="3" t="s">
        <v>43</v>
      </c>
      <c r="B40" s="25">
        <v>920</v>
      </c>
      <c r="C40" s="25" t="s">
        <v>12</v>
      </c>
      <c r="D40" s="25" t="s">
        <v>13</v>
      </c>
      <c r="E40" s="8" t="s">
        <v>106</v>
      </c>
      <c r="F40" s="25"/>
      <c r="G40" s="14">
        <f t="shared" si="6"/>
        <v>8000</v>
      </c>
      <c r="H40" s="14">
        <f t="shared" si="6"/>
        <v>8000</v>
      </c>
    </row>
    <row r="41" spans="1:10" ht="25.5">
      <c r="A41" s="51" t="s">
        <v>21</v>
      </c>
      <c r="B41" s="25" t="s">
        <v>23</v>
      </c>
      <c r="C41" s="25" t="s">
        <v>12</v>
      </c>
      <c r="D41" s="25" t="s">
        <v>13</v>
      </c>
      <c r="E41" s="8" t="s">
        <v>114</v>
      </c>
      <c r="F41" s="25"/>
      <c r="G41" s="16">
        <f>G42</f>
        <v>8000</v>
      </c>
      <c r="H41" s="16">
        <f>H42</f>
        <v>8000</v>
      </c>
    </row>
    <row r="42" spans="1:10" ht="15">
      <c r="A42" s="51" t="s">
        <v>47</v>
      </c>
      <c r="B42" s="25" t="s">
        <v>23</v>
      </c>
      <c r="C42" s="25" t="s">
        <v>12</v>
      </c>
      <c r="D42" s="25" t="s">
        <v>13</v>
      </c>
      <c r="E42" s="8" t="s">
        <v>114</v>
      </c>
      <c r="F42" s="25" t="s">
        <v>48</v>
      </c>
      <c r="G42" s="16">
        <f>G43</f>
        <v>8000</v>
      </c>
      <c r="H42" s="16">
        <f>H43</f>
        <v>8000</v>
      </c>
    </row>
    <row r="43" spans="1:10" ht="51">
      <c r="A43" s="56" t="s">
        <v>80</v>
      </c>
      <c r="B43" s="30" t="s">
        <v>23</v>
      </c>
      <c r="C43" s="30" t="s">
        <v>12</v>
      </c>
      <c r="D43" s="30" t="s">
        <v>13</v>
      </c>
      <c r="E43" s="30" t="s">
        <v>114</v>
      </c>
      <c r="F43" s="30" t="s">
        <v>35</v>
      </c>
      <c r="G43" s="27">
        <v>8000</v>
      </c>
      <c r="H43" s="27">
        <v>8000</v>
      </c>
      <c r="I43" s="89"/>
    </row>
    <row r="44" spans="1:10" ht="15">
      <c r="A44" s="3" t="s">
        <v>16</v>
      </c>
      <c r="B44" s="25">
        <v>920</v>
      </c>
      <c r="C44" s="25" t="s">
        <v>12</v>
      </c>
      <c r="D44" s="25" t="s">
        <v>10</v>
      </c>
      <c r="E44" s="8"/>
      <c r="F44" s="25" t="s">
        <v>7</v>
      </c>
      <c r="G44" s="17">
        <f>G57+G51+G45</f>
        <v>82398.600000000006</v>
      </c>
      <c r="H44" s="17">
        <f>H57+H51+H45</f>
        <v>82948.7</v>
      </c>
      <c r="I44" s="90"/>
    </row>
    <row r="45" spans="1:10" ht="38.25">
      <c r="A45" s="51" t="s">
        <v>100</v>
      </c>
      <c r="B45" s="25">
        <v>920</v>
      </c>
      <c r="C45" s="25" t="s">
        <v>12</v>
      </c>
      <c r="D45" s="25" t="s">
        <v>10</v>
      </c>
      <c r="E45" s="25" t="s">
        <v>110</v>
      </c>
      <c r="F45" s="25"/>
      <c r="G45" s="17">
        <f t="shared" ref="G45:H49" si="7">G46</f>
        <v>2000</v>
      </c>
      <c r="H45" s="17">
        <f t="shared" si="7"/>
        <v>2000</v>
      </c>
      <c r="I45" s="90"/>
    </row>
    <row r="46" spans="1:10" ht="38.25">
      <c r="A46" s="55" t="s">
        <v>141</v>
      </c>
      <c r="B46" s="25">
        <v>920</v>
      </c>
      <c r="C46" s="25" t="s">
        <v>12</v>
      </c>
      <c r="D46" s="25" t="s">
        <v>10</v>
      </c>
      <c r="E46" s="25" t="s">
        <v>139</v>
      </c>
      <c r="F46" s="25"/>
      <c r="G46" s="17">
        <f t="shared" si="7"/>
        <v>2000</v>
      </c>
      <c r="H46" s="17">
        <f t="shared" si="7"/>
        <v>2000</v>
      </c>
      <c r="I46" s="90"/>
    </row>
    <row r="47" spans="1:10" ht="15">
      <c r="A47" s="55" t="s">
        <v>142</v>
      </c>
      <c r="B47" s="25">
        <v>920</v>
      </c>
      <c r="C47" s="25" t="s">
        <v>12</v>
      </c>
      <c r="D47" s="25" t="s">
        <v>10</v>
      </c>
      <c r="E47" s="25" t="s">
        <v>140</v>
      </c>
      <c r="F47" s="25"/>
      <c r="G47" s="17">
        <f t="shared" si="7"/>
        <v>2000</v>
      </c>
      <c r="H47" s="17">
        <f t="shared" si="7"/>
        <v>2000</v>
      </c>
      <c r="I47" s="90"/>
    </row>
    <row r="48" spans="1:10" ht="25.5">
      <c r="A48" s="42" t="s">
        <v>73</v>
      </c>
      <c r="B48" s="25">
        <v>920</v>
      </c>
      <c r="C48" s="25" t="s">
        <v>12</v>
      </c>
      <c r="D48" s="25" t="s">
        <v>10</v>
      </c>
      <c r="E48" s="25" t="s">
        <v>140</v>
      </c>
      <c r="F48" s="25" t="s">
        <v>45</v>
      </c>
      <c r="G48" s="17">
        <f t="shared" si="7"/>
        <v>2000</v>
      </c>
      <c r="H48" s="17">
        <f t="shared" si="7"/>
        <v>2000</v>
      </c>
      <c r="I48" s="90"/>
    </row>
    <row r="49" spans="1:9" ht="38.25">
      <c r="A49" s="42" t="s">
        <v>74</v>
      </c>
      <c r="B49" s="25">
        <v>920</v>
      </c>
      <c r="C49" s="25" t="s">
        <v>12</v>
      </c>
      <c r="D49" s="25" t="s">
        <v>10</v>
      </c>
      <c r="E49" s="25" t="s">
        <v>140</v>
      </c>
      <c r="F49" s="25" t="s">
        <v>46</v>
      </c>
      <c r="G49" s="17">
        <f t="shared" si="7"/>
        <v>2000</v>
      </c>
      <c r="H49" s="17">
        <f t="shared" si="7"/>
        <v>2000</v>
      </c>
      <c r="I49" s="90"/>
    </row>
    <row r="50" spans="1:9" ht="38.25">
      <c r="A50" s="65" t="s">
        <v>72</v>
      </c>
      <c r="B50" s="30" t="s">
        <v>23</v>
      </c>
      <c r="C50" s="30" t="s">
        <v>12</v>
      </c>
      <c r="D50" s="30" t="s">
        <v>10</v>
      </c>
      <c r="E50" s="30" t="s">
        <v>140</v>
      </c>
      <c r="F50" s="43" t="s">
        <v>34</v>
      </c>
      <c r="G50" s="27">
        <v>2000</v>
      </c>
      <c r="H50" s="27">
        <v>2000</v>
      </c>
      <c r="I50" s="90"/>
    </row>
    <row r="51" spans="1:9" ht="25.5">
      <c r="A51" s="51" t="s">
        <v>129</v>
      </c>
      <c r="B51" s="25">
        <v>920</v>
      </c>
      <c r="C51" s="25" t="s">
        <v>12</v>
      </c>
      <c r="D51" s="25" t="s">
        <v>10</v>
      </c>
      <c r="E51" s="8" t="s">
        <v>128</v>
      </c>
      <c r="F51" s="26"/>
      <c r="G51" s="14">
        <f t="shared" ref="G51:H55" si="8">G52</f>
        <v>10835</v>
      </c>
      <c r="H51" s="14">
        <f t="shared" si="8"/>
        <v>10835</v>
      </c>
      <c r="I51" s="90"/>
    </row>
    <row r="52" spans="1:9" ht="25.5">
      <c r="A52" s="42" t="s">
        <v>131</v>
      </c>
      <c r="B52" s="25">
        <v>920</v>
      </c>
      <c r="C52" s="25" t="s">
        <v>12</v>
      </c>
      <c r="D52" s="25" t="s">
        <v>10</v>
      </c>
      <c r="E52" s="8" t="s">
        <v>130</v>
      </c>
      <c r="F52" s="25"/>
      <c r="G52" s="14">
        <f t="shared" si="8"/>
        <v>10835</v>
      </c>
      <c r="H52" s="14">
        <f t="shared" si="8"/>
        <v>10835</v>
      </c>
      <c r="I52" s="90"/>
    </row>
    <row r="53" spans="1:9" ht="38.25">
      <c r="A53" s="42" t="s">
        <v>133</v>
      </c>
      <c r="B53" s="25">
        <v>920</v>
      </c>
      <c r="C53" s="25" t="s">
        <v>12</v>
      </c>
      <c r="D53" s="25" t="s">
        <v>10</v>
      </c>
      <c r="E53" s="8" t="s">
        <v>132</v>
      </c>
      <c r="F53" s="25"/>
      <c r="G53" s="14">
        <f t="shared" si="8"/>
        <v>10835</v>
      </c>
      <c r="H53" s="14">
        <f t="shared" si="8"/>
        <v>10835</v>
      </c>
      <c r="I53" s="90"/>
    </row>
    <row r="54" spans="1:9" ht="25.5">
      <c r="A54" s="3" t="s">
        <v>73</v>
      </c>
      <c r="B54" s="25">
        <v>920</v>
      </c>
      <c r="C54" s="25" t="s">
        <v>12</v>
      </c>
      <c r="D54" s="25" t="s">
        <v>10</v>
      </c>
      <c r="E54" s="8" t="s">
        <v>132</v>
      </c>
      <c r="F54" s="25" t="s">
        <v>45</v>
      </c>
      <c r="G54" s="17">
        <f t="shared" si="8"/>
        <v>10835</v>
      </c>
      <c r="H54" s="17">
        <f t="shared" si="8"/>
        <v>10835</v>
      </c>
      <c r="I54" s="90"/>
    </row>
    <row r="55" spans="1:9" ht="38.25">
      <c r="A55" s="51" t="s">
        <v>74</v>
      </c>
      <c r="B55" s="25">
        <v>920</v>
      </c>
      <c r="C55" s="25" t="s">
        <v>12</v>
      </c>
      <c r="D55" s="25" t="s">
        <v>10</v>
      </c>
      <c r="E55" s="8" t="s">
        <v>132</v>
      </c>
      <c r="F55" s="26" t="s">
        <v>46</v>
      </c>
      <c r="G55" s="14">
        <f t="shared" si="8"/>
        <v>10835</v>
      </c>
      <c r="H55" s="14">
        <f t="shared" si="8"/>
        <v>10835</v>
      </c>
      <c r="I55" s="90"/>
    </row>
    <row r="56" spans="1:9" ht="38.25">
      <c r="A56" s="65" t="s">
        <v>72</v>
      </c>
      <c r="B56" s="30" t="s">
        <v>23</v>
      </c>
      <c r="C56" s="30" t="s">
        <v>12</v>
      </c>
      <c r="D56" s="30" t="s">
        <v>10</v>
      </c>
      <c r="E56" s="30" t="s">
        <v>132</v>
      </c>
      <c r="F56" s="30" t="s">
        <v>34</v>
      </c>
      <c r="G56" s="27">
        <v>10835</v>
      </c>
      <c r="H56" s="27">
        <v>10835</v>
      </c>
      <c r="I56" s="90"/>
    </row>
    <row r="57" spans="1:9" ht="15">
      <c r="A57" s="3" t="s">
        <v>43</v>
      </c>
      <c r="B57" s="25">
        <v>920</v>
      </c>
      <c r="C57" s="25" t="s">
        <v>12</v>
      </c>
      <c r="D57" s="25" t="s">
        <v>10</v>
      </c>
      <c r="E57" s="8" t="s">
        <v>106</v>
      </c>
      <c r="F57" s="25"/>
      <c r="G57" s="17">
        <f>G63+G68+G72+G76+G58</f>
        <v>69563.600000000006</v>
      </c>
      <c r="H57" s="17">
        <f>H63+H68+H72+H76+H58</f>
        <v>70113.7</v>
      </c>
    </row>
    <row r="58" spans="1:9" ht="53.25" customHeight="1">
      <c r="A58" s="51" t="s">
        <v>84</v>
      </c>
      <c r="B58" s="25" t="s">
        <v>23</v>
      </c>
      <c r="C58" s="25" t="s">
        <v>12</v>
      </c>
      <c r="D58" s="25" t="s">
        <v>10</v>
      </c>
      <c r="E58" s="8" t="s">
        <v>115</v>
      </c>
      <c r="F58" s="26"/>
      <c r="G58" s="14">
        <f>G59</f>
        <v>30623.599999999999</v>
      </c>
      <c r="H58" s="14">
        <f>H59</f>
        <v>31163.7</v>
      </c>
    </row>
    <row r="59" spans="1:9" ht="15.75" customHeight="1">
      <c r="A59" s="42" t="s">
        <v>73</v>
      </c>
      <c r="B59" s="25">
        <v>920</v>
      </c>
      <c r="C59" s="25" t="s">
        <v>12</v>
      </c>
      <c r="D59" s="25" t="s">
        <v>10</v>
      </c>
      <c r="E59" s="8" t="s">
        <v>115</v>
      </c>
      <c r="F59" s="25" t="s">
        <v>45</v>
      </c>
      <c r="G59" s="14">
        <f>G60</f>
        <v>30623.599999999999</v>
      </c>
      <c r="H59" s="14">
        <f>H60</f>
        <v>31163.7</v>
      </c>
    </row>
    <row r="60" spans="1:9" ht="15.75" customHeight="1">
      <c r="A60" s="42" t="s">
        <v>74</v>
      </c>
      <c r="B60" s="25">
        <v>920</v>
      </c>
      <c r="C60" s="25" t="s">
        <v>12</v>
      </c>
      <c r="D60" s="25" t="s">
        <v>10</v>
      </c>
      <c r="E60" s="8" t="s">
        <v>115</v>
      </c>
      <c r="F60" s="25" t="s">
        <v>46</v>
      </c>
      <c r="G60" s="14">
        <f>G62+G61</f>
        <v>30623.599999999999</v>
      </c>
      <c r="H60" s="14">
        <f>H62+H61</f>
        <v>31163.7</v>
      </c>
    </row>
    <row r="61" spans="1:9" ht="15.75" customHeight="1">
      <c r="A61" s="65" t="s">
        <v>144</v>
      </c>
      <c r="B61" s="30" t="s">
        <v>23</v>
      </c>
      <c r="C61" s="30" t="s">
        <v>12</v>
      </c>
      <c r="D61" s="30" t="s">
        <v>10</v>
      </c>
      <c r="E61" s="30" t="s">
        <v>115</v>
      </c>
      <c r="F61" s="43" t="s">
        <v>143</v>
      </c>
      <c r="G61" s="27">
        <v>50</v>
      </c>
      <c r="H61" s="27">
        <v>50</v>
      </c>
    </row>
    <row r="62" spans="1:9" ht="38.25" customHeight="1">
      <c r="A62" s="65" t="s">
        <v>72</v>
      </c>
      <c r="B62" s="30" t="s">
        <v>23</v>
      </c>
      <c r="C62" s="30" t="s">
        <v>12</v>
      </c>
      <c r="D62" s="30" t="s">
        <v>10</v>
      </c>
      <c r="E62" s="30" t="s">
        <v>115</v>
      </c>
      <c r="F62" s="43" t="s">
        <v>34</v>
      </c>
      <c r="G62" s="27">
        <f>51032-21675.9-377+330+1295.5-31</f>
        <v>30573.599999999999</v>
      </c>
      <c r="H62" s="27">
        <f>51032-25038.1-377+4214.6+1313.2-31</f>
        <v>31113.7</v>
      </c>
    </row>
    <row r="63" spans="1:9" ht="15">
      <c r="A63" s="51" t="s">
        <v>17</v>
      </c>
      <c r="B63" s="25">
        <v>920</v>
      </c>
      <c r="C63" s="25" t="s">
        <v>12</v>
      </c>
      <c r="D63" s="25" t="s">
        <v>10</v>
      </c>
      <c r="E63" s="8" t="s">
        <v>116</v>
      </c>
      <c r="F63" s="25" t="s">
        <v>7</v>
      </c>
      <c r="G63" s="14">
        <f>G64</f>
        <v>16250</v>
      </c>
      <c r="H63" s="14">
        <f>H64</f>
        <v>16450</v>
      </c>
    </row>
    <row r="64" spans="1:9" ht="25.5">
      <c r="A64" s="42" t="s">
        <v>73</v>
      </c>
      <c r="B64" s="25">
        <v>920</v>
      </c>
      <c r="C64" s="25" t="s">
        <v>12</v>
      </c>
      <c r="D64" s="25" t="s">
        <v>10</v>
      </c>
      <c r="E64" s="8" t="s">
        <v>116</v>
      </c>
      <c r="F64" s="25" t="s">
        <v>45</v>
      </c>
      <c r="G64" s="14">
        <f>G65</f>
        <v>16250</v>
      </c>
      <c r="H64" s="14">
        <f>H65</f>
        <v>16450</v>
      </c>
    </row>
    <row r="65" spans="1:8" ht="38.25">
      <c r="A65" s="42" t="s">
        <v>74</v>
      </c>
      <c r="B65" s="25">
        <v>920</v>
      </c>
      <c r="C65" s="25" t="s">
        <v>12</v>
      </c>
      <c r="D65" s="25" t="s">
        <v>10</v>
      </c>
      <c r="E65" s="8" t="s">
        <v>116</v>
      </c>
      <c r="F65" s="25" t="s">
        <v>46</v>
      </c>
      <c r="G65" s="14">
        <f>G67+G66</f>
        <v>16250</v>
      </c>
      <c r="H65" s="14">
        <f>H67+H66</f>
        <v>16450</v>
      </c>
    </row>
    <row r="66" spans="1:8" ht="38.25">
      <c r="A66" s="53" t="s">
        <v>75</v>
      </c>
      <c r="B66" s="43">
        <v>920</v>
      </c>
      <c r="C66" s="43" t="s">
        <v>12</v>
      </c>
      <c r="D66" s="43" t="s">
        <v>10</v>
      </c>
      <c r="E66" s="43" t="s">
        <v>116</v>
      </c>
      <c r="F66" s="43" t="s">
        <v>36</v>
      </c>
      <c r="G66" s="27">
        <v>3050</v>
      </c>
      <c r="H66" s="27">
        <v>3050</v>
      </c>
    </row>
    <row r="67" spans="1:8" ht="38.25">
      <c r="A67" s="66" t="s">
        <v>72</v>
      </c>
      <c r="B67" s="43" t="s">
        <v>23</v>
      </c>
      <c r="C67" s="43" t="s">
        <v>12</v>
      </c>
      <c r="D67" s="43" t="s">
        <v>10</v>
      </c>
      <c r="E67" s="43" t="s">
        <v>116</v>
      </c>
      <c r="F67" s="43" t="s">
        <v>34</v>
      </c>
      <c r="G67" s="27">
        <v>13200</v>
      </c>
      <c r="H67" s="27">
        <v>13400</v>
      </c>
    </row>
    <row r="68" spans="1:8" ht="15">
      <c r="A68" s="51" t="s">
        <v>18</v>
      </c>
      <c r="B68" s="25">
        <v>920</v>
      </c>
      <c r="C68" s="25" t="s">
        <v>12</v>
      </c>
      <c r="D68" s="25" t="s">
        <v>10</v>
      </c>
      <c r="E68" s="8" t="s">
        <v>117</v>
      </c>
      <c r="F68" s="25"/>
      <c r="G68" s="17">
        <f>G71</f>
        <v>2350</v>
      </c>
      <c r="H68" s="17">
        <f>H71</f>
        <v>2350</v>
      </c>
    </row>
    <row r="69" spans="1:8" ht="25.5">
      <c r="A69" s="42" t="s">
        <v>73</v>
      </c>
      <c r="B69" s="25">
        <v>920</v>
      </c>
      <c r="C69" s="25" t="s">
        <v>12</v>
      </c>
      <c r="D69" s="25" t="s">
        <v>10</v>
      </c>
      <c r="E69" s="8" t="s">
        <v>117</v>
      </c>
      <c r="F69" s="25" t="s">
        <v>45</v>
      </c>
      <c r="G69" s="17">
        <f>G70</f>
        <v>2350</v>
      </c>
      <c r="H69" s="17">
        <f>H70</f>
        <v>2350</v>
      </c>
    </row>
    <row r="70" spans="1:8" ht="38.25">
      <c r="A70" s="42" t="s">
        <v>74</v>
      </c>
      <c r="B70" s="25">
        <v>920</v>
      </c>
      <c r="C70" s="25" t="s">
        <v>12</v>
      </c>
      <c r="D70" s="25" t="s">
        <v>10</v>
      </c>
      <c r="E70" s="8" t="s">
        <v>117</v>
      </c>
      <c r="F70" s="25" t="s">
        <v>46</v>
      </c>
      <c r="G70" s="17">
        <f>G71</f>
        <v>2350</v>
      </c>
      <c r="H70" s="17">
        <f>H71</f>
        <v>2350</v>
      </c>
    </row>
    <row r="71" spans="1:8" ht="38.25">
      <c r="A71" s="66" t="s">
        <v>72</v>
      </c>
      <c r="B71" s="30">
        <v>920</v>
      </c>
      <c r="C71" s="30" t="s">
        <v>12</v>
      </c>
      <c r="D71" s="30" t="s">
        <v>10</v>
      </c>
      <c r="E71" s="30" t="s">
        <v>117</v>
      </c>
      <c r="F71" s="30" t="s">
        <v>34</v>
      </c>
      <c r="G71" s="27">
        <v>2350</v>
      </c>
      <c r="H71" s="27">
        <v>2350</v>
      </c>
    </row>
    <row r="72" spans="1:8" ht="15">
      <c r="A72" s="51" t="s">
        <v>19</v>
      </c>
      <c r="B72" s="25">
        <v>920</v>
      </c>
      <c r="C72" s="25" t="s">
        <v>12</v>
      </c>
      <c r="D72" s="25" t="s">
        <v>10</v>
      </c>
      <c r="E72" s="8" t="s">
        <v>118</v>
      </c>
      <c r="F72" s="25" t="s">
        <v>7</v>
      </c>
      <c r="G72" s="17">
        <f>G75</f>
        <v>1300</v>
      </c>
      <c r="H72" s="17">
        <f>H75</f>
        <v>1300</v>
      </c>
    </row>
    <row r="73" spans="1:8" ht="25.5">
      <c r="A73" s="42" t="s">
        <v>73</v>
      </c>
      <c r="B73" s="25">
        <v>920</v>
      </c>
      <c r="C73" s="25" t="s">
        <v>12</v>
      </c>
      <c r="D73" s="25" t="s">
        <v>10</v>
      </c>
      <c r="E73" s="8" t="s">
        <v>118</v>
      </c>
      <c r="F73" s="25" t="s">
        <v>45</v>
      </c>
      <c r="G73" s="17">
        <f>G74</f>
        <v>1300</v>
      </c>
      <c r="H73" s="17">
        <f>H74</f>
        <v>1300</v>
      </c>
    </row>
    <row r="74" spans="1:8" ht="38.25">
      <c r="A74" s="42" t="s">
        <v>74</v>
      </c>
      <c r="B74" s="25">
        <v>920</v>
      </c>
      <c r="C74" s="25" t="s">
        <v>12</v>
      </c>
      <c r="D74" s="25" t="s">
        <v>10</v>
      </c>
      <c r="E74" s="8" t="s">
        <v>118</v>
      </c>
      <c r="F74" s="25" t="s">
        <v>46</v>
      </c>
      <c r="G74" s="17">
        <f>G75</f>
        <v>1300</v>
      </c>
      <c r="H74" s="17">
        <f>H75</f>
        <v>1300</v>
      </c>
    </row>
    <row r="75" spans="1:8" ht="38.25">
      <c r="A75" s="66" t="s">
        <v>72</v>
      </c>
      <c r="B75" s="30">
        <v>920</v>
      </c>
      <c r="C75" s="30" t="s">
        <v>12</v>
      </c>
      <c r="D75" s="30" t="s">
        <v>10</v>
      </c>
      <c r="E75" s="30" t="s">
        <v>118</v>
      </c>
      <c r="F75" s="30" t="s">
        <v>34</v>
      </c>
      <c r="G75" s="27">
        <v>1300</v>
      </c>
      <c r="H75" s="27">
        <v>1300</v>
      </c>
    </row>
    <row r="76" spans="1:8" ht="25.5">
      <c r="A76" s="51" t="s">
        <v>81</v>
      </c>
      <c r="B76" s="25">
        <v>920</v>
      </c>
      <c r="C76" s="25" t="s">
        <v>12</v>
      </c>
      <c r="D76" s="25" t="s">
        <v>10</v>
      </c>
      <c r="E76" s="8" t="s">
        <v>119</v>
      </c>
      <c r="F76" s="25" t="s">
        <v>7</v>
      </c>
      <c r="G76" s="17">
        <f>G79</f>
        <v>19040</v>
      </c>
      <c r="H76" s="17">
        <f>H79</f>
        <v>18850</v>
      </c>
    </row>
    <row r="77" spans="1:8" ht="25.5">
      <c r="A77" s="42" t="s">
        <v>73</v>
      </c>
      <c r="B77" s="25">
        <v>920</v>
      </c>
      <c r="C77" s="25" t="s">
        <v>12</v>
      </c>
      <c r="D77" s="25" t="s">
        <v>10</v>
      </c>
      <c r="E77" s="8" t="s">
        <v>119</v>
      </c>
      <c r="F77" s="25" t="s">
        <v>45</v>
      </c>
      <c r="G77" s="17">
        <f>G78</f>
        <v>19040</v>
      </c>
      <c r="H77" s="17">
        <f>H78</f>
        <v>18850</v>
      </c>
    </row>
    <row r="78" spans="1:8" ht="38.25">
      <c r="A78" s="42" t="s">
        <v>74</v>
      </c>
      <c r="B78" s="25">
        <v>920</v>
      </c>
      <c r="C78" s="25" t="s">
        <v>12</v>
      </c>
      <c r="D78" s="25" t="s">
        <v>10</v>
      </c>
      <c r="E78" s="8" t="s">
        <v>119</v>
      </c>
      <c r="F78" s="25" t="s">
        <v>46</v>
      </c>
      <c r="G78" s="17">
        <f>G79</f>
        <v>19040</v>
      </c>
      <c r="H78" s="17">
        <f>H79</f>
        <v>18850</v>
      </c>
    </row>
    <row r="79" spans="1:8" ht="38.25">
      <c r="A79" s="66" t="s">
        <v>72</v>
      </c>
      <c r="B79" s="30">
        <v>920</v>
      </c>
      <c r="C79" s="30" t="s">
        <v>12</v>
      </c>
      <c r="D79" s="30" t="s">
        <v>10</v>
      </c>
      <c r="E79" s="30" t="s">
        <v>119</v>
      </c>
      <c r="F79" s="30" t="s">
        <v>34</v>
      </c>
      <c r="G79" s="27">
        <v>19040</v>
      </c>
      <c r="H79" s="27">
        <v>18850</v>
      </c>
    </row>
    <row r="80" spans="1:8" ht="14.25">
      <c r="A80" s="50" t="s">
        <v>54</v>
      </c>
      <c r="B80" s="29" t="s">
        <v>23</v>
      </c>
      <c r="C80" s="29" t="s">
        <v>25</v>
      </c>
      <c r="D80" s="29" t="s">
        <v>26</v>
      </c>
      <c r="E80" s="8"/>
      <c r="F80" s="29" t="s">
        <v>7</v>
      </c>
      <c r="G80" s="28">
        <f>G81+G87</f>
        <v>1450.9</v>
      </c>
      <c r="H80" s="28">
        <f>H81+H87</f>
        <v>1450.9</v>
      </c>
    </row>
    <row r="81" spans="1:9" ht="15">
      <c r="A81" s="51" t="s">
        <v>28</v>
      </c>
      <c r="B81" s="25" t="s">
        <v>23</v>
      </c>
      <c r="C81" s="25" t="s">
        <v>25</v>
      </c>
      <c r="D81" s="25" t="s">
        <v>9</v>
      </c>
      <c r="E81" s="8"/>
      <c r="F81" s="25"/>
      <c r="G81" s="17">
        <f>G82</f>
        <v>496.1</v>
      </c>
      <c r="H81" s="17">
        <f>H82</f>
        <v>496.1</v>
      </c>
    </row>
    <row r="82" spans="1:9" ht="15">
      <c r="A82" s="3" t="s">
        <v>43</v>
      </c>
      <c r="B82" s="25">
        <v>920</v>
      </c>
      <c r="C82" s="25" t="s">
        <v>25</v>
      </c>
      <c r="D82" s="25" t="s">
        <v>9</v>
      </c>
      <c r="E82" s="8" t="s">
        <v>106</v>
      </c>
      <c r="F82" s="25"/>
      <c r="G82" s="17">
        <f>G83</f>
        <v>496.1</v>
      </c>
      <c r="H82" s="17">
        <f>H83</f>
        <v>496.1</v>
      </c>
    </row>
    <row r="83" spans="1:9" ht="25.5">
      <c r="A83" s="59" t="s">
        <v>82</v>
      </c>
      <c r="B83" s="25" t="s">
        <v>23</v>
      </c>
      <c r="C83" s="25" t="s">
        <v>25</v>
      </c>
      <c r="D83" s="25" t="s">
        <v>9</v>
      </c>
      <c r="E83" s="8" t="s">
        <v>120</v>
      </c>
      <c r="F83" s="25"/>
      <c r="G83" s="17">
        <f t="shared" ref="G83:H85" si="9">G84</f>
        <v>496.1</v>
      </c>
      <c r="H83" s="17">
        <f t="shared" si="9"/>
        <v>496.1</v>
      </c>
    </row>
    <row r="84" spans="1:9" ht="25.5">
      <c r="A84" s="60" t="s">
        <v>65</v>
      </c>
      <c r="B84" s="25" t="s">
        <v>23</v>
      </c>
      <c r="C84" s="25" t="s">
        <v>25</v>
      </c>
      <c r="D84" s="25" t="s">
        <v>9</v>
      </c>
      <c r="E84" s="8" t="s">
        <v>120</v>
      </c>
      <c r="F84" s="25" t="s">
        <v>64</v>
      </c>
      <c r="G84" s="17">
        <f t="shared" si="9"/>
        <v>496.1</v>
      </c>
      <c r="H84" s="17">
        <f t="shared" si="9"/>
        <v>496.1</v>
      </c>
    </row>
    <row r="85" spans="1:9" ht="25.5">
      <c r="A85" s="61" t="s">
        <v>66</v>
      </c>
      <c r="B85" s="25" t="s">
        <v>23</v>
      </c>
      <c r="C85" s="25" t="s">
        <v>25</v>
      </c>
      <c r="D85" s="25" t="s">
        <v>9</v>
      </c>
      <c r="E85" s="8" t="s">
        <v>120</v>
      </c>
      <c r="F85" s="25" t="s">
        <v>67</v>
      </c>
      <c r="G85" s="17">
        <f t="shared" si="9"/>
        <v>496.1</v>
      </c>
      <c r="H85" s="17">
        <f t="shared" si="9"/>
        <v>496.1</v>
      </c>
    </row>
    <row r="86" spans="1:9" ht="15">
      <c r="A86" s="91" t="s">
        <v>70</v>
      </c>
      <c r="B86" s="30" t="s">
        <v>23</v>
      </c>
      <c r="C86" s="92" t="s">
        <v>25</v>
      </c>
      <c r="D86" s="92" t="s">
        <v>9</v>
      </c>
      <c r="E86" s="92" t="s">
        <v>120</v>
      </c>
      <c r="F86" s="93" t="s">
        <v>37</v>
      </c>
      <c r="G86" s="94">
        <v>496.1</v>
      </c>
      <c r="H86" s="94">
        <v>496.1</v>
      </c>
    </row>
    <row r="87" spans="1:9" ht="15">
      <c r="A87" s="51" t="s">
        <v>32</v>
      </c>
      <c r="B87" s="25" t="s">
        <v>23</v>
      </c>
      <c r="C87" s="25" t="s">
        <v>25</v>
      </c>
      <c r="D87" s="25" t="s">
        <v>10</v>
      </c>
      <c r="E87" s="8"/>
      <c r="F87" s="25"/>
      <c r="G87" s="16">
        <f>G88+G97</f>
        <v>954.8</v>
      </c>
      <c r="H87" s="16">
        <f>H88+H97</f>
        <v>954.8</v>
      </c>
    </row>
    <row r="88" spans="1:9" ht="38.25">
      <c r="A88" s="3" t="s">
        <v>127</v>
      </c>
      <c r="B88" s="25">
        <v>920</v>
      </c>
      <c r="C88" s="25" t="s">
        <v>25</v>
      </c>
      <c r="D88" s="25" t="s">
        <v>10</v>
      </c>
      <c r="E88" s="8" t="s">
        <v>121</v>
      </c>
      <c r="F88" s="25"/>
      <c r="G88" s="16">
        <f>G89+G93</f>
        <v>577.79999999999995</v>
      </c>
      <c r="H88" s="16">
        <f>H89+H93</f>
        <v>577.79999999999995</v>
      </c>
      <c r="I88" s="7"/>
    </row>
    <row r="89" spans="1:9" ht="38.25">
      <c r="A89" s="3" t="s">
        <v>87</v>
      </c>
      <c r="B89" s="25" t="s">
        <v>23</v>
      </c>
      <c r="C89" s="25" t="s">
        <v>25</v>
      </c>
      <c r="D89" s="25" t="s">
        <v>10</v>
      </c>
      <c r="E89" s="8" t="s">
        <v>134</v>
      </c>
      <c r="F89" s="25"/>
      <c r="G89" s="16">
        <f>G90</f>
        <v>527.79999999999995</v>
      </c>
      <c r="H89" s="16">
        <f>H90</f>
        <v>527.79999999999995</v>
      </c>
      <c r="I89" s="7"/>
    </row>
    <row r="90" spans="1:9" ht="25.5">
      <c r="A90" s="60" t="s">
        <v>65</v>
      </c>
      <c r="B90" s="25" t="s">
        <v>23</v>
      </c>
      <c r="C90" s="25" t="s">
        <v>25</v>
      </c>
      <c r="D90" s="25" t="s">
        <v>10</v>
      </c>
      <c r="E90" s="8" t="s">
        <v>134</v>
      </c>
      <c r="F90" s="25" t="s">
        <v>64</v>
      </c>
      <c r="G90" s="16">
        <f t="shared" ref="G90:H95" si="10">G91</f>
        <v>527.79999999999995</v>
      </c>
      <c r="H90" s="16">
        <f t="shared" si="10"/>
        <v>527.79999999999995</v>
      </c>
      <c r="I90" s="7"/>
    </row>
    <row r="91" spans="1:9" ht="25.5">
      <c r="A91" s="62" t="s">
        <v>69</v>
      </c>
      <c r="B91" s="25" t="s">
        <v>23</v>
      </c>
      <c r="C91" s="25" t="s">
        <v>25</v>
      </c>
      <c r="D91" s="25" t="s">
        <v>10</v>
      </c>
      <c r="E91" s="8" t="s">
        <v>134</v>
      </c>
      <c r="F91" s="25" t="s">
        <v>68</v>
      </c>
      <c r="G91" s="16">
        <f t="shared" si="10"/>
        <v>527.79999999999995</v>
      </c>
      <c r="H91" s="16">
        <f t="shared" si="10"/>
        <v>527.79999999999995</v>
      </c>
      <c r="I91" s="7"/>
    </row>
    <row r="92" spans="1:9" ht="25.5">
      <c r="A92" s="65" t="s">
        <v>71</v>
      </c>
      <c r="B92" s="30" t="s">
        <v>23</v>
      </c>
      <c r="C92" s="30" t="s">
        <v>25</v>
      </c>
      <c r="D92" s="30" t="s">
        <v>10</v>
      </c>
      <c r="E92" s="30" t="s">
        <v>134</v>
      </c>
      <c r="F92" s="30" t="s">
        <v>39</v>
      </c>
      <c r="G92" s="27">
        <v>527.79999999999995</v>
      </c>
      <c r="H92" s="27">
        <v>527.79999999999995</v>
      </c>
      <c r="I92" s="7"/>
    </row>
    <row r="93" spans="1:9" ht="38.25">
      <c r="A93" s="3" t="s">
        <v>89</v>
      </c>
      <c r="B93" s="25" t="s">
        <v>23</v>
      </c>
      <c r="C93" s="25" t="s">
        <v>25</v>
      </c>
      <c r="D93" s="25" t="s">
        <v>10</v>
      </c>
      <c r="E93" s="8" t="s">
        <v>135</v>
      </c>
      <c r="F93" s="25"/>
      <c r="G93" s="16">
        <f>G94</f>
        <v>50</v>
      </c>
      <c r="H93" s="16">
        <f>H94</f>
        <v>50</v>
      </c>
      <c r="I93" s="7"/>
    </row>
    <row r="94" spans="1:9" ht="25.5">
      <c r="A94" s="60" t="s">
        <v>65</v>
      </c>
      <c r="B94" s="25" t="s">
        <v>23</v>
      </c>
      <c r="C94" s="25" t="s">
        <v>25</v>
      </c>
      <c r="D94" s="25" t="s">
        <v>10</v>
      </c>
      <c r="E94" s="8" t="s">
        <v>135</v>
      </c>
      <c r="F94" s="25" t="s">
        <v>64</v>
      </c>
      <c r="G94" s="16">
        <f t="shared" si="10"/>
        <v>50</v>
      </c>
      <c r="H94" s="16">
        <f t="shared" si="10"/>
        <v>50</v>
      </c>
      <c r="I94" s="7"/>
    </row>
    <row r="95" spans="1:9" ht="25.5">
      <c r="A95" s="62" t="s">
        <v>69</v>
      </c>
      <c r="B95" s="25" t="s">
        <v>23</v>
      </c>
      <c r="C95" s="25" t="s">
        <v>25</v>
      </c>
      <c r="D95" s="25" t="s">
        <v>10</v>
      </c>
      <c r="E95" s="8" t="s">
        <v>135</v>
      </c>
      <c r="F95" s="25" t="s">
        <v>68</v>
      </c>
      <c r="G95" s="16">
        <f t="shared" si="10"/>
        <v>50</v>
      </c>
      <c r="H95" s="16">
        <f t="shared" si="10"/>
        <v>50</v>
      </c>
      <c r="I95" s="7"/>
    </row>
    <row r="96" spans="1:9" ht="25.5">
      <c r="A96" s="91" t="s">
        <v>71</v>
      </c>
      <c r="B96" s="30" t="s">
        <v>23</v>
      </c>
      <c r="C96" s="30" t="s">
        <v>25</v>
      </c>
      <c r="D96" s="30" t="s">
        <v>10</v>
      </c>
      <c r="E96" s="30" t="s">
        <v>135</v>
      </c>
      <c r="F96" s="30" t="s">
        <v>39</v>
      </c>
      <c r="G96" s="27">
        <v>50</v>
      </c>
      <c r="H96" s="27">
        <v>50</v>
      </c>
      <c r="I96" s="7"/>
    </row>
    <row r="97" spans="1:10" ht="15">
      <c r="A97" s="3" t="s">
        <v>43</v>
      </c>
      <c r="B97" s="25">
        <v>920</v>
      </c>
      <c r="C97" s="25" t="s">
        <v>25</v>
      </c>
      <c r="D97" s="25" t="s">
        <v>10</v>
      </c>
      <c r="E97" s="8" t="s">
        <v>106</v>
      </c>
      <c r="F97" s="25"/>
      <c r="G97" s="16">
        <f>G98+G102</f>
        <v>377</v>
      </c>
      <c r="H97" s="16">
        <f>H98+H102</f>
        <v>377</v>
      </c>
      <c r="I97" s="7"/>
    </row>
    <row r="98" spans="1:10" ht="25.5">
      <c r="A98" s="68" t="s">
        <v>92</v>
      </c>
      <c r="B98" s="25" t="s">
        <v>23</v>
      </c>
      <c r="C98" s="25" t="s">
        <v>25</v>
      </c>
      <c r="D98" s="25" t="s">
        <v>10</v>
      </c>
      <c r="E98" s="8" t="s">
        <v>122</v>
      </c>
      <c r="F98" s="25"/>
      <c r="G98" s="16">
        <f t="shared" ref="G98:G104" si="11">G99</f>
        <v>330</v>
      </c>
      <c r="H98" s="16">
        <f>H99</f>
        <v>330</v>
      </c>
      <c r="I98" s="7"/>
    </row>
    <row r="99" spans="1:10" ht="25.5">
      <c r="A99" s="60" t="s">
        <v>65</v>
      </c>
      <c r="B99" s="25" t="s">
        <v>23</v>
      </c>
      <c r="C99" s="25" t="s">
        <v>25</v>
      </c>
      <c r="D99" s="25" t="s">
        <v>10</v>
      </c>
      <c r="E99" s="8" t="s">
        <v>122</v>
      </c>
      <c r="F99" s="25" t="s">
        <v>64</v>
      </c>
      <c r="G99" s="16">
        <f t="shared" si="11"/>
        <v>330</v>
      </c>
      <c r="H99" s="16">
        <f>H100</f>
        <v>330</v>
      </c>
      <c r="I99" s="7"/>
    </row>
    <row r="100" spans="1:10" ht="25.5">
      <c r="A100" s="62" t="s">
        <v>69</v>
      </c>
      <c r="B100" s="25" t="s">
        <v>23</v>
      </c>
      <c r="C100" s="25" t="s">
        <v>25</v>
      </c>
      <c r="D100" s="25" t="s">
        <v>10</v>
      </c>
      <c r="E100" s="8" t="s">
        <v>122</v>
      </c>
      <c r="F100" s="25" t="s">
        <v>68</v>
      </c>
      <c r="G100" s="16">
        <f t="shared" si="11"/>
        <v>330</v>
      </c>
      <c r="H100" s="16">
        <f t="shared" ref="H100:H104" si="12">H101</f>
        <v>330</v>
      </c>
      <c r="I100" s="7"/>
    </row>
    <row r="101" spans="1:10" ht="25.5">
      <c r="A101" s="65" t="s">
        <v>71</v>
      </c>
      <c r="B101" s="30" t="s">
        <v>23</v>
      </c>
      <c r="C101" s="30" t="s">
        <v>25</v>
      </c>
      <c r="D101" s="30" t="s">
        <v>10</v>
      </c>
      <c r="E101" s="32" t="s">
        <v>122</v>
      </c>
      <c r="F101" s="30" t="s">
        <v>39</v>
      </c>
      <c r="G101" s="27">
        <v>330</v>
      </c>
      <c r="H101" s="27">
        <v>330</v>
      </c>
      <c r="I101" s="7"/>
    </row>
    <row r="102" spans="1:10" ht="38.25">
      <c r="A102" s="59" t="s">
        <v>93</v>
      </c>
      <c r="B102" s="25" t="s">
        <v>23</v>
      </c>
      <c r="C102" s="25" t="s">
        <v>25</v>
      </c>
      <c r="D102" s="25" t="s">
        <v>10</v>
      </c>
      <c r="E102" s="8" t="s">
        <v>123</v>
      </c>
      <c r="F102" s="25"/>
      <c r="G102" s="16">
        <f t="shared" si="11"/>
        <v>47</v>
      </c>
      <c r="H102" s="16">
        <f t="shared" si="12"/>
        <v>47</v>
      </c>
      <c r="I102" s="7"/>
    </row>
    <row r="103" spans="1:10" ht="25.5">
      <c r="A103" s="42" t="s">
        <v>73</v>
      </c>
      <c r="B103" s="25" t="s">
        <v>23</v>
      </c>
      <c r="C103" s="25" t="s">
        <v>25</v>
      </c>
      <c r="D103" s="25" t="s">
        <v>10</v>
      </c>
      <c r="E103" s="8" t="s">
        <v>123</v>
      </c>
      <c r="F103" s="25" t="s">
        <v>45</v>
      </c>
      <c r="G103" s="16">
        <f t="shared" si="11"/>
        <v>47</v>
      </c>
      <c r="H103" s="16">
        <f t="shared" si="12"/>
        <v>47</v>
      </c>
      <c r="I103" s="7"/>
    </row>
    <row r="104" spans="1:10" ht="38.25">
      <c r="A104" s="42" t="s">
        <v>74</v>
      </c>
      <c r="B104" s="25" t="s">
        <v>23</v>
      </c>
      <c r="C104" s="25" t="s">
        <v>25</v>
      </c>
      <c r="D104" s="25" t="s">
        <v>10</v>
      </c>
      <c r="E104" s="8" t="s">
        <v>123</v>
      </c>
      <c r="F104" s="25" t="s">
        <v>46</v>
      </c>
      <c r="G104" s="16">
        <f t="shared" si="11"/>
        <v>47</v>
      </c>
      <c r="H104" s="16">
        <f t="shared" si="12"/>
        <v>47</v>
      </c>
      <c r="I104" s="7"/>
    </row>
    <row r="105" spans="1:10" ht="38.25">
      <c r="A105" s="65" t="s">
        <v>72</v>
      </c>
      <c r="B105" s="30" t="s">
        <v>23</v>
      </c>
      <c r="C105" s="30" t="s">
        <v>25</v>
      </c>
      <c r="D105" s="30" t="s">
        <v>10</v>
      </c>
      <c r="E105" s="32" t="s">
        <v>123</v>
      </c>
      <c r="F105" s="30" t="s">
        <v>34</v>
      </c>
      <c r="G105" s="27">
        <v>47</v>
      </c>
      <c r="H105" s="27">
        <v>47</v>
      </c>
      <c r="I105" s="7"/>
    </row>
    <row r="106" spans="1:10" ht="25.5">
      <c r="A106" s="50" t="s">
        <v>155</v>
      </c>
      <c r="B106" s="29" t="s">
        <v>23</v>
      </c>
      <c r="C106" s="29">
        <v>99</v>
      </c>
      <c r="D106" s="29" t="s">
        <v>26</v>
      </c>
      <c r="E106" s="8"/>
      <c r="F106" s="29"/>
      <c r="G106" s="28">
        <f t="shared" ref="G106:H110" si="13">G107</f>
        <v>3432.2</v>
      </c>
      <c r="H106" s="28">
        <f t="shared" si="13"/>
        <v>7074</v>
      </c>
    </row>
    <row r="107" spans="1:10" ht="15">
      <c r="A107" s="55" t="s">
        <v>156</v>
      </c>
      <c r="B107" s="8" t="s">
        <v>23</v>
      </c>
      <c r="C107" s="24">
        <v>99</v>
      </c>
      <c r="D107" s="24">
        <v>99</v>
      </c>
      <c r="E107" s="8"/>
      <c r="F107" s="8"/>
      <c r="G107" s="14">
        <f t="shared" si="13"/>
        <v>3432.2</v>
      </c>
      <c r="H107" s="14">
        <f t="shared" si="13"/>
        <v>7074</v>
      </c>
    </row>
    <row r="108" spans="1:10" ht="15">
      <c r="A108" s="55" t="s">
        <v>43</v>
      </c>
      <c r="B108" s="8" t="s">
        <v>23</v>
      </c>
      <c r="C108" s="24">
        <v>99</v>
      </c>
      <c r="D108" s="24">
        <v>99</v>
      </c>
      <c r="E108" s="8" t="s">
        <v>106</v>
      </c>
      <c r="F108" s="8"/>
      <c r="G108" s="14">
        <f t="shared" si="13"/>
        <v>3432.2</v>
      </c>
      <c r="H108" s="14">
        <f t="shared" si="13"/>
        <v>7074</v>
      </c>
    </row>
    <row r="109" spans="1:10" ht="15">
      <c r="A109" s="55" t="s">
        <v>156</v>
      </c>
      <c r="B109" s="8" t="s">
        <v>23</v>
      </c>
      <c r="C109" s="24">
        <v>99</v>
      </c>
      <c r="D109" s="24">
        <v>99</v>
      </c>
      <c r="E109" s="8" t="s">
        <v>157</v>
      </c>
      <c r="F109" s="8"/>
      <c r="G109" s="14">
        <f t="shared" si="13"/>
        <v>3432.2</v>
      </c>
      <c r="H109" s="14">
        <f t="shared" si="13"/>
        <v>7074</v>
      </c>
    </row>
    <row r="110" spans="1:10" ht="15">
      <c r="A110" s="55" t="s">
        <v>47</v>
      </c>
      <c r="B110" s="8" t="s">
        <v>23</v>
      </c>
      <c r="C110" s="24">
        <v>99</v>
      </c>
      <c r="D110" s="24">
        <v>99</v>
      </c>
      <c r="E110" s="8" t="s">
        <v>157</v>
      </c>
      <c r="F110" s="8">
        <v>800</v>
      </c>
      <c r="G110" s="14">
        <f t="shared" si="13"/>
        <v>3432.2</v>
      </c>
      <c r="H110" s="14">
        <f t="shared" si="13"/>
        <v>7074</v>
      </c>
    </row>
    <row r="111" spans="1:10" ht="15">
      <c r="A111" s="57" t="s">
        <v>158</v>
      </c>
      <c r="B111" s="32" t="s">
        <v>23</v>
      </c>
      <c r="C111" s="30">
        <v>99</v>
      </c>
      <c r="D111" s="30">
        <v>99</v>
      </c>
      <c r="E111" s="30" t="s">
        <v>157</v>
      </c>
      <c r="F111" s="32">
        <v>880</v>
      </c>
      <c r="G111" s="27">
        <v>3432.2</v>
      </c>
      <c r="H111" s="27">
        <v>7074</v>
      </c>
    </row>
    <row r="112" spans="1:10" ht="28.5">
      <c r="A112" s="58" t="s">
        <v>55</v>
      </c>
      <c r="B112" s="33" t="s">
        <v>56</v>
      </c>
      <c r="C112" s="34"/>
      <c r="D112" s="95"/>
      <c r="E112" s="95"/>
      <c r="F112" s="33" t="s">
        <v>7</v>
      </c>
      <c r="G112" s="11">
        <f t="shared" ref="G112:H114" si="14">G113</f>
        <v>36135</v>
      </c>
      <c r="H112" s="11">
        <f t="shared" si="14"/>
        <v>36135</v>
      </c>
      <c r="I112" s="96"/>
      <c r="J112" s="97"/>
    </row>
    <row r="113" spans="1:9" ht="14.25">
      <c r="A113" s="50" t="s">
        <v>57</v>
      </c>
      <c r="B113" s="35">
        <v>956</v>
      </c>
      <c r="C113" s="36">
        <v>8</v>
      </c>
      <c r="D113" s="29" t="s">
        <v>26</v>
      </c>
      <c r="E113" s="8"/>
      <c r="F113" s="35"/>
      <c r="G113" s="10">
        <f>G114+G128</f>
        <v>36135</v>
      </c>
      <c r="H113" s="10">
        <f>H114+H128</f>
        <v>36135</v>
      </c>
    </row>
    <row r="114" spans="1:9" ht="20.25" customHeight="1">
      <c r="A114" s="51" t="s">
        <v>22</v>
      </c>
      <c r="B114" s="38">
        <v>956</v>
      </c>
      <c r="C114" s="39">
        <v>8</v>
      </c>
      <c r="D114" s="39">
        <v>1</v>
      </c>
      <c r="E114" s="8"/>
      <c r="F114" s="38"/>
      <c r="G114" s="13">
        <f t="shared" si="14"/>
        <v>25770</v>
      </c>
      <c r="H114" s="13">
        <f t="shared" si="14"/>
        <v>25770</v>
      </c>
    </row>
    <row r="115" spans="1:9" ht="27" customHeight="1">
      <c r="A115" s="3" t="s">
        <v>88</v>
      </c>
      <c r="B115" s="8" t="s">
        <v>56</v>
      </c>
      <c r="C115" s="9">
        <v>8</v>
      </c>
      <c r="D115" s="9">
        <v>1</v>
      </c>
      <c r="E115" s="8" t="s">
        <v>124</v>
      </c>
      <c r="F115" s="8"/>
      <c r="G115" s="14">
        <f>G116+G120+G124</f>
        <v>25770</v>
      </c>
      <c r="H115" s="14">
        <f>H116+H120+H124</f>
        <v>25770</v>
      </c>
    </row>
    <row r="116" spans="1:9" ht="25.5">
      <c r="A116" s="69" t="s">
        <v>85</v>
      </c>
      <c r="B116" s="70" t="s">
        <v>56</v>
      </c>
      <c r="C116" s="98">
        <v>8</v>
      </c>
      <c r="D116" s="98">
        <v>1</v>
      </c>
      <c r="E116" s="8" t="s">
        <v>125</v>
      </c>
      <c r="F116" s="8"/>
      <c r="G116" s="14">
        <f>G119</f>
        <v>9885</v>
      </c>
      <c r="H116" s="14">
        <f>H119</f>
        <v>9885</v>
      </c>
    </row>
    <row r="117" spans="1:9" ht="38.25" customHeight="1">
      <c r="A117" s="55" t="s">
        <v>60</v>
      </c>
      <c r="B117" s="71" t="s">
        <v>56</v>
      </c>
      <c r="C117" s="98">
        <v>8</v>
      </c>
      <c r="D117" s="98">
        <v>1</v>
      </c>
      <c r="E117" s="8" t="s">
        <v>125</v>
      </c>
      <c r="F117" s="8" t="s">
        <v>61</v>
      </c>
      <c r="G117" s="14">
        <f>G119</f>
        <v>9885</v>
      </c>
      <c r="H117" s="14">
        <f>H119</f>
        <v>9885</v>
      </c>
    </row>
    <row r="118" spans="1:9" ht="19.5" customHeight="1">
      <c r="A118" s="55" t="s">
        <v>62</v>
      </c>
      <c r="B118" s="71" t="s">
        <v>56</v>
      </c>
      <c r="C118" s="98">
        <v>8</v>
      </c>
      <c r="D118" s="98">
        <v>1</v>
      </c>
      <c r="E118" s="8" t="s">
        <v>125</v>
      </c>
      <c r="F118" s="8" t="s">
        <v>63</v>
      </c>
      <c r="G118" s="14">
        <f>G119</f>
        <v>9885</v>
      </c>
      <c r="H118" s="14">
        <f>H119</f>
        <v>9885</v>
      </c>
    </row>
    <row r="119" spans="1:9" ht="69" customHeight="1">
      <c r="A119" s="57" t="s">
        <v>79</v>
      </c>
      <c r="B119" s="73" t="s">
        <v>56</v>
      </c>
      <c r="C119" s="99">
        <v>8</v>
      </c>
      <c r="D119" s="99">
        <v>1</v>
      </c>
      <c r="E119" s="99" t="s">
        <v>125</v>
      </c>
      <c r="F119" s="32" t="s">
        <v>38</v>
      </c>
      <c r="G119" s="27">
        <v>9885</v>
      </c>
      <c r="H119" s="27">
        <v>9885</v>
      </c>
    </row>
    <row r="120" spans="1:9" ht="25.5" customHeight="1">
      <c r="A120" s="72" t="s">
        <v>137</v>
      </c>
      <c r="B120" s="71" t="s">
        <v>56</v>
      </c>
      <c r="C120" s="9">
        <v>8</v>
      </c>
      <c r="D120" s="9">
        <v>1</v>
      </c>
      <c r="E120" s="8" t="s">
        <v>138</v>
      </c>
      <c r="F120" s="8"/>
      <c r="G120" s="14">
        <f t="shared" ref="G120:H122" si="15">G121</f>
        <v>34.1</v>
      </c>
      <c r="H120" s="14">
        <f t="shared" si="15"/>
        <v>34.1</v>
      </c>
      <c r="I120" s="7"/>
    </row>
    <row r="121" spans="1:9" ht="38.25">
      <c r="A121" s="55" t="s">
        <v>60</v>
      </c>
      <c r="B121" s="71" t="s">
        <v>56</v>
      </c>
      <c r="C121" s="9">
        <v>8</v>
      </c>
      <c r="D121" s="9">
        <v>1</v>
      </c>
      <c r="E121" s="8" t="s">
        <v>138</v>
      </c>
      <c r="F121" s="8" t="s">
        <v>61</v>
      </c>
      <c r="G121" s="14">
        <f t="shared" si="15"/>
        <v>34.1</v>
      </c>
      <c r="H121" s="14">
        <f t="shared" si="15"/>
        <v>34.1</v>
      </c>
      <c r="I121" s="7"/>
    </row>
    <row r="122" spans="1:9" ht="15">
      <c r="A122" s="55" t="s">
        <v>62</v>
      </c>
      <c r="B122" s="71" t="s">
        <v>56</v>
      </c>
      <c r="C122" s="9">
        <v>8</v>
      </c>
      <c r="D122" s="9">
        <v>1</v>
      </c>
      <c r="E122" s="8" t="s">
        <v>138</v>
      </c>
      <c r="F122" s="8" t="s">
        <v>63</v>
      </c>
      <c r="G122" s="14">
        <f t="shared" si="15"/>
        <v>34.1</v>
      </c>
      <c r="H122" s="14">
        <f t="shared" si="15"/>
        <v>34.1</v>
      </c>
      <c r="I122" s="7"/>
    </row>
    <row r="123" spans="1:9" ht="25.5">
      <c r="A123" s="57" t="s">
        <v>90</v>
      </c>
      <c r="B123" s="73" t="s">
        <v>56</v>
      </c>
      <c r="C123" s="80">
        <v>8</v>
      </c>
      <c r="D123" s="80">
        <v>1</v>
      </c>
      <c r="E123" s="99" t="s">
        <v>138</v>
      </c>
      <c r="F123" s="32" t="s">
        <v>91</v>
      </c>
      <c r="G123" s="27">
        <v>34.1</v>
      </c>
      <c r="H123" s="27">
        <v>34.1</v>
      </c>
      <c r="I123" s="7"/>
    </row>
    <row r="124" spans="1:9" ht="32.25" customHeight="1">
      <c r="A124" s="72" t="s">
        <v>86</v>
      </c>
      <c r="B124" s="71" t="s">
        <v>56</v>
      </c>
      <c r="C124" s="98">
        <v>8</v>
      </c>
      <c r="D124" s="98">
        <v>1</v>
      </c>
      <c r="E124" s="8" t="s">
        <v>126</v>
      </c>
      <c r="F124" s="8"/>
      <c r="G124" s="14">
        <f>G125</f>
        <v>15850.9</v>
      </c>
      <c r="H124" s="14">
        <f t="shared" ref="H124" si="16">H125</f>
        <v>15850.9</v>
      </c>
    </row>
    <row r="125" spans="1:9" ht="38.25">
      <c r="A125" s="55" t="s">
        <v>60</v>
      </c>
      <c r="B125" s="71" t="s">
        <v>56</v>
      </c>
      <c r="C125" s="98">
        <v>8</v>
      </c>
      <c r="D125" s="98">
        <v>1</v>
      </c>
      <c r="E125" s="8" t="s">
        <v>126</v>
      </c>
      <c r="F125" s="8" t="s">
        <v>61</v>
      </c>
      <c r="G125" s="14">
        <f>G126</f>
        <v>15850.9</v>
      </c>
      <c r="H125" s="14">
        <f>H126</f>
        <v>15850.9</v>
      </c>
    </row>
    <row r="126" spans="1:9" ht="15">
      <c r="A126" s="55" t="s">
        <v>62</v>
      </c>
      <c r="B126" s="71" t="s">
        <v>56</v>
      </c>
      <c r="C126" s="98">
        <v>8</v>
      </c>
      <c r="D126" s="98">
        <v>1</v>
      </c>
      <c r="E126" s="8" t="s">
        <v>126</v>
      </c>
      <c r="F126" s="8" t="s">
        <v>63</v>
      </c>
      <c r="G126" s="14">
        <f>G127</f>
        <v>15850.9</v>
      </c>
      <c r="H126" s="14">
        <f>H127</f>
        <v>15850.9</v>
      </c>
    </row>
    <row r="127" spans="1:9" ht="63.75">
      <c r="A127" s="57" t="s">
        <v>79</v>
      </c>
      <c r="B127" s="73" t="s">
        <v>56</v>
      </c>
      <c r="C127" s="99">
        <v>8</v>
      </c>
      <c r="D127" s="99">
        <v>1</v>
      </c>
      <c r="E127" s="99" t="s">
        <v>126</v>
      </c>
      <c r="F127" s="32" t="s">
        <v>38</v>
      </c>
      <c r="G127" s="27">
        <v>15850.9</v>
      </c>
      <c r="H127" s="27">
        <v>15850.9</v>
      </c>
    </row>
    <row r="128" spans="1:9" ht="15">
      <c r="A128" s="51" t="s">
        <v>98</v>
      </c>
      <c r="B128" s="38">
        <v>956</v>
      </c>
      <c r="C128" s="39">
        <v>8</v>
      </c>
      <c r="D128" s="39">
        <v>2</v>
      </c>
      <c r="E128" s="8"/>
      <c r="F128" s="51"/>
      <c r="G128" s="14">
        <f>G129</f>
        <v>10365</v>
      </c>
      <c r="H128" s="14">
        <f>H129</f>
        <v>10365</v>
      </c>
    </row>
    <row r="129" spans="1:10" ht="25.5">
      <c r="A129" s="3" t="s">
        <v>88</v>
      </c>
      <c r="B129" s="38">
        <v>956</v>
      </c>
      <c r="C129" s="39">
        <v>8</v>
      </c>
      <c r="D129" s="39">
        <v>2</v>
      </c>
      <c r="E129" s="8" t="s">
        <v>124</v>
      </c>
      <c r="F129" s="51"/>
      <c r="G129" s="14">
        <f>G130</f>
        <v>10365</v>
      </c>
      <c r="H129" s="14">
        <f>H130</f>
        <v>10365</v>
      </c>
    </row>
    <row r="130" spans="1:10" ht="38.25">
      <c r="A130" s="72" t="s">
        <v>86</v>
      </c>
      <c r="B130" s="71" t="s">
        <v>56</v>
      </c>
      <c r="C130" s="98">
        <v>8</v>
      </c>
      <c r="D130" s="98">
        <v>2</v>
      </c>
      <c r="E130" s="8" t="s">
        <v>126</v>
      </c>
      <c r="F130" s="8"/>
      <c r="G130" s="14">
        <f t="shared" ref="G130:H132" si="17">G131</f>
        <v>10365</v>
      </c>
      <c r="H130" s="14">
        <f t="shared" si="17"/>
        <v>10365</v>
      </c>
    </row>
    <row r="131" spans="1:10" ht="38.25">
      <c r="A131" s="55" t="s">
        <v>60</v>
      </c>
      <c r="B131" s="71" t="s">
        <v>56</v>
      </c>
      <c r="C131" s="98">
        <v>8</v>
      </c>
      <c r="D131" s="98">
        <v>2</v>
      </c>
      <c r="E131" s="8" t="s">
        <v>126</v>
      </c>
      <c r="F131" s="8" t="s">
        <v>61</v>
      </c>
      <c r="G131" s="14">
        <f t="shared" si="17"/>
        <v>10365</v>
      </c>
      <c r="H131" s="14">
        <f t="shared" si="17"/>
        <v>10365</v>
      </c>
    </row>
    <row r="132" spans="1:10" ht="15">
      <c r="A132" s="55" t="s">
        <v>95</v>
      </c>
      <c r="B132" s="71" t="s">
        <v>56</v>
      </c>
      <c r="C132" s="98">
        <v>8</v>
      </c>
      <c r="D132" s="98">
        <v>2</v>
      </c>
      <c r="E132" s="8" t="s">
        <v>126</v>
      </c>
      <c r="F132" s="8" t="s">
        <v>94</v>
      </c>
      <c r="G132" s="14">
        <f t="shared" si="17"/>
        <v>10365</v>
      </c>
      <c r="H132" s="14">
        <f t="shared" si="17"/>
        <v>10365</v>
      </c>
    </row>
    <row r="133" spans="1:10" ht="63.75">
      <c r="A133" s="57" t="s">
        <v>97</v>
      </c>
      <c r="B133" s="73" t="s">
        <v>56</v>
      </c>
      <c r="C133" s="99">
        <v>8</v>
      </c>
      <c r="D133" s="99">
        <v>2</v>
      </c>
      <c r="E133" s="99" t="s">
        <v>126</v>
      </c>
      <c r="F133" s="32" t="s">
        <v>96</v>
      </c>
      <c r="G133" s="27">
        <v>10365</v>
      </c>
      <c r="H133" s="27">
        <v>10365</v>
      </c>
      <c r="I133" s="7"/>
      <c r="J133" s="7"/>
    </row>
  </sheetData>
  <autoFilter ref="A6:J133"/>
  <customSheetViews>
    <customSheetView guid="{265E4B74-F87F-4C11-8F36-BD3184BC15DF}" showPageBreaks="1" printArea="1" showAutoFilter="1" topLeftCell="A37">
      <selection activeCell="G38" sqref="G38"/>
      <pageMargins left="0.70866141732283472" right="0.19685039370078741" top="0.15748031496062992" bottom="0.55118110236220474" header="0" footer="0"/>
      <pageSetup paperSize="9" scale="90" orientation="portrait" r:id="rId1"/>
      <autoFilter ref="A6:J133"/>
    </customSheetView>
    <customSheetView guid="{9AE4E90B-95AD-4E92-80AE-724EF4B3642C}" showPageBreaks="1" printArea="1" showAutoFilter="1" hiddenRows="1" topLeftCell="A112">
      <selection activeCell="G127" sqref="G127"/>
      <pageMargins left="0.70866141732283472" right="0.19685039370078741" top="0.15748031496062992" bottom="0.55118110236220474" header="0" footer="0"/>
      <pageSetup paperSize="9" scale="90" orientation="portrait" r:id="rId2"/>
      <autoFilter ref="A6:J137"/>
    </customSheetView>
    <customSheetView guid="{C0DCEFD6-4378-4196-8A52-BBAE8937CBA3}" showPageBreaks="1" printArea="1" showAutoFilter="1" view="pageBreakPreview" topLeftCell="A118">
      <selection activeCell="R12" sqref="R12"/>
      <pageMargins left="0.70866141732283472" right="0.19685039370078741" top="0.15748031496062992" bottom="0.55118110236220474" header="0" footer="0"/>
      <pageSetup paperSize="9" scale="90" orientation="portrait" r:id="rId3"/>
      <autoFilter ref="A6:J133"/>
    </customSheetView>
  </customSheetViews>
  <mergeCells count="10">
    <mergeCell ref="G7:H7"/>
    <mergeCell ref="E2:H2"/>
    <mergeCell ref="E3:H3"/>
    <mergeCell ref="A4:H4"/>
    <mergeCell ref="A5:H5"/>
    <mergeCell ref="A7:A8"/>
    <mergeCell ref="B7:B8"/>
    <mergeCell ref="C7:D7"/>
    <mergeCell ref="E7:E8"/>
    <mergeCell ref="F7:F8"/>
  </mergeCells>
  <pageMargins left="0.70866141732283472" right="0.19685039370078741" top="0.15748031496062992" bottom="0.55118110236220474" header="0" footer="0"/>
  <pageSetup paperSize="9" scale="9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2017 год</vt:lpstr>
      <vt:lpstr>2018-2019 год</vt:lpstr>
      <vt:lpstr>'2017 год'!Заголовки_для_печати</vt:lpstr>
      <vt:lpstr>'2018-2019 год'!Заголовки_для_печати</vt:lpstr>
      <vt:lpstr>'2017 год'!Область_печати</vt:lpstr>
      <vt:lpstr>'2018-2019 год'!Область_печати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2016-12-19T08:04:39Z</cp:lastPrinted>
  <dcterms:created xsi:type="dcterms:W3CDTF">2003-12-05T21:14:57Z</dcterms:created>
  <dcterms:modified xsi:type="dcterms:W3CDTF">2016-12-19T08:06:04Z</dcterms:modified>
</cp:coreProperties>
</file>