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Свод РРО муниципальных образов" sheetId="1" r:id="rId1"/>
  </sheets>
  <definedNames>
    <definedName name="_xlnm.Print_Area" localSheetId="0">'Свод РРО муниципальных образов'!$A$1:$S$36</definedName>
  </definedNames>
  <calcPr calcId="125725"/>
</workbook>
</file>

<file path=xl/calcChain.xml><?xml version="1.0" encoding="utf-8"?>
<calcChain xmlns="http://schemas.openxmlformats.org/spreadsheetml/2006/main">
  <c r="Q20" i="1"/>
  <c r="Q23"/>
  <c r="P23"/>
  <c r="S37" l="1"/>
  <c r="R37"/>
  <c r="O36"/>
  <c r="N36"/>
  <c r="P35"/>
  <c r="Q32"/>
  <c r="Q31" s="1"/>
  <c r="R32"/>
  <c r="R31" s="1"/>
  <c r="S32"/>
  <c r="S31" s="1"/>
  <c r="P32"/>
  <c r="P31" s="1"/>
  <c r="P18"/>
  <c r="S29"/>
  <c r="R29"/>
  <c r="Q29"/>
  <c r="P29"/>
  <c r="Q28"/>
  <c r="R28"/>
  <c r="S28"/>
  <c r="P28"/>
  <c r="S27"/>
  <c r="R27"/>
  <c r="Q27"/>
  <c r="P27"/>
  <c r="Q26"/>
  <c r="P26"/>
  <c r="S18"/>
  <c r="R18"/>
  <c r="Q18"/>
  <c r="S24"/>
  <c r="R24"/>
  <c r="R17" s="1"/>
  <c r="Q24"/>
  <c r="P24"/>
  <c r="S17"/>
  <c r="S16" l="1"/>
  <c r="S36" s="1"/>
  <c r="S38" s="1"/>
  <c r="Q17"/>
  <c r="Q16" s="1"/>
  <c r="Q36" s="1"/>
  <c r="Q38" s="1"/>
  <c r="P17"/>
  <c r="P16" s="1"/>
  <c r="P36" s="1"/>
  <c r="P38" s="1"/>
  <c r="R16"/>
  <c r="R36" s="1"/>
  <c r="R38" s="1"/>
</calcChain>
</file>

<file path=xl/sharedStrings.xml><?xml version="1.0" encoding="utf-8"?>
<sst xmlns="http://schemas.openxmlformats.org/spreadsheetml/2006/main" count="295" uniqueCount="173">
  <si>
    <t>Финансовый орган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</si>
  <si>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</si>
  <si>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</si>
  <si>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</si>
  <si>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</si>
  <si>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</si>
  <si>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</si>
  <si>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</si>
  <si>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</si>
  <si>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</si>
  <si>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</si>
  <si>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</si>
  <si>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</si>
  <si>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наименование, номер и дата</t>
  </si>
  <si>
    <t>номер статьи (подстатьи), пункта (подпункта)</t>
  </si>
  <si>
    <t>дата вступления в силу, срок действия</t>
  </si>
  <si>
    <t>раздел</t>
  </si>
  <si>
    <t>подраздел</t>
  </si>
  <si>
    <t>по плану</t>
  </si>
  <si>
    <t>по факту исполнения</t>
  </si>
  <si>
    <t>Управление финансов муниципального района "Печора"</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</si>
  <si>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</si>
  <si>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</si>
  <si>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Единица измерения: тыс. руб. (с точностью до второго десятичного знака)</t>
  </si>
  <si>
    <t>2015 г.</t>
  </si>
  <si>
    <t>2016 г.</t>
  </si>
  <si>
    <t>2017 г.</t>
  </si>
  <si>
    <t>2018 г.</t>
  </si>
  <si>
    <t>2019 г.</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</si>
  <si>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</si>
  <si>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</si>
  <si>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X</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</si>
  <si>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</si>
  <si>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</si>
  <si>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</si>
  <si>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</si>
  <si>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 xml:space="preserve">Федеральный Закон от 06.10.2003 №131-ФЗ "Об общих принципах организации местного самоуправления в Российской Федерации" </t>
  </si>
  <si>
    <t xml:space="preserve"> п.5 ст.14</t>
  </si>
  <si>
    <t>08.10.2003 - не установлена</t>
  </si>
  <si>
    <t xml:space="preserve">1) Постановление Правительства Республики Коми от 06.02.2015 №51 "О распределении на 2015 год и плановый период 2016 и 2017 годов субсидий из республиканского бюджета Республики Коми на содержание автомобильных дорог общего пользования местного значения" 
2) Постановление Правительства Республики Коми от 23.12.2015 №563 "О распределении на 2016 год и плановый период 2017 и 2018 годов субсидий из республиканского бюджета Республики Коми на содержание автомобильных дорог общего пользования местного значения" 
3) Постановление Правительства Республики Коми от 30.12.2011 №650 "Об утверждении Государственной программы Республики Коми "Развитие транспортной системы" </t>
  </si>
  <si>
    <t>1) в целом
2) в целом
3) в целом</t>
  </si>
  <si>
    <t>1) 06.02.2015 - не установлена
2) 01.01.2016 - не установлена
3) 30.12.2011 - не установлена</t>
  </si>
  <si>
    <t xml:space="preserve">1) Постановления администрации МО МР "Печора" от 31.12.2015 №1584 "О мерах по реализации решения Совета муниципального района «Печора» от 14.12.2015 № 6-4/43 «О бюджете муниципального образования муниципального района «Печора» на 2016 год и плановый период 2017 и 2018 годов» и решений Советов поселений «О бюджете муниципального образования … на 2016 год и плановый период 2017 и 2018 годов»" 
2) Постановления администрации МО МР "Печора" от 15.01.2015 №9 "О мерах по реализации решения Совета муниципального района «Печора» от 16.12.2014 № 5-32/425 «О бюджете муниципального образования муниципального района «Печора» на 2015 год и плановый период 2016 и 2017 годов» и решений Советов поселений «О бюджете муниципального образования … на 2015 год и плановый период 2016 и 2017 годов»" 
3) Решение Совета ГП "Печора" от 30.09.2013 №3-9/38 "О создании Муниципального дорожного фонда городского фонда городского поселения "Печора"" 
4) Постановления администрации МО МР "Печора" от 24.12.2013 №2514 "Об утверждении муниципальной программы "Безопасность жизнедеятельности населения МО МР "Печора"" 
5) Постановления администрации МО МР "Печора" от 24.12.2013 №2515 "Об утверждении муниципальной программы «Жилье, жилищно-коммунальное хозяйство и территориальное развитие МО МР «Печора»" </t>
  </si>
  <si>
    <t>1) в целом
2) в целом
3) в целом
4) в целом
5) в целом</t>
  </si>
  <si>
    <t>1) 01.01.2016 - не установлена
2) 15.01.2015 - не установлена
3) 30.09.2013 - не установлена
4) 24.12.2013 - не установлена
5) 24.12.2013 - не установлена</t>
  </si>
  <si>
    <t>обеспечение первичных мер пожарной безопасности в границах населенных пунктов городского поселения</t>
  </si>
  <si>
    <t>4012</t>
  </si>
  <si>
    <t xml:space="preserve">1) Закон Российской Федерации от 21.12.1994 №69-ФЗ "О пожарной безопасности" 
2) Федеральный Закон от 06.10.2003 №131-ФЗ "Об общих принципах организации местного самоуправления в Российской Федерации" </t>
  </si>
  <si>
    <t>1)  ст.10
2)  п.9 ст.14</t>
  </si>
  <si>
    <t>1) 05.01.1995 - не установлена
2) 08.10.2003 - не установлена</t>
  </si>
  <si>
    <t xml:space="preserve">Закон Республики Коми от 19.10.1999 №48-РЗ "О защите населения и территорий Республики Коми от чрезвычайных ситуаций природного и техногенного характера" </t>
  </si>
  <si>
    <t xml:space="preserve"> ст.7(1)</t>
  </si>
  <si>
    <t>10.11.1999 - не установлена</t>
  </si>
  <si>
    <t xml:space="preserve">1) Решение Совета ГП "Печора" от 17.12.2014 №3-20/82 "О бюджете муниципального образования городского поселения "Печора" на 2015 год и плановый перио 2016 и 2017 годов" 
2) Решение Совета ГП "Печора" от 23.12.2015 №3-28/110 "О бюджете муниципального образования городского поселения "Печора" на 2016 год и плановый перио 2017 и 2018 годов" </t>
  </si>
  <si>
    <t>1) в целом
2) в целом</t>
  </si>
  <si>
    <t>1) 17.12.2014 - 31.12.2017
2) 23.12.2015 - 31.12.2017</t>
  </si>
  <si>
    <t>03</t>
  </si>
  <si>
    <t>10</t>
  </si>
  <si>
    <t>создание условий для обеспечения жителей городского поселения услугами связи, общественного питания, торговли и бытового обслуживания</t>
  </si>
  <si>
    <t>4013</t>
  </si>
  <si>
    <t xml:space="preserve"> п.10 ст.14</t>
  </si>
  <si>
    <t xml:space="preserve">1) Постановления администрации МО МР "Печора" от 06.02.2015 №114 ""Об утверждении порядка предоставления субсидий на частичное возмещение убытков бани N 2 г. Печора"" 
2) Постановления администрации МО МР "Печора" от 31.12.2015 №1584 "О мерах по реализации решения Совета муниципального района «Печора» от 14.12.2015 № 6-4/43 «О бюджете муниципального образования муниципального района «Печора» на 2016 год и плановый период 2017 и 2018 годов» и решений Советов поселений «О бюджете муниципального образования … на 2016 год и плановый период 2017 и 2018 годов»" 
3) Постановления администрации МО МР "Печора" от 15.01.2015 №9 "О мерах по реализации решения Совета муниципального района «Печора» от 16.12.2014 № 5-32/425 «О бюджете муниципального образования муниципального района «Печора» на 2015 год и плановый период 2016 и 2017 годов» и решений Советов поселений «О бюджете муниципального образования … на 2015 год и плановый период 2016 и 2017 годов»" 
4) Решение Совета ГП "Печора" от 14.04.2015 №3-22/91 "Об установлении тарифов на услуги бани № 2" 
5) Постановления администрации МО МР "Печора" от 31.01.2014 №120 "Об утверждении порядка предоставления субсидий на частичное возмещение убытков бани №2 г. Печора" </t>
  </si>
  <si>
    <t>1) 06.02.2015 - не установлена
2) 01.01.2016 - не установлена
3) 15.01.2015 - не установлена
4) 01.05.2015 - не установлена
5) 31.01.2014 - не установлена</t>
  </si>
  <si>
    <t>05</t>
  </si>
  <si>
    <t>02</t>
  </si>
  <si>
    <t>создание условий для организации досуга и обеспечения жителей городского поселения услугами организаций культуры</t>
  </si>
  <si>
    <t>4015</t>
  </si>
  <si>
    <t xml:space="preserve">1) Закон Российской Федерации от 03.11.2006 №174-ФЗ "Об автономных учреждениях" 
2) Федеральный Закон от 06.10.2003 №131-ФЗ "Об общих принципах организации местного самоуправления в Российской Федерации" 
3) Закон Российской Федерации от 09.10.1992 №3612-1 "Основы законодательства Российской Федерации о культуре" </t>
  </si>
  <si>
    <t>1) в целом
2)  п.12 ст.14
3)  ст.39</t>
  </si>
  <si>
    <t>1) 08.01.2007 - не установлена
2) 08.10.2003 - не установлена
3) 17.11.1992 - не установлена</t>
  </si>
  <si>
    <t xml:space="preserve">1) Закон Республики Коми от 22.12.1994 №15-РЗ "О культуре" 
2) Постановление Правительства Республики Коми от 11.09.2008 №242 "Об оплате труда работников государственных учреждений культуры и искусства Республики Коми" </t>
  </si>
  <si>
    <t>1) 01.01.1995 - не установлена
2) 01.10.2008 - не установлена</t>
  </si>
  <si>
    <t xml:space="preserve">1) Решение Совета ГП "Печора" от 17.12.2014 №3-20/82 "О бюджете муниципального образования городского поселения "Печора" на 2015 год и плановый перио 2016 и 2017 годов" 
2) Решение Совета ГП "Печора" от 23.12.2015 №3-28/110 "О бюджете муниципального образования городского поселения "Печора" на 2016 год и плановый перио 2017 и 2018 годов" 
3) Постановления администрации МО МР "Печора" от 25.02.2015 №214 "Об изменении типа существующего муниципального бюджетного учреждения "Городское объединение "Центр досуга и кино"" 
4) Постановления администрации МО МР "Печора" от 23.09.2008 №1218 "Об оплате труда работников муниципальных учреждений культуры МР "Печора"" 
5) Постановления администрации МО МР "Печора" от 08.09.2014 №1391/1 "Об утверждении муниципальной программы «Развитие культуры и туризма на территории МО МР «Печора»" 
6) Распоряжение администрации МО МР "Печора" от 29.03.2013 №230-р "Об утверждении плана мероприятий ("дорожной карты") "Изменения в отрасли социальной сферы, направленные на повышение эффективности сферы культуры МО МР "Печора"" </t>
  </si>
  <si>
    <t>1) в целом
2) в целом
3) в целом
4) в целом
5) в целом
6) в целом</t>
  </si>
  <si>
    <t>1) 17.12.2014 - 31.12.2017
2) 23.12.2015 - 31.12.2017
3) 25.02.2015 - не установлена
4) 23.09.2008 - не установлена
5) 08.09.2014 - не установлена
6) 29.03.2013 - не установлена</t>
  </si>
  <si>
    <t>08</t>
  </si>
  <si>
    <t>01</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</si>
  <si>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</si>
  <si>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</si>
  <si>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 xml:space="preserve">1) Федеральный Закон от 06.10.2003 №131-ФЗ "Об общих принципах организации местного самоуправления в Российской Федерации" 
2) Закон Российской Федерации от 09.10.1992 №3612-1 "Основы законодательства Российской Федерации о культуре" </t>
  </si>
  <si>
    <t>1)  п.13 ст.14
2)  ст.39</t>
  </si>
  <si>
    <t>1) 08.10.2003 - не установлена
2) 17.11.1992 - не установлена</t>
  </si>
  <si>
    <t xml:space="preserve">1) Решение Совета ГП "Печора" от 17.12.2014 №3-20/82 "О бюджете муниципального образования городского поселения "Печора" на 2015 год и плановый перио 2016 и 2017 годов" 
2) Решение Совета ГП "Печора" от 23.12.2015 №3-28/110 "О бюджете муниципального образования городского поселения "Печора" на 2016 год и плановый перио 2017 и 2018 годов" 
3) Постановления администрации МО МР "Печора" от 23.09.2008 №1218 "Об оплате труда работников муниципальных учреждений культуры МР "Печора"" 
4) Постановления администрации МО МР "Печора" от 08.09.2014 №1391/1 "Об утверждении муниципальной программы «Развитие культуры и туризма на территории МО МР «Печора»" 
5) Распоряжение администрации МО МР "Печора" от 29.03.2013 №230-р "Об утверждении плана мероприятий ("дорожной карты") "Изменения в отрасли социальной сферы, направленные на повышение эффективности сферы культуры МО МР "Печора"" </t>
  </si>
  <si>
    <t>1) 17.12.2014 - 31.12.2017
2) 23.12.2015 - 31.12.2017
3) 23.09.2008 - не установлена
4) 08.09.2014 - не установлена
5) 29.03.2013 - не установлена</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</si>
  <si>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</si>
  <si>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</si>
  <si>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 xml:space="preserve"> п.19 ст.14</t>
  </si>
  <si>
    <t xml:space="preserve">1) Решение Совета ГП "Печора" от 23.12.2015 №3-28/110 "О бюджете муниципального образования городского поселения "Печора" на 2016 год и плановый перио 2017 и 2018 годов" 
2) Постановления администрации МО МР "Печора" от 15.01.2015 №9 "О мерах по реализации решения Совета муниципального района «Печора» от 16.12.2014 № 5-32/425 «О бюджете муниципального образования муниципального района «Печора» на 2015 год и плановый период 2016 и 2017 годов» и решений Советов поселений «О бюджете муниципального образования … на 2015 год и плановый период 2016 и 2017 годов»" 
3) Решение Совета ГП "Печора" от 23.12.2015 №3-28/111 "Об утверждении правил благоустройства территории муниципального образования городского поселения «Печора»" </t>
  </si>
  <si>
    <t>1) 23.12.2015 - 31.12.2017
2) 15.01.2015 - не установлена
3) 23.12.2015 - не установлена</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</si>
  <si>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</si>
  <si>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</si>
  <si>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 xml:space="preserve">1) Закон Российской Федерации от 29.12.2004 №190-ФЗ "Градостроительный кодекс Российской Федерации" 
2) Федеральный Закон от 06.10.2003 №131-ФЗ "Об общих принципах организации местного самоуправления в Российской Федерации" </t>
  </si>
  <si>
    <t>1)  п.12 ст.48
2)  п.20 ст.14</t>
  </si>
  <si>
    <t>1) 30.12.2004 - не установлена
2) 08.10.2003 - не установлена</t>
  </si>
  <si>
    <t xml:space="preserve">1) Решение Совета ГП "Печора" от 23.12.2015 №3-28/110 "О бюджете муниципального образования городского поселения "Печора" на 2016 год и плановый перио 2017 и 2018 годов" 
2) Решение Совета ГП "Печора" от 24.05.2011 №2-13/103 "Об утверждении Правил землепользования и застройки муниципального образования городского поселения «Печора»" </t>
  </si>
  <si>
    <t>1) 23.12.2015 - 31.12.2017
2) 24.05.2011 - не установлена</t>
  </si>
  <si>
    <t>04</t>
  </si>
  <si>
    <t>12</t>
  </si>
  <si>
    <t>организация ритуальных услуг и содержание мест захоронения</t>
  </si>
  <si>
    <t>4025</t>
  </si>
  <si>
    <t xml:space="preserve">1) Закон Российской Федерации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 </t>
  </si>
  <si>
    <t>1)  ст.9
2)  п.22 ст.14</t>
  </si>
  <si>
    <t>1) 20.01.1996 - не установлена
2) 08.10.2003 - не установлена</t>
  </si>
  <si>
    <t xml:space="preserve">1) Постановления администрации МО МР "Печора" от 31.12.2015 №1584 "О мерах по реализации решения Совета муниципального района «Печора» от 14.12.2015 № 6-4/43 «О бюджете муниципального образования муниципального района «Печора» на 2016 год и плановый период 2017 и 2018 годов» и решений Советов поселений «О бюджете муниципального образования … на 2016 год и плановый период 2017 и 2018 годов»" 
2) Постановления администрации МО МР "Печора" от 15.01.2015 №9 "О мерах по реализации решения Совета муниципального района «Печора» от 16.12.2014 № 5-32/425 «О бюджете муниципального образования муниципального района «Печора» на 2015 год и плановый период 2016 и 2017 годов» и решений Советов поселений «О бюджете муниципального образования … на 2015 год и плановый период 2016 и 2017 годов»" 
3) Решение Совета ГП "Печора" от 14.04.2015 №3-22/90 "Об установлении тарифа на услуги по забору, вывозу и транспортировке тела умершего в патологоанатомическое отделение для МУП «Ритуал»" 
4) Постановления администрации МО МР "Печора" от 06.02.2015 №113 "Об утверждении порядка предоставления субсидий из бюджета МО ГП "Печора" на возмещение затрат организаций, осуществляющих погребение умерших, не имеющих супруга, близких родственников, иных родственников, законных представителей умершего и иных лиц, взявших на себя обязанность осуществить погребение умершего, а также осуществляющих доставку умерших (погибших) в патологоанатомическое отделение" 
5) Постановления администрации МО МР "Печора" от 25.02.2014 №219 "Об утверждении порядка предоставления субсидий из бюджета МО ГП "Печора" на возмещение затрат организаций, осуществляющих погребение умерших, не имеющих супруга, близких родственников, иных родственников, законных представителей умершего и иных лиц, взявших на себя обязанность осуществить погребение умершего, а также осуществляющих доставку умерших (погибших) в патологоанатомическое отделение"" </t>
  </si>
  <si>
    <t>1) 01.01.2016 - не установлена
2) 15.01.2015 - не установлена
3) 01.05.2015 - не установлена
4) 06.02.2015 - не установлена
5) 25.02.2014 - не установлена</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</si>
  <si>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</si>
  <si>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4034</t>
  </si>
  <si>
    <t xml:space="preserve"> п.33 ст.14</t>
  </si>
  <si>
    <t xml:space="preserve">Закон Республики Коми от 10.11.2014 №134-РЗ "О некоторых вопросах участия граждан в охране общественного порядка на территории Республики Коми" </t>
  </si>
  <si>
    <t>в целом</t>
  </si>
  <si>
    <t>10.11.2014 - не установлена</t>
  </si>
  <si>
    <t xml:space="preserve">1) Постановления администрации МО МР "Печора" от 04.02.2015 №99 ""Об утверждении порядка материально-технического обеспечения народной дружины и материального стимулирования дружинников"" 
2) Решение Совета ГП "Печора" от 17.12.2014 №3-20/82 "О бюджете муниципального образования городского поселения "Печора" на 2015 год и плановый перио 2016 и 2017 годов" 
3) Решение Совета ГП "Печора" от 07.09.2011 №2-15/109 "О добровольной народной дружине по охране общественного порядка на территории ГП "Печора"" </t>
  </si>
  <si>
    <t>1) 04.02.2015 - не установлена
2) 17.12.2014 - 31.12.2017
3) 07.09.2011 - не установлена</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</si>
  <si>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</si>
  <si>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</si>
  <si>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функционирование органов местного самоуправления</t>
  </si>
  <si>
    <t>4101</t>
  </si>
  <si>
    <t xml:space="preserve">1) Закон Российской Федерации от 15.12.2001 №166-ФЗ "О государственном пенсионном обеспечении в Российской Федерации" 
2) Федеральный Закон от 06.10.2003 №131-ФЗ "Об общих принципах организации местного самоуправления в Российской Федерации" </t>
  </si>
  <si>
    <t>1)  п.4 ст.7
2)  п.9 ст.34,52</t>
  </si>
  <si>
    <t>1) 01.01.2002 - не установлена
2) 08.10.2003 - не установлена</t>
  </si>
  <si>
    <t xml:space="preserve">Закон Республики Коми от 30.04.2008 №24-РЗ "О пенсионном  обеспечении депутатов,членов выборного органа местного самоуправления,выборных должностных лиц местного самоуправления ,осуществляющих всои полномочия на постоянной основе." </t>
  </si>
  <si>
    <t>30.04.2008 - не установлена</t>
  </si>
  <si>
    <t xml:space="preserve">Решение Совета ГП "Печора" от 17.09.2009 №2-6/44 "Об утверждении Положения о Порядке назначения, перерасчета, выплаты, приостановления, возобновления, прекращения и восстановления выплаты пенсии за выслугу лет муниципальным служащим администрации городского поселения "Печора"" </t>
  </si>
  <si>
    <t>17.09.2009 - не установлена</t>
  </si>
  <si>
    <t>01
01
10</t>
  </si>
  <si>
    <t>03
13
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</si>
  <si>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</si>
  <si>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4110</t>
  </si>
  <si>
    <t xml:space="preserve">1) Федеральный Закон от 06.10.2003 №131-ФЗ "Об общих принципах организации местного самоуправления в Российской Федерации" 
2) Закон Российской Федерации от 12.06.2002 №67-ФЗ "Об основных гарантиях избирательных прав и права на участие в референдуме граждан Российской Федерации" </t>
  </si>
  <si>
    <t>1)  п.5 ст.17
2)  п.1 ст.57</t>
  </si>
  <si>
    <t>1) 08.10.2003 - не установлена
2) 25.06.2002 - не установлена</t>
  </si>
  <si>
    <t xml:space="preserve">Закон Республики Коми от 27.09.2010 №88-РЗ "О выборах и референдумах в Республике Коми" </t>
  </si>
  <si>
    <t xml:space="preserve"> п.1 ст.58</t>
  </si>
  <si>
    <t>13.10.2010 - не установлена</t>
  </si>
  <si>
    <t xml:space="preserve">Решение Совета ГП "Печора" от 23.12.2015 №3-28/110 "О бюджете муниципального образования городского поселения "Печора" на 2016 год и плановый перио 2017 и 2018 годов" </t>
  </si>
  <si>
    <t>23.12.2015 - 31.12.2017</t>
  </si>
  <si>
    <t>07</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</si>
  <si>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</si>
  <si>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</si>
  <si>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</si>
  <si>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</si>
  <si>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осуществление мероприятий по отлову и содержанию безнадзорных животных, обитающих на территории городского поселения</t>
  </si>
  <si>
    <t>4214</t>
  </si>
  <si>
    <t xml:space="preserve">1) Закон Российской Федерации от 30.03.1999 №52-ФЗ "О санитарно-эпидемиологическом благополучии населения" 
2) Федеральный Закон от 06.10.2003 №131-ФЗ "Об общих принципах организации местного самоуправления в Российской Федерации" </t>
  </si>
  <si>
    <t>1) в целом
2)  ст.14.1</t>
  </si>
  <si>
    <t>1) 30.03.1999 - не установлена
2) 08.10.2003 - не установлена</t>
  </si>
  <si>
    <t xml:space="preserve">1) Решение Совета ГП "Печора" от 23.12.2015 №3-28/110 "О бюджете муниципального образования городского поселения "Печора" на 2016 год и плановый перио 2017 и 2018 годов" 
2) Постановления администрации МО МР "Печора" от 24.12.2013 №2515 "Об утверждении муниципальной программы «Жилье, жилищно-коммунальное хозяйство и территориальное развитие МО МР «Печора»" </t>
  </si>
  <si>
    <t>1) 23.12.2015 - 31.12.2017
2) 24.12.2013 - не установлена</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</si>
  <si>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</si>
  <si>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</si>
  <si>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дополнительные меры социальной поддержки, социальной помощи для отдельных категорий граждан</t>
  </si>
  <si>
    <t>4402</t>
  </si>
  <si>
    <t xml:space="preserve"> ст.14.1</t>
  </si>
  <si>
    <t xml:space="preserve">Закон Республики Коми от 12.11.2004 №55-РЗ "О социальной поддержке населения в Республике Коми" </t>
  </si>
  <si>
    <t>01.01.2005 - не установлена</t>
  </si>
  <si>
    <t xml:space="preserve">1) Решение Совета ГП "Печора" от 17.12.2014 №3-20/82 "О бюджете муниципального образования городского поселения "Печора" на 2015 год и плановый перио 2016 и 2017 годов" 
2) Решение Совета ГП "Печора" от 23.12.2015 №3-28/110 "О бюджете муниципального образования городского поселения "Печора" на 2016 год и плановый перио 2017 и 2018 годов" 
3) Постановления администрации МО МР "Печора" от 16.11.2015 №1337 "Об утверждении муниципальной программы "Адресная социальная помощь населению городского поселения "Печора" на 2016-2018 год" </t>
  </si>
  <si>
    <t>1) 17.12.2014 - 31.12.2017
2) 23.12.2015 - 31.12.2017
3) 01.01.2016 - не установлена</t>
  </si>
  <si>
    <t>Итого расходных обязательств муниципальных образований</t>
  </si>
  <si>
    <t>8000</t>
  </si>
  <si>
    <t>"1" января 2017 г.</t>
  </si>
  <si>
    <t>РЕЕСТР РАСХОДНЫХ ОБЯЗАТЕЛЬСТВ МУНИЦИПАЛЬНОГО ОБРАЗОВАНИЯ 
ГОРОДСКОГО ПОСЕЛЕНИЯ "ПЕЧОРА"</t>
  </si>
  <si>
    <t>01
04              05</t>
  </si>
  <si>
    <t>13
09             03</t>
  </si>
  <si>
    <t>4018</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</si>
  <si>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</si>
  <si>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 xml:space="preserve">1) Федеральный Закон от 06.10.2003 №131-ФЗ "Об общих принципах организации местного самоуправления в Российской Федерации"                 2) Закон Российской Федерации от 04.12.2007 №329-ФЗ "О физической культуре и спорте в Российской Федерации" </t>
  </si>
  <si>
    <t>1) 08.10.2003 - не установлена    2) 30.03.2008 - не установл</t>
  </si>
  <si>
    <t>1)  п.14 ст.14                               2)  ст.38</t>
  </si>
  <si>
    <t xml:space="preserve">Постановление Правительства Республики Коми от 28.09.2012 №422 "Об утверждении государственной программы Республики Коми «Развитие физической культуры и спорта"" </t>
  </si>
  <si>
    <t>01.01.2013 - не установлена</t>
  </si>
  <si>
    <t xml:space="preserve">1) 24.12.2013 - не установлена
</t>
  </si>
  <si>
    <t xml:space="preserve">1) Постановления администрации МО МР "Печора" от 24.12.2013 №2517 "«Об утверждении муниципальной программы «Развитие физической культуры и спорта МО МР «Печора»" 
 </t>
  </si>
  <si>
    <t>11</t>
  </si>
</sst>
</file>

<file path=xl/styles.xml><?xml version="1.0" encoding="utf-8"?>
<styleSheet xmlns="http://schemas.openxmlformats.org/spreadsheetml/2006/main">
  <numFmts count="1">
    <numFmt numFmtId="172" formatCode="?"/>
  </numFmts>
  <fonts count="5">
    <font>
      <sz val="10"/>
      <name val="Arial"/>
    </font>
    <font>
      <sz val="7"/>
      <name val="Times New Roman"/>
    </font>
    <font>
      <u/>
      <sz val="8"/>
      <name val="Times New Roman"/>
    </font>
    <font>
      <sz val="8"/>
      <name val="Times New Roman"/>
    </font>
    <font>
      <b/>
      <sz val="9"/>
      <name val="Times New Roman"/>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2" fillId="0" borderId="0" xfId="0" applyFont="1" applyBorder="1" applyAlignment="1" applyProtection="1"/>
    <xf numFmtId="0" fontId="3" fillId="0" borderId="0" xfId="0" applyFont="1" applyBorder="1" applyAlignment="1" applyProtection="1">
      <alignment horizontal="left" vertical="center"/>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14" xfId="0" applyFont="1" applyBorder="1" applyAlignment="1" applyProtection="1">
      <alignment horizontal="center" vertical="center" wrapText="1"/>
    </xf>
    <xf numFmtId="49" fontId="3" fillId="0" borderId="14" xfId="0" applyNumberFormat="1" applyFont="1" applyBorder="1" applyAlignment="1" applyProtection="1">
      <alignment horizontal="left" vertical="center" wrapText="1"/>
    </xf>
    <xf numFmtId="49" fontId="3" fillId="0" borderId="14" xfId="0" applyNumberFormat="1" applyFont="1" applyBorder="1" applyAlignment="1" applyProtection="1">
      <alignment horizontal="center" vertical="center" wrapText="1"/>
    </xf>
    <xf numFmtId="4" fontId="3" fillId="0" borderId="14" xfId="0" applyNumberFormat="1" applyFont="1" applyBorder="1" applyAlignment="1" applyProtection="1">
      <alignment horizontal="right" vertical="center" wrapText="1"/>
    </xf>
    <xf numFmtId="4" fontId="3" fillId="0" borderId="5" xfId="0" applyNumberFormat="1" applyFont="1" applyBorder="1" applyAlignment="1" applyProtection="1">
      <alignment horizontal="right" vertical="center" wrapText="1"/>
    </xf>
    <xf numFmtId="172" fontId="3" fillId="0" borderId="14" xfId="0" applyNumberFormat="1" applyFont="1" applyBorder="1" applyAlignment="1" applyProtection="1">
      <alignment horizontal="left" vertical="center" wrapText="1"/>
    </xf>
    <xf numFmtId="172" fontId="3" fillId="0" borderId="14"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1"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172" fontId="1" fillId="0" borderId="0" xfId="0" applyNumberFormat="1" applyFont="1" applyBorder="1" applyAlignment="1" applyProtection="1">
      <alignment horizontal="left"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4" fontId="0" fillId="0" borderId="0" xfId="0" applyNumberFormat="1"/>
    <xf numFmtId="49" fontId="3" fillId="0" borderId="14" xfId="0" applyNumberFormat="1" applyFont="1" applyFill="1" applyBorder="1" applyAlignment="1" applyProtection="1">
      <alignment horizontal="center" vertical="center" wrapText="1"/>
    </xf>
    <xf numFmtId="172" fontId="3" fillId="0" borderId="14"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8"/>
  <sheetViews>
    <sheetView tabSelected="1" view="pageBreakPreview" zoomScaleNormal="100" zoomScaleSheetLayoutView="100" workbookViewId="0">
      <selection activeCell="M2" sqref="M2"/>
    </sheetView>
  </sheetViews>
  <sheetFormatPr defaultRowHeight="13.15" customHeight="1"/>
  <cols>
    <col min="1" max="1" width="24.7109375" customWidth="1"/>
    <col min="2" max="2" width="4.7109375" customWidth="1"/>
    <col min="3" max="3" width="16.7109375" customWidth="1"/>
    <col min="4" max="4" width="9.7109375" customWidth="1"/>
    <col min="5" max="5" width="8.7109375" customWidth="1"/>
    <col min="6" max="6" width="24.140625" customWidth="1"/>
    <col min="7" max="7" width="9" customWidth="1"/>
    <col min="8" max="8" width="8.7109375" customWidth="1"/>
    <col min="9" max="9" width="48.140625" customWidth="1"/>
    <col min="10" max="10" width="9.42578125" customWidth="1"/>
    <col min="11" max="13" width="8.7109375" customWidth="1"/>
    <col min="14" max="14" width="11.140625" customWidth="1"/>
    <col min="15" max="15" width="9.28515625" customWidth="1"/>
    <col min="16" max="17" width="9.85546875" customWidth="1"/>
    <col min="18" max="18" width="10.28515625" customWidth="1"/>
    <col min="19" max="19" width="11.5703125" customWidth="1"/>
  </cols>
  <sheetData>
    <row r="1" spans="1:19" ht="12.75">
      <c r="P1" s="24" t="s">
        <v>21</v>
      </c>
      <c r="Q1" s="24"/>
      <c r="R1" s="24"/>
      <c r="S1" s="24"/>
    </row>
    <row r="2" spans="1:19" ht="48.6" customHeight="1">
      <c r="P2" s="25" t="s">
        <v>22</v>
      </c>
      <c r="Q2" s="24"/>
      <c r="R2" s="24"/>
      <c r="S2" s="24"/>
    </row>
    <row r="3" spans="1:19" ht="12.75">
      <c r="A3" s="1"/>
    </row>
    <row r="4" spans="1:19" ht="24.95" customHeight="1">
      <c r="A4" s="34" t="s">
        <v>160</v>
      </c>
      <c r="B4" s="35"/>
      <c r="C4" s="35"/>
      <c r="D4" s="35"/>
      <c r="E4" s="35"/>
      <c r="F4" s="35"/>
      <c r="G4" s="35"/>
      <c r="H4" s="35"/>
      <c r="I4" s="35"/>
      <c r="J4" s="35"/>
      <c r="K4" s="35"/>
      <c r="L4" s="35"/>
      <c r="M4" s="35"/>
      <c r="N4" s="35"/>
      <c r="O4" s="35"/>
      <c r="P4" s="35"/>
      <c r="Q4" s="35"/>
      <c r="R4" s="35"/>
      <c r="S4" s="35"/>
    </row>
    <row r="5" spans="1:19" ht="12.75"/>
    <row r="6" spans="1:19" ht="12.75"/>
    <row r="7" spans="1:19" ht="12.75">
      <c r="A7" s="2" t="s">
        <v>0</v>
      </c>
      <c r="D7" s="23" t="s">
        <v>20</v>
      </c>
      <c r="E7" s="23"/>
      <c r="F7" s="23"/>
      <c r="G7" s="23"/>
      <c r="H7" s="23"/>
      <c r="I7" s="23"/>
      <c r="J7" s="23"/>
      <c r="K7" s="23"/>
      <c r="L7" s="23"/>
      <c r="M7" s="23"/>
      <c r="N7" s="23"/>
      <c r="O7" s="23"/>
    </row>
    <row r="8" spans="1:19" ht="12.75">
      <c r="A8" s="2" t="s">
        <v>23</v>
      </c>
    </row>
    <row r="9" spans="1:19" ht="12.75"/>
    <row r="10" spans="1:19" ht="22.35" customHeight="1">
      <c r="A10" s="18" t="s">
        <v>1</v>
      </c>
      <c r="B10" s="18" t="s">
        <v>2</v>
      </c>
      <c r="C10" s="18" t="s">
        <v>3</v>
      </c>
      <c r="D10" s="26"/>
      <c r="E10" s="26"/>
      <c r="F10" s="26"/>
      <c r="G10" s="26"/>
      <c r="H10" s="26"/>
      <c r="I10" s="26"/>
      <c r="J10" s="26"/>
      <c r="K10" s="29"/>
      <c r="L10" s="18" t="s">
        <v>4</v>
      </c>
      <c r="M10" s="26"/>
      <c r="N10" s="30" t="s">
        <v>5</v>
      </c>
      <c r="O10" s="31"/>
      <c r="P10" s="31"/>
      <c r="Q10" s="31"/>
      <c r="R10" s="26"/>
      <c r="S10" s="29"/>
    </row>
    <row r="11" spans="1:19" ht="12.75">
      <c r="A11" s="19"/>
      <c r="B11" s="19"/>
      <c r="C11" s="18" t="s">
        <v>6</v>
      </c>
      <c r="D11" s="26"/>
      <c r="E11" s="26"/>
      <c r="F11" s="18" t="s">
        <v>7</v>
      </c>
      <c r="G11" s="26"/>
      <c r="H11" s="26"/>
      <c r="I11" s="30" t="s">
        <v>8</v>
      </c>
      <c r="J11" s="31"/>
      <c r="K11" s="32"/>
      <c r="L11" s="19"/>
      <c r="M11" s="27"/>
      <c r="N11" s="18" t="s">
        <v>9</v>
      </c>
      <c r="O11" s="26"/>
      <c r="P11" s="7" t="s">
        <v>10</v>
      </c>
      <c r="Q11" s="4" t="s">
        <v>11</v>
      </c>
      <c r="R11" s="18" t="s">
        <v>12</v>
      </c>
      <c r="S11" s="29"/>
    </row>
    <row r="12" spans="1:19" ht="18.600000000000001" customHeight="1">
      <c r="A12" s="19"/>
      <c r="B12" s="19"/>
      <c r="C12" s="18" t="s">
        <v>13</v>
      </c>
      <c r="D12" s="18" t="s">
        <v>14</v>
      </c>
      <c r="E12" s="18" t="s">
        <v>15</v>
      </c>
      <c r="F12" s="18" t="s">
        <v>13</v>
      </c>
      <c r="G12" s="18" t="s">
        <v>14</v>
      </c>
      <c r="H12" s="18" t="s">
        <v>15</v>
      </c>
      <c r="I12" s="18" t="s">
        <v>13</v>
      </c>
      <c r="J12" s="18" t="s">
        <v>14</v>
      </c>
      <c r="K12" s="18" t="s">
        <v>15</v>
      </c>
      <c r="L12" s="18" t="s">
        <v>16</v>
      </c>
      <c r="M12" s="18" t="s">
        <v>17</v>
      </c>
      <c r="N12" s="20" t="s">
        <v>24</v>
      </c>
      <c r="O12" s="28"/>
      <c r="P12" s="6" t="s">
        <v>25</v>
      </c>
      <c r="Q12" s="8" t="s">
        <v>26</v>
      </c>
      <c r="R12" s="20"/>
      <c r="S12" s="33"/>
    </row>
    <row r="13" spans="1:19" ht="18.600000000000001" customHeight="1">
      <c r="A13" s="19"/>
      <c r="B13" s="19"/>
      <c r="C13" s="19"/>
      <c r="D13" s="19"/>
      <c r="E13" s="19"/>
      <c r="F13" s="19"/>
      <c r="G13" s="19"/>
      <c r="H13" s="19"/>
      <c r="I13" s="19"/>
      <c r="J13" s="19"/>
      <c r="K13" s="19"/>
      <c r="L13" s="19"/>
      <c r="M13" s="19"/>
      <c r="N13" s="18" t="s">
        <v>18</v>
      </c>
      <c r="O13" s="18" t="s">
        <v>19</v>
      </c>
      <c r="P13" s="21"/>
      <c r="Q13" s="21"/>
      <c r="R13" s="3" t="s">
        <v>27</v>
      </c>
      <c r="S13" s="7" t="s">
        <v>28</v>
      </c>
    </row>
    <row r="14" spans="1:19" ht="18.600000000000001" customHeight="1">
      <c r="A14" s="20"/>
      <c r="B14" s="20"/>
      <c r="C14" s="20"/>
      <c r="D14" s="20"/>
      <c r="E14" s="20"/>
      <c r="F14" s="20"/>
      <c r="G14" s="20"/>
      <c r="H14" s="20"/>
      <c r="I14" s="20"/>
      <c r="J14" s="20"/>
      <c r="K14" s="20"/>
      <c r="L14" s="20"/>
      <c r="M14" s="20"/>
      <c r="N14" s="20"/>
      <c r="O14" s="20"/>
      <c r="P14" s="22"/>
      <c r="Q14" s="22"/>
      <c r="R14" s="10"/>
      <c r="S14" s="9"/>
    </row>
    <row r="15" spans="1:19" ht="12.75">
      <c r="A15" s="11">
        <v>1</v>
      </c>
      <c r="B15" s="11">
        <v>2</v>
      </c>
      <c r="C15" s="11">
        <v>3</v>
      </c>
      <c r="D15" s="11">
        <v>4</v>
      </c>
      <c r="E15" s="11">
        <v>5</v>
      </c>
      <c r="F15" s="11">
        <v>6</v>
      </c>
      <c r="G15" s="11">
        <v>7</v>
      </c>
      <c r="H15" s="11">
        <v>8</v>
      </c>
      <c r="I15" s="11">
        <v>9</v>
      </c>
      <c r="J15" s="11">
        <v>10</v>
      </c>
      <c r="K15" s="11">
        <v>11</v>
      </c>
      <c r="L15" s="11">
        <v>12</v>
      </c>
      <c r="M15" s="11">
        <v>13</v>
      </c>
      <c r="N15" s="11">
        <v>14</v>
      </c>
      <c r="O15" s="5">
        <v>15</v>
      </c>
      <c r="P15" s="11">
        <v>16</v>
      </c>
      <c r="Q15" s="11">
        <v>17</v>
      </c>
      <c r="R15" s="11">
        <v>18</v>
      </c>
      <c r="S15" s="11">
        <v>19</v>
      </c>
    </row>
    <row r="16" spans="1:19" ht="67.5">
      <c r="A16" s="12" t="s">
        <v>29</v>
      </c>
      <c r="B16" s="13" t="s">
        <v>30</v>
      </c>
      <c r="C16" s="13" t="s">
        <v>31</v>
      </c>
      <c r="D16" s="13" t="s">
        <v>31</v>
      </c>
      <c r="E16" s="13" t="s">
        <v>31</v>
      </c>
      <c r="F16" s="13" t="s">
        <v>31</v>
      </c>
      <c r="G16" s="13" t="s">
        <v>31</v>
      </c>
      <c r="H16" s="13" t="s">
        <v>31</v>
      </c>
      <c r="I16" s="13" t="s">
        <v>31</v>
      </c>
      <c r="J16" s="13" t="s">
        <v>31</v>
      </c>
      <c r="K16" s="13" t="s">
        <v>31</v>
      </c>
      <c r="L16" s="13" t="s">
        <v>31</v>
      </c>
      <c r="M16" s="13" t="s">
        <v>31</v>
      </c>
      <c r="N16" s="14">
        <v>192698.67</v>
      </c>
      <c r="O16" s="15">
        <v>151782.28</v>
      </c>
      <c r="P16" s="14">
        <f>P17+P28+P31</f>
        <v>182732.59999999995</v>
      </c>
      <c r="Q16" s="14">
        <f>Q17+Q28+Q31</f>
        <v>146987.69999999998</v>
      </c>
      <c r="R16" s="14">
        <f>R17+R28+R31</f>
        <v>133855.5</v>
      </c>
      <c r="S16" s="14">
        <f>S17+S28+S31</f>
        <v>134405.59999999998</v>
      </c>
    </row>
    <row r="17" spans="1:19" ht="101.25">
      <c r="A17" s="12" t="s">
        <v>32</v>
      </c>
      <c r="B17" s="13" t="s">
        <v>33</v>
      </c>
      <c r="C17" s="13" t="s">
        <v>31</v>
      </c>
      <c r="D17" s="13" t="s">
        <v>31</v>
      </c>
      <c r="E17" s="13" t="s">
        <v>31</v>
      </c>
      <c r="F17" s="13" t="s">
        <v>31</v>
      </c>
      <c r="G17" s="13" t="s">
        <v>31</v>
      </c>
      <c r="H17" s="13" t="s">
        <v>31</v>
      </c>
      <c r="I17" s="13" t="s">
        <v>31</v>
      </c>
      <c r="J17" s="13" t="s">
        <v>31</v>
      </c>
      <c r="K17" s="13" t="s">
        <v>31</v>
      </c>
      <c r="L17" s="13" t="s">
        <v>31</v>
      </c>
      <c r="M17" s="13" t="s">
        <v>31</v>
      </c>
      <c r="N17" s="14">
        <v>190834.07</v>
      </c>
      <c r="O17" s="15">
        <v>150293.79999999999</v>
      </c>
      <c r="P17" s="14">
        <f>SUM(P18:P27)</f>
        <v>177488.49999999997</v>
      </c>
      <c r="Q17" s="14">
        <f t="shared" ref="Q17:S17" si="0">SUM(Q18:Q27)</f>
        <v>143253.79999999999</v>
      </c>
      <c r="R17" s="14">
        <f t="shared" si="0"/>
        <v>130141.6</v>
      </c>
      <c r="S17" s="14">
        <f t="shared" si="0"/>
        <v>130691.7</v>
      </c>
    </row>
    <row r="18" spans="1:19" ht="281.25">
      <c r="A18" s="16" t="s">
        <v>34</v>
      </c>
      <c r="B18" s="13" t="s">
        <v>35</v>
      </c>
      <c r="C18" s="13" t="s">
        <v>36</v>
      </c>
      <c r="D18" s="13" t="s">
        <v>37</v>
      </c>
      <c r="E18" s="13" t="s">
        <v>38</v>
      </c>
      <c r="F18" s="17" t="s">
        <v>39</v>
      </c>
      <c r="G18" s="13" t="s">
        <v>40</v>
      </c>
      <c r="H18" s="13" t="s">
        <v>41</v>
      </c>
      <c r="I18" s="17" t="s">
        <v>42</v>
      </c>
      <c r="J18" s="13" t="s">
        <v>43</v>
      </c>
      <c r="K18" s="13" t="s">
        <v>44</v>
      </c>
      <c r="L18" s="13" t="s">
        <v>161</v>
      </c>
      <c r="M18" s="13" t="s">
        <v>162</v>
      </c>
      <c r="N18" s="14">
        <v>90440.24</v>
      </c>
      <c r="O18" s="15">
        <v>59803.89</v>
      </c>
      <c r="P18" s="14">
        <f>27810.2+8175.9+40+50153.8+14.6+940</f>
        <v>87134.5</v>
      </c>
      <c r="Q18" s="14">
        <f>2916.8+10835+50+44323.8</f>
        <v>58125.600000000006</v>
      </c>
      <c r="R18" s="14">
        <f>1600+30604.6+50+10835</f>
        <v>43089.599999999999</v>
      </c>
      <c r="S18" s="14">
        <f>1600+10835+50+31144.7</f>
        <v>43629.7</v>
      </c>
    </row>
    <row r="19" spans="1:19" ht="146.25">
      <c r="A19" s="12" t="s">
        <v>45</v>
      </c>
      <c r="B19" s="13" t="s">
        <v>46</v>
      </c>
      <c r="C19" s="13" t="s">
        <v>47</v>
      </c>
      <c r="D19" s="13" t="s">
        <v>48</v>
      </c>
      <c r="E19" s="13" t="s">
        <v>49</v>
      </c>
      <c r="F19" s="13" t="s">
        <v>50</v>
      </c>
      <c r="G19" s="13" t="s">
        <v>51</v>
      </c>
      <c r="H19" s="13" t="s">
        <v>52</v>
      </c>
      <c r="I19" s="17" t="s">
        <v>53</v>
      </c>
      <c r="J19" s="13" t="s">
        <v>54</v>
      </c>
      <c r="K19" s="13" t="s">
        <v>55</v>
      </c>
      <c r="L19" s="13" t="s">
        <v>56</v>
      </c>
      <c r="M19" s="13" t="s">
        <v>57</v>
      </c>
      <c r="N19" s="14">
        <v>1615.68</v>
      </c>
      <c r="O19" s="15">
        <v>1615.68</v>
      </c>
      <c r="P19" s="14">
        <v>1585.4</v>
      </c>
      <c r="Q19" s="14">
        <v>2910</v>
      </c>
      <c r="R19" s="14">
        <v>3600</v>
      </c>
      <c r="S19" s="14">
        <v>3600</v>
      </c>
    </row>
    <row r="20" spans="1:19" ht="409.5">
      <c r="A20" s="12" t="s">
        <v>58</v>
      </c>
      <c r="B20" s="13" t="s">
        <v>59</v>
      </c>
      <c r="C20" s="13" t="s">
        <v>36</v>
      </c>
      <c r="D20" s="13" t="s">
        <v>60</v>
      </c>
      <c r="E20" s="13" t="s">
        <v>38</v>
      </c>
      <c r="F20" s="13"/>
      <c r="G20" s="13"/>
      <c r="H20" s="13"/>
      <c r="I20" s="17" t="s">
        <v>61</v>
      </c>
      <c r="J20" s="13" t="s">
        <v>43</v>
      </c>
      <c r="K20" s="13" t="s">
        <v>62</v>
      </c>
      <c r="L20" s="13" t="s">
        <v>63</v>
      </c>
      <c r="M20" s="13" t="s">
        <v>64</v>
      </c>
      <c r="N20" s="14">
        <v>5921.24</v>
      </c>
      <c r="O20" s="15">
        <v>5212.91</v>
      </c>
      <c r="P20" s="14">
        <v>6701.4</v>
      </c>
      <c r="Q20" s="14">
        <f>4000+2500</f>
        <v>6500</v>
      </c>
      <c r="R20" s="14">
        <v>4000</v>
      </c>
      <c r="S20" s="14">
        <v>4000</v>
      </c>
    </row>
    <row r="21" spans="1:19" ht="315">
      <c r="A21" s="12" t="s">
        <v>65</v>
      </c>
      <c r="B21" s="13" t="s">
        <v>66</v>
      </c>
      <c r="C21" s="17" t="s">
        <v>67</v>
      </c>
      <c r="D21" s="13" t="s">
        <v>68</v>
      </c>
      <c r="E21" s="13" t="s">
        <v>69</v>
      </c>
      <c r="F21" s="13" t="s">
        <v>70</v>
      </c>
      <c r="G21" s="13" t="s">
        <v>54</v>
      </c>
      <c r="H21" s="13" t="s">
        <v>71</v>
      </c>
      <c r="I21" s="17" t="s">
        <v>72</v>
      </c>
      <c r="J21" s="13" t="s">
        <v>73</v>
      </c>
      <c r="K21" s="13" t="s">
        <v>74</v>
      </c>
      <c r="L21" s="13" t="s">
        <v>75</v>
      </c>
      <c r="M21" s="13" t="s">
        <v>76</v>
      </c>
      <c r="N21" s="14">
        <v>35500.660000000003</v>
      </c>
      <c r="O21" s="15">
        <v>35500.35</v>
      </c>
      <c r="P21" s="14">
        <v>32812.9</v>
      </c>
      <c r="Q21" s="14">
        <v>27171.5</v>
      </c>
      <c r="R21" s="14">
        <v>26250</v>
      </c>
      <c r="S21" s="14">
        <v>26250</v>
      </c>
    </row>
    <row r="22" spans="1:19" ht="258.75">
      <c r="A22" s="16" t="s">
        <v>77</v>
      </c>
      <c r="B22" s="13" t="s">
        <v>78</v>
      </c>
      <c r="C22" s="13" t="s">
        <v>79</v>
      </c>
      <c r="D22" s="13" t="s">
        <v>80</v>
      </c>
      <c r="E22" s="13" t="s">
        <v>81</v>
      </c>
      <c r="F22" s="13" t="s">
        <v>70</v>
      </c>
      <c r="G22" s="13" t="s">
        <v>54</v>
      </c>
      <c r="H22" s="13" t="s">
        <v>71</v>
      </c>
      <c r="I22" s="17" t="s">
        <v>82</v>
      </c>
      <c r="J22" s="13" t="s">
        <v>43</v>
      </c>
      <c r="K22" s="13" t="s">
        <v>83</v>
      </c>
      <c r="L22" s="13" t="s">
        <v>75</v>
      </c>
      <c r="M22" s="13" t="s">
        <v>76</v>
      </c>
      <c r="N22" s="14">
        <v>11916.4</v>
      </c>
      <c r="O22" s="15">
        <v>11016.4</v>
      </c>
      <c r="P22" s="14">
        <v>9944.9</v>
      </c>
      <c r="Q22" s="14">
        <v>10227.5</v>
      </c>
      <c r="R22" s="14">
        <v>9885</v>
      </c>
      <c r="S22" s="14">
        <v>9885</v>
      </c>
    </row>
    <row r="23" spans="1:19" ht="168.75">
      <c r="A23" s="16" t="s">
        <v>164</v>
      </c>
      <c r="B23" s="13" t="s">
        <v>163</v>
      </c>
      <c r="C23" s="13" t="s">
        <v>165</v>
      </c>
      <c r="D23" s="13" t="s">
        <v>167</v>
      </c>
      <c r="E23" s="13" t="s">
        <v>166</v>
      </c>
      <c r="F23" s="37" t="s">
        <v>168</v>
      </c>
      <c r="G23" s="37" t="s">
        <v>109</v>
      </c>
      <c r="H23" s="37" t="s">
        <v>169</v>
      </c>
      <c r="I23" s="38" t="s">
        <v>171</v>
      </c>
      <c r="J23" s="37" t="s">
        <v>54</v>
      </c>
      <c r="K23" s="37" t="s">
        <v>170</v>
      </c>
      <c r="L23" s="13" t="s">
        <v>172</v>
      </c>
      <c r="M23" s="13" t="s">
        <v>76</v>
      </c>
      <c r="N23" s="14">
        <v>0</v>
      </c>
      <c r="O23" s="15">
        <v>0</v>
      </c>
      <c r="P23" s="14">
        <f>200</f>
        <v>200</v>
      </c>
      <c r="Q23" s="14">
        <f>1042.2</f>
        <v>1042.2</v>
      </c>
      <c r="R23" s="14"/>
      <c r="S23" s="14"/>
    </row>
    <row r="24" spans="1:19" ht="382.5">
      <c r="A24" s="16" t="s">
        <v>84</v>
      </c>
      <c r="B24" s="13" t="s">
        <v>85</v>
      </c>
      <c r="C24" s="13" t="s">
        <v>36</v>
      </c>
      <c r="D24" s="13" t="s">
        <v>86</v>
      </c>
      <c r="E24" s="13" t="s">
        <v>38</v>
      </c>
      <c r="F24" s="13"/>
      <c r="G24" s="13"/>
      <c r="H24" s="13"/>
      <c r="I24" s="17" t="s">
        <v>87</v>
      </c>
      <c r="J24" s="13" t="s">
        <v>40</v>
      </c>
      <c r="K24" s="13" t="s">
        <v>88</v>
      </c>
      <c r="L24" s="13" t="s">
        <v>63</v>
      </c>
      <c r="M24" s="13" t="s">
        <v>56</v>
      </c>
      <c r="N24" s="14">
        <v>39489.86</v>
      </c>
      <c r="O24" s="15">
        <v>31321.02</v>
      </c>
      <c r="P24" s="14">
        <f>1900+3597.6+12038+15403.4</f>
        <v>32939</v>
      </c>
      <c r="Q24" s="14">
        <f>2350+3050+13000+13200</f>
        <v>31600</v>
      </c>
      <c r="R24" s="14">
        <f>2350+13200+3050+19040</f>
        <v>37640</v>
      </c>
      <c r="S24" s="14">
        <f>2350+3050+13400+18850</f>
        <v>37650</v>
      </c>
    </row>
    <row r="25" spans="1:19" ht="409.5">
      <c r="A25" s="16" t="s">
        <v>89</v>
      </c>
      <c r="B25" s="13" t="s">
        <v>90</v>
      </c>
      <c r="C25" s="13" t="s">
        <v>91</v>
      </c>
      <c r="D25" s="13" t="s">
        <v>92</v>
      </c>
      <c r="E25" s="13" t="s">
        <v>93</v>
      </c>
      <c r="F25" s="13"/>
      <c r="G25" s="13"/>
      <c r="H25" s="13"/>
      <c r="I25" s="17" t="s">
        <v>94</v>
      </c>
      <c r="J25" s="13" t="s">
        <v>54</v>
      </c>
      <c r="K25" s="13" t="s">
        <v>95</v>
      </c>
      <c r="L25" s="13" t="s">
        <v>96</v>
      </c>
      <c r="M25" s="13" t="s">
        <v>97</v>
      </c>
      <c r="N25" s="14">
        <v>0</v>
      </c>
      <c r="O25" s="15">
        <v>0</v>
      </c>
      <c r="P25" s="14">
        <v>450</v>
      </c>
      <c r="Q25" s="14">
        <v>0</v>
      </c>
      <c r="R25" s="14">
        <v>0</v>
      </c>
      <c r="S25" s="14">
        <v>0</v>
      </c>
    </row>
    <row r="26" spans="1:19" ht="281.25">
      <c r="A26" s="12" t="s">
        <v>98</v>
      </c>
      <c r="B26" s="13" t="s">
        <v>99</v>
      </c>
      <c r="C26" s="13" t="s">
        <v>100</v>
      </c>
      <c r="D26" s="13" t="s">
        <v>101</v>
      </c>
      <c r="E26" s="13" t="s">
        <v>102</v>
      </c>
      <c r="F26" s="13"/>
      <c r="G26" s="13"/>
      <c r="H26" s="13"/>
      <c r="I26" s="17" t="s">
        <v>103</v>
      </c>
      <c r="J26" s="13" t="s">
        <v>43</v>
      </c>
      <c r="K26" s="13" t="s">
        <v>104</v>
      </c>
      <c r="L26" s="13" t="s">
        <v>63</v>
      </c>
      <c r="M26" s="13" t="s">
        <v>56</v>
      </c>
      <c r="N26" s="14">
        <v>5849.99</v>
      </c>
      <c r="O26" s="15">
        <v>5801.93</v>
      </c>
      <c r="P26" s="14">
        <f>4342+1300</f>
        <v>5642</v>
      </c>
      <c r="Q26" s="14">
        <f>4000+1300</f>
        <v>5300</v>
      </c>
      <c r="R26" s="14">
        <v>5300</v>
      </c>
      <c r="S26" s="14">
        <v>5300</v>
      </c>
    </row>
    <row r="27" spans="1:19" ht="202.5">
      <c r="A27" s="12" t="s">
        <v>105</v>
      </c>
      <c r="B27" s="13" t="s">
        <v>106</v>
      </c>
      <c r="C27" s="13" t="s">
        <v>36</v>
      </c>
      <c r="D27" s="13" t="s">
        <v>107</v>
      </c>
      <c r="E27" s="13" t="s">
        <v>38</v>
      </c>
      <c r="F27" s="13" t="s">
        <v>108</v>
      </c>
      <c r="G27" s="13" t="s">
        <v>109</v>
      </c>
      <c r="H27" s="13" t="s">
        <v>110</v>
      </c>
      <c r="I27" s="17" t="s">
        <v>111</v>
      </c>
      <c r="J27" s="13" t="s">
        <v>40</v>
      </c>
      <c r="K27" s="13" t="s">
        <v>112</v>
      </c>
      <c r="L27" s="13" t="s">
        <v>57</v>
      </c>
      <c r="M27" s="13" t="s">
        <v>56</v>
      </c>
      <c r="N27" s="14">
        <v>100</v>
      </c>
      <c r="O27" s="15">
        <v>21.61</v>
      </c>
      <c r="P27" s="14">
        <f>45+33.4</f>
        <v>78.400000000000006</v>
      </c>
      <c r="Q27" s="14">
        <f>330+47</f>
        <v>377</v>
      </c>
      <c r="R27" s="14">
        <f>330+47</f>
        <v>377</v>
      </c>
      <c r="S27" s="14">
        <f>330+47</f>
        <v>377</v>
      </c>
    </row>
    <row r="28" spans="1:19" ht="135">
      <c r="A28" s="16" t="s">
        <v>113</v>
      </c>
      <c r="B28" s="13" t="s">
        <v>114</v>
      </c>
      <c r="C28" s="13" t="s">
        <v>31</v>
      </c>
      <c r="D28" s="13" t="s">
        <v>31</v>
      </c>
      <c r="E28" s="13" t="s">
        <v>31</v>
      </c>
      <c r="F28" s="13" t="s">
        <v>31</v>
      </c>
      <c r="G28" s="13" t="s">
        <v>31</v>
      </c>
      <c r="H28" s="13" t="s">
        <v>31</v>
      </c>
      <c r="I28" s="13" t="s">
        <v>31</v>
      </c>
      <c r="J28" s="13" t="s">
        <v>31</v>
      </c>
      <c r="K28" s="13" t="s">
        <v>31</v>
      </c>
      <c r="L28" s="13" t="s">
        <v>31</v>
      </c>
      <c r="M28" s="13" t="s">
        <v>31</v>
      </c>
      <c r="N28" s="14">
        <v>1273.3</v>
      </c>
      <c r="O28" s="15">
        <v>1095.6500000000001</v>
      </c>
      <c r="P28" s="14">
        <f>P29+P30</f>
        <v>2666.3</v>
      </c>
      <c r="Q28" s="14">
        <f t="shared" ref="Q28:S28" si="1">Q29+Q30</f>
        <v>1156.0999999999999</v>
      </c>
      <c r="R28" s="14">
        <f t="shared" si="1"/>
        <v>1136.0999999999999</v>
      </c>
      <c r="S28" s="14">
        <f t="shared" si="1"/>
        <v>1136.0999999999999</v>
      </c>
    </row>
    <row r="29" spans="1:19" ht="180">
      <c r="A29" s="12" t="s">
        <v>115</v>
      </c>
      <c r="B29" s="13" t="s">
        <v>116</v>
      </c>
      <c r="C29" s="13" t="s">
        <v>117</v>
      </c>
      <c r="D29" s="13" t="s">
        <v>118</v>
      </c>
      <c r="E29" s="13" t="s">
        <v>119</v>
      </c>
      <c r="F29" s="13" t="s">
        <v>120</v>
      </c>
      <c r="G29" s="13" t="s">
        <v>109</v>
      </c>
      <c r="H29" s="13" t="s">
        <v>121</v>
      </c>
      <c r="I29" s="17" t="s">
        <v>122</v>
      </c>
      <c r="J29" s="13" t="s">
        <v>109</v>
      </c>
      <c r="K29" s="13" t="s">
        <v>123</v>
      </c>
      <c r="L29" s="13" t="s">
        <v>124</v>
      </c>
      <c r="M29" s="13" t="s">
        <v>125</v>
      </c>
      <c r="N29" s="14">
        <v>1273.3</v>
      </c>
      <c r="O29" s="15">
        <v>1095.6500000000001</v>
      </c>
      <c r="P29" s="14">
        <f>496.1+570.2+60+40</f>
        <v>1166.3000000000002</v>
      </c>
      <c r="Q29" s="14">
        <f>496.1+620+40</f>
        <v>1156.0999999999999</v>
      </c>
      <c r="R29" s="14">
        <f>496.1+600+40</f>
        <v>1136.0999999999999</v>
      </c>
      <c r="S29" s="14">
        <f>496.1+600+40</f>
        <v>1136.0999999999999</v>
      </c>
    </row>
    <row r="30" spans="1:19" ht="202.5">
      <c r="A30" s="16" t="s">
        <v>126</v>
      </c>
      <c r="B30" s="13" t="s">
        <v>127</v>
      </c>
      <c r="C30" s="17" t="s">
        <v>128</v>
      </c>
      <c r="D30" s="13" t="s">
        <v>129</v>
      </c>
      <c r="E30" s="13" t="s">
        <v>130</v>
      </c>
      <c r="F30" s="13" t="s">
        <v>131</v>
      </c>
      <c r="G30" s="13" t="s">
        <v>132</v>
      </c>
      <c r="H30" s="13" t="s">
        <v>133</v>
      </c>
      <c r="I30" s="13" t="s">
        <v>134</v>
      </c>
      <c r="J30" s="13" t="s">
        <v>109</v>
      </c>
      <c r="K30" s="13" t="s">
        <v>135</v>
      </c>
      <c r="L30" s="13" t="s">
        <v>76</v>
      </c>
      <c r="M30" s="13" t="s">
        <v>136</v>
      </c>
      <c r="N30" s="14">
        <v>0</v>
      </c>
      <c r="O30" s="15">
        <v>0</v>
      </c>
      <c r="P30" s="14">
        <v>1500</v>
      </c>
      <c r="Q30" s="14">
        <v>0</v>
      </c>
      <c r="R30" s="14">
        <v>0</v>
      </c>
      <c r="S30" s="14">
        <v>0</v>
      </c>
    </row>
    <row r="31" spans="1:19" ht="135">
      <c r="A31" s="16" t="s">
        <v>137</v>
      </c>
      <c r="B31" s="13" t="s">
        <v>138</v>
      </c>
      <c r="C31" s="13" t="s">
        <v>31</v>
      </c>
      <c r="D31" s="13" t="s">
        <v>31</v>
      </c>
      <c r="E31" s="13" t="s">
        <v>31</v>
      </c>
      <c r="F31" s="13" t="s">
        <v>31</v>
      </c>
      <c r="G31" s="13" t="s">
        <v>31</v>
      </c>
      <c r="H31" s="13" t="s">
        <v>31</v>
      </c>
      <c r="I31" s="13" t="s">
        <v>31</v>
      </c>
      <c r="J31" s="13" t="s">
        <v>31</v>
      </c>
      <c r="K31" s="13" t="s">
        <v>31</v>
      </c>
      <c r="L31" s="13" t="s">
        <v>31</v>
      </c>
      <c r="M31" s="13" t="s">
        <v>31</v>
      </c>
      <c r="N31" s="14">
        <v>591.29999999999995</v>
      </c>
      <c r="O31" s="15">
        <v>392.83</v>
      </c>
      <c r="P31" s="14">
        <f>P32+P34</f>
        <v>2577.8000000000002</v>
      </c>
      <c r="Q31" s="14">
        <f t="shared" ref="Q31:S31" si="2">Q32+Q34</f>
        <v>2577.8000000000002</v>
      </c>
      <c r="R31" s="14">
        <f t="shared" si="2"/>
        <v>2577.8000000000002</v>
      </c>
      <c r="S31" s="14">
        <f t="shared" si="2"/>
        <v>2577.8000000000002</v>
      </c>
    </row>
    <row r="32" spans="1:19" ht="67.5">
      <c r="A32" s="12" t="s">
        <v>139</v>
      </c>
      <c r="B32" s="13" t="s">
        <v>140</v>
      </c>
      <c r="C32" s="13" t="s">
        <v>31</v>
      </c>
      <c r="D32" s="13" t="s">
        <v>31</v>
      </c>
      <c r="E32" s="13" t="s">
        <v>31</v>
      </c>
      <c r="F32" s="13" t="s">
        <v>31</v>
      </c>
      <c r="G32" s="13" t="s">
        <v>31</v>
      </c>
      <c r="H32" s="13" t="s">
        <v>31</v>
      </c>
      <c r="I32" s="13" t="s">
        <v>31</v>
      </c>
      <c r="J32" s="13" t="s">
        <v>31</v>
      </c>
      <c r="K32" s="13" t="s">
        <v>31</v>
      </c>
      <c r="L32" s="13" t="s">
        <v>31</v>
      </c>
      <c r="M32" s="13" t="s">
        <v>31</v>
      </c>
      <c r="N32" s="14">
        <v>0</v>
      </c>
      <c r="O32" s="15">
        <v>0</v>
      </c>
      <c r="P32" s="14">
        <f>P33</f>
        <v>2000</v>
      </c>
      <c r="Q32" s="14">
        <f t="shared" ref="Q32:S32" si="3">Q33</f>
        <v>2000</v>
      </c>
      <c r="R32" s="14">
        <f t="shared" si="3"/>
        <v>2000</v>
      </c>
      <c r="S32" s="14">
        <f t="shared" si="3"/>
        <v>2000</v>
      </c>
    </row>
    <row r="33" spans="1:19" ht="168.75">
      <c r="A33" s="12" t="s">
        <v>141</v>
      </c>
      <c r="B33" s="13" t="s">
        <v>142</v>
      </c>
      <c r="C33" s="13" t="s">
        <v>143</v>
      </c>
      <c r="D33" s="13" t="s">
        <v>144</v>
      </c>
      <c r="E33" s="13" t="s">
        <v>145</v>
      </c>
      <c r="F33" s="13"/>
      <c r="G33" s="13"/>
      <c r="H33" s="13"/>
      <c r="I33" s="17" t="s">
        <v>146</v>
      </c>
      <c r="J33" s="13" t="s">
        <v>54</v>
      </c>
      <c r="K33" s="13" t="s">
        <v>147</v>
      </c>
      <c r="L33" s="13" t="s">
        <v>63</v>
      </c>
      <c r="M33" s="13" t="s">
        <v>56</v>
      </c>
      <c r="N33" s="14">
        <v>0</v>
      </c>
      <c r="O33" s="15">
        <v>0</v>
      </c>
      <c r="P33" s="14">
        <v>2000</v>
      </c>
      <c r="Q33" s="14">
        <v>2000</v>
      </c>
      <c r="R33" s="14">
        <v>2000</v>
      </c>
      <c r="S33" s="14">
        <v>2000</v>
      </c>
    </row>
    <row r="34" spans="1:19" ht="112.5">
      <c r="A34" s="12" t="s">
        <v>148</v>
      </c>
      <c r="B34" s="13" t="s">
        <v>149</v>
      </c>
      <c r="C34" s="13" t="s">
        <v>31</v>
      </c>
      <c r="D34" s="13" t="s">
        <v>31</v>
      </c>
      <c r="E34" s="13" t="s">
        <v>31</v>
      </c>
      <c r="F34" s="13" t="s">
        <v>31</v>
      </c>
      <c r="G34" s="13" t="s">
        <v>31</v>
      </c>
      <c r="H34" s="13" t="s">
        <v>31</v>
      </c>
      <c r="I34" s="13" t="s">
        <v>31</v>
      </c>
      <c r="J34" s="13" t="s">
        <v>31</v>
      </c>
      <c r="K34" s="13" t="s">
        <v>31</v>
      </c>
      <c r="L34" s="13" t="s">
        <v>31</v>
      </c>
      <c r="M34" s="13" t="s">
        <v>31</v>
      </c>
      <c r="N34" s="14">
        <v>591.29999999999995</v>
      </c>
      <c r="O34" s="15">
        <v>392.83</v>
      </c>
      <c r="P34" s="14">
        <v>577.79999999999995</v>
      </c>
      <c r="Q34" s="14">
        <v>577.79999999999995</v>
      </c>
      <c r="R34" s="14">
        <v>577.79999999999995</v>
      </c>
      <c r="S34" s="14">
        <v>577.79999999999995</v>
      </c>
    </row>
    <row r="35" spans="1:19" ht="146.25">
      <c r="A35" s="12" t="s">
        <v>150</v>
      </c>
      <c r="B35" s="13" t="s">
        <v>151</v>
      </c>
      <c r="C35" s="13" t="s">
        <v>36</v>
      </c>
      <c r="D35" s="13" t="s">
        <v>152</v>
      </c>
      <c r="E35" s="13" t="s">
        <v>38</v>
      </c>
      <c r="F35" s="13" t="s">
        <v>153</v>
      </c>
      <c r="G35" s="13" t="s">
        <v>109</v>
      </c>
      <c r="H35" s="13" t="s">
        <v>154</v>
      </c>
      <c r="I35" s="17" t="s">
        <v>155</v>
      </c>
      <c r="J35" s="13" t="s">
        <v>40</v>
      </c>
      <c r="K35" s="13" t="s">
        <v>156</v>
      </c>
      <c r="L35" s="13" t="s">
        <v>57</v>
      </c>
      <c r="M35" s="13" t="s">
        <v>56</v>
      </c>
      <c r="N35" s="14">
        <v>591.29999999999995</v>
      </c>
      <c r="O35" s="15">
        <v>392.83</v>
      </c>
      <c r="P35" s="14">
        <f>527.8+50</f>
        <v>577.79999999999995</v>
      </c>
      <c r="Q35" s="14">
        <v>577.79999999999995</v>
      </c>
      <c r="R35" s="14">
        <v>577.79999999999995</v>
      </c>
      <c r="S35" s="14">
        <v>577.79999999999995</v>
      </c>
    </row>
    <row r="36" spans="1:19" ht="22.5">
      <c r="A36" s="12" t="s">
        <v>157</v>
      </c>
      <c r="B36" s="13" t="s">
        <v>158</v>
      </c>
      <c r="C36" s="13" t="s">
        <v>31</v>
      </c>
      <c r="D36" s="13" t="s">
        <v>31</v>
      </c>
      <c r="E36" s="13" t="s">
        <v>31</v>
      </c>
      <c r="F36" s="13" t="s">
        <v>31</v>
      </c>
      <c r="G36" s="13" t="s">
        <v>31</v>
      </c>
      <c r="H36" s="13" t="s">
        <v>31</v>
      </c>
      <c r="I36" s="13" t="s">
        <v>31</v>
      </c>
      <c r="J36" s="13" t="s">
        <v>31</v>
      </c>
      <c r="K36" s="13" t="s">
        <v>31</v>
      </c>
      <c r="L36" s="13" t="s">
        <v>31</v>
      </c>
      <c r="M36" s="13" t="s">
        <v>31</v>
      </c>
      <c r="N36" s="14">
        <f>N16</f>
        <v>192698.67</v>
      </c>
      <c r="O36" s="14">
        <f t="shared" ref="O36:S36" si="4">O16</f>
        <v>151782.28</v>
      </c>
      <c r="P36" s="14">
        <f t="shared" si="4"/>
        <v>182732.59999999995</v>
      </c>
      <c r="Q36" s="14">
        <f t="shared" si="4"/>
        <v>146987.69999999998</v>
      </c>
      <c r="R36" s="14">
        <f t="shared" si="4"/>
        <v>133855.5</v>
      </c>
      <c r="S36" s="14">
        <f t="shared" si="4"/>
        <v>134405.59999999998</v>
      </c>
    </row>
    <row r="37" spans="1:19" ht="12.75">
      <c r="A37" s="1"/>
      <c r="P37" s="14">
        <v>182732.6</v>
      </c>
      <c r="Q37" s="14">
        <v>146987.70000000001</v>
      </c>
      <c r="R37" s="14">
        <f>137287.7-3432.2</f>
        <v>133855.5</v>
      </c>
      <c r="S37" s="14">
        <f>141479.6-7074</f>
        <v>134405.6</v>
      </c>
    </row>
    <row r="38" spans="1:19" ht="12.75">
      <c r="A38" s="1" t="s">
        <v>159</v>
      </c>
      <c r="P38" s="36">
        <f>P36-P37</f>
        <v>0</v>
      </c>
      <c r="Q38" s="36">
        <f t="shared" ref="Q38:S38" si="5">Q36-Q37</f>
        <v>0</v>
      </c>
      <c r="R38" s="36">
        <f t="shared" si="5"/>
        <v>0</v>
      </c>
      <c r="S38" s="36">
        <f t="shared" si="5"/>
        <v>0</v>
      </c>
    </row>
  </sheetData>
  <mergeCells count="31">
    <mergeCell ref="O13:O14"/>
    <mergeCell ref="P13:P14"/>
    <mergeCell ref="A10:A14"/>
    <mergeCell ref="B10:B14"/>
    <mergeCell ref="C11:E11"/>
    <mergeCell ref="C10:K10"/>
    <mergeCell ref="I11:K11"/>
    <mergeCell ref="R11:S11"/>
    <mergeCell ref="R12:S12"/>
    <mergeCell ref="A4:S4"/>
    <mergeCell ref="N10:S10"/>
    <mergeCell ref="N11:O11"/>
    <mergeCell ref="P1:S1"/>
    <mergeCell ref="P2:S2"/>
    <mergeCell ref="H12:H14"/>
    <mergeCell ref="L12:L14"/>
    <mergeCell ref="M12:M14"/>
    <mergeCell ref="L10:M11"/>
    <mergeCell ref="N13:N14"/>
    <mergeCell ref="N12:O12"/>
    <mergeCell ref="F11:H11"/>
    <mergeCell ref="G12:G14"/>
    <mergeCell ref="I12:I14"/>
    <mergeCell ref="J12:J14"/>
    <mergeCell ref="K12:K14"/>
    <mergeCell ref="Q13:Q14"/>
    <mergeCell ref="D7:O7"/>
    <mergeCell ref="C12:C14"/>
    <mergeCell ref="D12:D14"/>
    <mergeCell ref="E12:E14"/>
    <mergeCell ref="F12:F14"/>
  </mergeCells>
  <pageMargins left="0.39370078740157483" right="0.31496062992125984" top="0.62992125984251968" bottom="0.35433070866141736" header="0.19685039370078741" footer="0.19685039370078741"/>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 РРО муниципальных образов</vt:lpstr>
      <vt:lpstr>'Свод РРО муниципальных образов'!Область_печати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dc:description>POI HSSF rep:2.40.1.117</dc:description>
  <cp:lastModifiedBy>Администратор</cp:lastModifiedBy>
  <dcterms:created xsi:type="dcterms:W3CDTF">2016-12-12T12:59:18Z</dcterms:created>
  <dcterms:modified xsi:type="dcterms:W3CDTF">2016-12-12T14:19:34Z</dcterms:modified>
</cp:coreProperties>
</file>