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1065" windowWidth="10860" windowHeight="10560"/>
  </bookViews>
  <sheets>
    <sheet name="2016 год" sheetId="1" r:id="rId1"/>
  </sheets>
  <definedNames>
    <definedName name="_xlnm._FilterDatabase" localSheetId="0" hidden="1">'2016 год'!$A$9:$F$232</definedName>
    <definedName name="Z_03D0DDB9_3E2B_445E_B26D_09285D63C497_.wvu.FilterData" localSheetId="0" hidden="1">'2016 год'!$A$9:$F$165</definedName>
    <definedName name="Z_0C05F25E_D6C8_460E_B21F_18CDF652E72B_.wvu.FilterData" localSheetId="0" hidden="1">'2016 год'!$A$9:$F$197</definedName>
    <definedName name="Z_136A7CB4_B73A_487D_8A9F_6650DBF728F6_.wvu.FilterData" localSheetId="0" hidden="1">'2016 год'!$A$9:$F$197</definedName>
    <definedName name="Z_15A2C592_34B0_4F20_BD5A_8DDC1F2A5659_.wvu.FilterData" localSheetId="0" hidden="1">'2016 год'!$A$9:$F$232</definedName>
    <definedName name="Z_184D3176_FFF6_4E91_A7DC_D63418B7D0F5_.wvu.FilterData" localSheetId="0" hidden="1">'2016 год'!$A$9:$F$165</definedName>
    <definedName name="Z_20900463_01EE_4499_A830_2048CE8173F7_.wvu.FilterData" localSheetId="0" hidden="1">'2016 год'!$A$9:$F$232</definedName>
    <definedName name="Z_2547B61A_57D8_45C6_87E4_2B595BD241A2_.wvu.FilterData" localSheetId="0" hidden="1">'2016 год'!$A$9:$F$165</definedName>
    <definedName name="Z_2547B61A_57D8_45C6_87E4_2B595BD241A2_.wvu.PrintArea" localSheetId="0" hidden="1">'2016 год'!$A$6:$I$165</definedName>
    <definedName name="Z_2547B61A_57D8_45C6_87E4_2B595BD241A2_.wvu.PrintTitles" localSheetId="0" hidden="1">'2016 год'!$10:$11</definedName>
    <definedName name="Z_265E4B74_F87F_4C11_8F36_BD3184BC15DF_.wvu.FilterData" localSheetId="0" hidden="1">'2016 год'!$A$9:$F$232</definedName>
    <definedName name="Z_265E4B74_F87F_4C11_8F36_BD3184BC15DF_.wvu.PrintArea" localSheetId="0" hidden="1">'2016 год'!$A$4:$I$197</definedName>
    <definedName name="Z_2CBFA120_4352_4C39_9099_3E3743A1946B_.wvu.FilterData" localSheetId="0" hidden="1">'2016 год'!$A$9:$F$197</definedName>
    <definedName name="Z_2CC5DC23_D108_4C62_8D9C_2D339D918FB9_.wvu.FilterData" localSheetId="0" hidden="1">'2016 год'!$A$9:$F$165</definedName>
    <definedName name="Z_2E862F6B_6B0A_40BB_944E_0C7992DC3BBB_.wvu.FilterData" localSheetId="0" hidden="1">'2016 год'!$A$9:$F$165</definedName>
    <definedName name="Z_2FF96413_1F0E_42A6_B647_AF4DC456B835_.wvu.FilterData" localSheetId="0" hidden="1">'2016 год'!$A$9:$F$213</definedName>
    <definedName name="Z_428C4879_5105_4D8B_A2F2_FB13B3A9E1E2_.wvu.FilterData" localSheetId="0" hidden="1">'2016 год'!$A$9:$F$232</definedName>
    <definedName name="Z_456FAF35_0ED7_4429_80D9_B602421A25A1_.wvu.FilterData" localSheetId="0" hidden="1">'2016 год'!$A$9:$F$232</definedName>
    <definedName name="Z_4CB2AD8A_1395_4EEB_B6E5_ACA1429CF0DB_.wvu.Cols" localSheetId="0" hidden="1">'2016 год'!#REF!</definedName>
    <definedName name="Z_4CB2AD8A_1395_4EEB_B6E5_ACA1429CF0DB_.wvu.FilterData" localSheetId="0" hidden="1">'2016 год'!$A$9:$F$165</definedName>
    <definedName name="Z_4CB2AD8A_1395_4EEB_B6E5_ACA1429CF0DB_.wvu.PrintArea" localSheetId="0" hidden="1">'2016 год'!$A$7:$F$165</definedName>
    <definedName name="Z_4CB2AD8A_1395_4EEB_B6E5_ACA1429CF0DB_.wvu.PrintTitles" localSheetId="0" hidden="1">'2016 год'!$10:$11</definedName>
    <definedName name="Z_4DCFC8D2_CFB0_4FE4_8B3E_32DB381AAC5C_.wvu.FilterData" localSheetId="0" hidden="1">'2016 год'!$A$9:$F$232</definedName>
    <definedName name="Z_52080DA5_BFF1_49FC_B2E6_D15443E59FD0_.wvu.FilterData" localSheetId="0" hidden="1">'2016 год'!$A$9:$F$232</definedName>
    <definedName name="Z_5271CAE7_4D6C_40AB_9A03_5EFB6EFB80FA_.wvu.Cols" localSheetId="0" hidden="1">'2016 год'!#REF!</definedName>
    <definedName name="Z_5271CAE7_4D6C_40AB_9A03_5EFB6EFB80FA_.wvu.FilterData" localSheetId="0" hidden="1">'2016 год'!$A$9:$F$165</definedName>
    <definedName name="Z_5271CAE7_4D6C_40AB_9A03_5EFB6EFB80FA_.wvu.PrintArea" localSheetId="0" hidden="1">'2016 год'!$A$5:$I$165</definedName>
    <definedName name="Z_58AA27DC_B6C6_486F_BBC3_7C0EC56685DB_.wvu.FilterData" localSheetId="0" hidden="1">'2016 год'!$A$9:$F$232</definedName>
    <definedName name="Z_599A55F8_3816_4A95_B2A0_7EE8B30830DF_.wvu.FilterData" localSheetId="0" hidden="1">'2016 год'!$A$9:$F$165</definedName>
    <definedName name="Z_599A55F8_3816_4A95_B2A0_7EE8B30830DF_.wvu.PrintArea" localSheetId="0" hidden="1">'2016 год'!$A$6:$I$165</definedName>
    <definedName name="Z_62BA1D30_83D4_405C_B38E_4A6036DCDF7D_.wvu.Cols" localSheetId="0" hidden="1">'2016 год'!#REF!</definedName>
    <definedName name="Z_62BA1D30_83D4_405C_B38E_4A6036DCDF7D_.wvu.FilterData" localSheetId="0" hidden="1">'2016 год'!$A$9:$F$165</definedName>
    <definedName name="Z_62BA1D30_83D4_405C_B38E_4A6036DCDF7D_.wvu.PrintArea" localSheetId="0" hidden="1">'2016 год'!$A$5:$I$165</definedName>
    <definedName name="Z_79F59BD1_17D2_45CE_ABAE_358CD088226E_.wvu.FilterData" localSheetId="0" hidden="1">'2016 год'!$A$9:$F$197</definedName>
    <definedName name="Z_7C0ABF66_8B0F_48ED_A269_F91E2B0FF96C_.wvu.FilterData" localSheetId="0" hidden="1">'2016 год'!$A$9:$F$165</definedName>
    <definedName name="Z_8AA41EB0_2CC0_4F86_8798_B03A7CC4D0C2_.wvu.FilterData" localSheetId="0" hidden="1">'2016 год'!$A$9:$F$232</definedName>
    <definedName name="Z_8E0CAC60_CC3F_47CB_9EF3_039342AC9535_.wvu.FilterData" localSheetId="0" hidden="1">'2016 год'!$A$9:$F$232</definedName>
    <definedName name="Z_8E0CAC60_CC3F_47CB_9EF3_039342AC9535_.wvu.PrintTitles" localSheetId="0" hidden="1">'2016 год'!$10:$11</definedName>
    <definedName name="Z_949DCF8A_4B6C_48DC_A0AF_1508759F4E2C_.wvu.FilterData" localSheetId="0" hidden="1">'2016 год'!$A$9:$F$165</definedName>
    <definedName name="Z_9AE4E90B_95AD_4E92_80AE_724EF4B3642C_.wvu.FilterData" localSheetId="0" hidden="1">'2016 год'!$A$9:$F$232</definedName>
    <definedName name="Z_9AE4E90B_95AD_4E92_80AE_724EF4B3642C_.wvu.PrintArea" localSheetId="0" hidden="1">'2016 год'!$A$4:$I$232</definedName>
    <definedName name="Z_9AE4E90B_95AD_4E92_80AE_724EF4B3642C_.wvu.PrintTitles" localSheetId="0" hidden="1">'2016 год'!$10:$11</definedName>
    <definedName name="Z_A24E161A_D544_48C2_9D1F_4A462EC54334_.wvu.FilterData" localSheetId="0" hidden="1">'2016 год'!$A$9:$F$197</definedName>
    <definedName name="Z_A79CDC70_8466_49CB_8C49_C52C08F5C2C3_.wvu.FilterData" localSheetId="0" hidden="1">'2016 год'!$A$9:$F$165</definedName>
    <definedName name="Z_A79CDC70_8466_49CB_8C49_C52C08F5C2C3_.wvu.PrintArea" localSheetId="0" hidden="1">'2016 год'!$A$6:$I$165</definedName>
    <definedName name="Z_A79CDC70_8466_49CB_8C49_C52C08F5C2C3_.wvu.PrintTitles" localSheetId="0" hidden="1">'2016 год'!$10:$11</definedName>
    <definedName name="Z_B2AEA316_3CC7_4A5F_84DC_5C75A986883C_.wvu.FilterData" localSheetId="0" hidden="1">'2016 год'!$A$9:$F$197</definedName>
    <definedName name="Z_B3397BCA_1277_4868_806F_2E68EFD73FCF_.wvu.Cols" localSheetId="0" hidden="1">'2016 год'!#REF!</definedName>
    <definedName name="Z_B3397BCA_1277_4868_806F_2E68EFD73FCF_.wvu.FilterData" localSheetId="0" hidden="1">'2016 год'!$A$9:$F$165</definedName>
    <definedName name="Z_B3397BCA_1277_4868_806F_2E68EFD73FCF_.wvu.PrintArea" localSheetId="0" hidden="1">'2016 год'!$A$7:$F$165</definedName>
    <definedName name="Z_B3397BCA_1277_4868_806F_2E68EFD73FCF_.wvu.PrintTitles" localSheetId="0" hidden="1">'2016 год'!$10:$11</definedName>
    <definedName name="Z_B3ADB1FC_7237_4F79_A98A_9A3A728E8FB8_.wvu.FilterData" localSheetId="0" hidden="1">'2016 год'!$A$9:$F$165</definedName>
    <definedName name="Z_C0DCEFD6_4378_4196_8A52_BBAE8937CBA3_.wvu.FilterData" localSheetId="0" hidden="1">'2016 год'!$A$9:$F$232</definedName>
    <definedName name="Z_C0DCEFD6_4378_4196_8A52_BBAE8937CBA3_.wvu.PrintArea" localSheetId="0" hidden="1">'2016 год'!$A$4:$I$232</definedName>
    <definedName name="Z_C0DCEFD6_4378_4196_8A52_BBAE8937CBA3_.wvu.PrintTitles" localSheetId="0" hidden="1">'2016 год'!$10:$11</definedName>
    <definedName name="Z_CBBD36BD_B8D3_405D_A6D4_79D054A9E80B_.wvu.FilterData" localSheetId="0" hidden="1">'2016 год'!$A$9:$F$197</definedName>
    <definedName name="Z_CFCD11A5_5DDB_474D_9D2B_79AC7ABEC29D_.wvu.FilterData" localSheetId="0" hidden="1">'2016 год'!$A$9:$F$197</definedName>
    <definedName name="Z_D5451C69_6188_4AB8_99E1_04D2A5F2965F_.wvu.FilterData" localSheetId="0" hidden="1">'2016 год'!$A$9:$F$232</definedName>
    <definedName name="Z_D5451C69_6188_4AB8_99E1_04D2A5F2965F_.wvu.PrintArea" localSheetId="0" hidden="1">'2016 год'!$A$4:$I$232</definedName>
    <definedName name="Z_DCD62DCA_C2E6_4944_BF05_06393683843D_.wvu.FilterData" localSheetId="0" hidden="1">'2016 год'!$A$9:$F$213</definedName>
    <definedName name="Z_E021FB0C_A711_4509_BC26_BEE4D6D0121D_.wvu.FilterData" localSheetId="0" hidden="1">'2016 год'!$A$9:$F$213</definedName>
    <definedName name="Z_E021FB0C_A711_4509_BC26_BEE4D6D0121D_.wvu.PrintArea" localSheetId="0" hidden="1">'2016 год'!$A$5:$I$213</definedName>
    <definedName name="Z_E73FB2C8_8889_4BC1_B42C_BB4285892FAC_.wvu.Cols" localSheetId="0" hidden="1">'2016 год'!#REF!</definedName>
    <definedName name="Z_E73FB2C8_8889_4BC1_B42C_BB4285892FAC_.wvu.FilterData" localSheetId="0" hidden="1">'2016 год'!$A$9:$F$165</definedName>
    <definedName name="Z_E73FB2C8_8889_4BC1_B42C_BB4285892FAC_.wvu.PrintArea" localSheetId="0" hidden="1">'2016 год'!$A$7:$F$165</definedName>
    <definedName name="Z_E73FB2C8_8889_4BC1_B42C_BB4285892FAC_.wvu.PrintTitles" localSheetId="0" hidden="1">'2016 год'!$10:$11</definedName>
    <definedName name="Z_E7A61A23_F5BB_4765_9BEB_425D1A63ECC6_.wvu.FilterData" localSheetId="0" hidden="1">'2016 год'!$A$9:$F$197</definedName>
    <definedName name="Z_E942A1EB_DA9A_49D4_890A_1E490C17C671_.wvu.FilterData" localSheetId="0" hidden="1">'2016 год'!$A$9:$F$197</definedName>
    <definedName name="Z_F0654BDF_4068_4EF6_85C0_9A711782EA10_.wvu.FilterData" localSheetId="0" hidden="1">'2016 год'!$A$9:$F$232</definedName>
    <definedName name="Z_F883476E_04A9_4D11_A9FF_4F72BAC798EA_.wvu.FilterData" localSheetId="0" hidden="1">'2016 год'!$A$9:$F$197</definedName>
    <definedName name="_xlnm.Print_Titles" localSheetId="0">'2016 год'!$10:$11</definedName>
    <definedName name="_xlnm.Print_Area" localSheetId="0">'2016 год'!$A$1:$I$224</definedName>
  </definedNames>
  <calcPr calcId="125725"/>
  <customWorkbookViews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й1 - Личное представление" guid="{265E4B74-F87F-4C11-8F36-BD3184BC15DF}" mergeInterval="0" personalView="1" maximized="1" xWindow="1" yWindow="1" windowWidth="1020" windowHeight="547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Pechora - Личное представление" guid="{184D3176-FFF6-4E91-A7DC-D63418B7D0F5}" mergeInterval="0" personalView="1" maximized="1" windowWidth="1148" windowHeight="701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1 - Личное представление" guid="{D5451C69-6188-4AB8-99E1-04D2A5F2965F}" mergeInterval="0" personalView="1" maximized="1" windowWidth="1276" windowHeight="809" activeSheetId="1"/>
    <customWorkbookView name="Администратор - Личное представление" guid="{C0DCEFD6-4378-4196-8A52-BBAE8937CBA3}" mergeInterval="0" personalView="1" maximized="1" xWindow="1" yWindow="1" windowWidth="1916" windowHeight="855" activeSheetId="1" showComments="commIndAndComment"/>
  </customWorkbookViews>
</workbook>
</file>

<file path=xl/calcChain.xml><?xml version="1.0" encoding="utf-8"?>
<calcChain xmlns="http://schemas.openxmlformats.org/spreadsheetml/2006/main">
  <c r="H108" i="1"/>
  <c r="H125"/>
  <c r="H70"/>
  <c r="I70"/>
  <c r="G70"/>
  <c r="I32"/>
  <c r="I31" s="1"/>
  <c r="I30" s="1"/>
  <c r="H31"/>
  <c r="H30" s="1"/>
  <c r="G31"/>
  <c r="G30"/>
  <c r="H106"/>
  <c r="I107"/>
  <c r="I171"/>
  <c r="I170" s="1"/>
  <c r="I169" s="1"/>
  <c r="I168" s="1"/>
  <c r="H170"/>
  <c r="H169" s="1"/>
  <c r="H168" s="1"/>
  <c r="G170"/>
  <c r="G169" s="1"/>
  <c r="G168" s="1"/>
  <c r="I96"/>
  <c r="I95" s="1"/>
  <c r="I94" s="1"/>
  <c r="I93" s="1"/>
  <c r="I92" s="1"/>
  <c r="I91" s="1"/>
  <c r="H95"/>
  <c r="H94" s="1"/>
  <c r="H93" s="1"/>
  <c r="H92" s="1"/>
  <c r="H91" s="1"/>
  <c r="G95"/>
  <c r="G94" s="1"/>
  <c r="G93" s="1"/>
  <c r="G92" s="1"/>
  <c r="G91" s="1"/>
  <c r="H231" l="1"/>
  <c r="H230" s="1"/>
  <c r="H229" s="1"/>
  <c r="H227"/>
  <c r="H226" s="1"/>
  <c r="H225" s="1"/>
  <c r="H223"/>
  <c r="H221" s="1"/>
  <c r="H219"/>
  <c r="H218" s="1"/>
  <c r="H217" s="1"/>
  <c r="H215"/>
  <c r="H214" s="1"/>
  <c r="H213" s="1"/>
  <c r="H209"/>
  <c r="H208" s="1"/>
  <c r="H207" s="1"/>
  <c r="H205"/>
  <c r="H204" s="1"/>
  <c r="H203" s="1"/>
  <c r="H201"/>
  <c r="H200" s="1"/>
  <c r="H198"/>
  <c r="H197" s="1"/>
  <c r="H196" s="1"/>
  <c r="H194"/>
  <c r="H193" s="1"/>
  <c r="H192" s="1"/>
  <c r="H190"/>
  <c r="H189" s="1"/>
  <c r="H188" s="1"/>
  <c r="H186"/>
  <c r="H184" s="1"/>
  <c r="H182"/>
  <c r="H181" s="1"/>
  <c r="H180" s="1"/>
  <c r="H178"/>
  <c r="H177" s="1"/>
  <c r="H176" s="1"/>
  <c r="H174"/>
  <c r="H173" s="1"/>
  <c r="H172" s="1"/>
  <c r="H166"/>
  <c r="H165" s="1"/>
  <c r="H164" s="1"/>
  <c r="H161"/>
  <c r="H160" s="1"/>
  <c r="H162"/>
  <c r="H154"/>
  <c r="H153" s="1"/>
  <c r="H152" s="1"/>
  <c r="H150"/>
  <c r="H149" s="1"/>
  <c r="H148" s="1"/>
  <c r="H145"/>
  <c r="H144" s="1"/>
  <c r="H143" s="1"/>
  <c r="H141"/>
  <c r="H140" s="1"/>
  <c r="H139" s="1"/>
  <c r="H135"/>
  <c r="H134" s="1"/>
  <c r="H133" s="1"/>
  <c r="H132" s="1"/>
  <c r="H131" s="1"/>
  <c r="H128"/>
  <c r="H127" s="1"/>
  <c r="H126" s="1"/>
  <c r="H122"/>
  <c r="H124"/>
  <c r="H123" s="1"/>
  <c r="H118"/>
  <c r="H120"/>
  <c r="H119" s="1"/>
  <c r="H114"/>
  <c r="H116"/>
  <c r="H115" s="1"/>
  <c r="H111"/>
  <c r="H110" s="1"/>
  <c r="H109" s="1"/>
  <c r="H105"/>
  <c r="H104" s="1"/>
  <c r="H101"/>
  <c r="H100" s="1"/>
  <c r="H99" s="1"/>
  <c r="H98" s="1"/>
  <c r="H97" s="1"/>
  <c r="H88"/>
  <c r="H86"/>
  <c r="H85" s="1"/>
  <c r="H80"/>
  <c r="H79" s="1"/>
  <c r="H78" s="1"/>
  <c r="H77" s="1"/>
  <c r="H76" s="1"/>
  <c r="H73"/>
  <c r="H72" s="1"/>
  <c r="H71" s="1"/>
  <c r="H64"/>
  <c r="H63" s="1"/>
  <c r="H66"/>
  <c r="H65" s="1"/>
  <c r="H61"/>
  <c r="H60" s="1"/>
  <c r="H59" s="1"/>
  <c r="H57"/>
  <c r="H56" s="1"/>
  <c r="H55" s="1"/>
  <c r="H53"/>
  <c r="H52" s="1"/>
  <c r="H51" s="1"/>
  <c r="H45"/>
  <c r="H44" s="1"/>
  <c r="H43" s="1"/>
  <c r="H42" s="1"/>
  <c r="H41" s="1"/>
  <c r="H40" s="1"/>
  <c r="H38"/>
  <c r="H37" s="1"/>
  <c r="H36" s="1"/>
  <c r="H25"/>
  <c r="H24" s="1"/>
  <c r="H23" s="1"/>
  <c r="H19"/>
  <c r="H18" s="1"/>
  <c r="H17" s="1"/>
  <c r="H16" s="1"/>
  <c r="H15" s="1"/>
  <c r="H34"/>
  <c r="H33" s="1"/>
  <c r="H29" s="1"/>
  <c r="I35"/>
  <c r="I34" s="1"/>
  <c r="I33" s="1"/>
  <c r="I29" s="1"/>
  <c r="G34"/>
  <c r="G33" s="1"/>
  <c r="G29" s="1"/>
  <c r="I232"/>
  <c r="I228"/>
  <c r="I224"/>
  <c r="I220"/>
  <c r="I216"/>
  <c r="I210"/>
  <c r="I206"/>
  <c r="I202"/>
  <c r="I199"/>
  <c r="I191"/>
  <c r="I190" s="1"/>
  <c r="I189" s="1"/>
  <c r="I188" s="1"/>
  <c r="I187"/>
  <c r="I183"/>
  <c r="I179"/>
  <c r="I175"/>
  <c r="I167"/>
  <c r="I163"/>
  <c r="I155"/>
  <c r="I151"/>
  <c r="I146"/>
  <c r="I142"/>
  <c r="I136"/>
  <c r="I129"/>
  <c r="I125"/>
  <c r="I121"/>
  <c r="I117"/>
  <c r="I113"/>
  <c r="I112"/>
  <c r="I102"/>
  <c r="I89"/>
  <c r="I87"/>
  <c r="I81"/>
  <c r="I74"/>
  <c r="I67"/>
  <c r="I62"/>
  <c r="I58"/>
  <c r="I54"/>
  <c r="I53" s="1"/>
  <c r="I52" s="1"/>
  <c r="I51" s="1"/>
  <c r="I46"/>
  <c r="I39"/>
  <c r="I26"/>
  <c r="I20"/>
  <c r="G231"/>
  <c r="G230" s="1"/>
  <c r="G229" s="1"/>
  <c r="G227"/>
  <c r="G226" s="1"/>
  <c r="G225" s="1"/>
  <c r="G223"/>
  <c r="G222" s="1"/>
  <c r="G219"/>
  <c r="G218" s="1"/>
  <c r="G217" s="1"/>
  <c r="G215"/>
  <c r="G214" s="1"/>
  <c r="G213" s="1"/>
  <c r="G209"/>
  <c r="G208" s="1"/>
  <c r="G207" s="1"/>
  <c r="G205"/>
  <c r="G204" s="1"/>
  <c r="G203" s="1"/>
  <c r="G201"/>
  <c r="G200" s="1"/>
  <c r="G198"/>
  <c r="G197" s="1"/>
  <c r="G196" s="1"/>
  <c r="G195"/>
  <c r="I195" s="1"/>
  <c r="G190"/>
  <c r="G189" s="1"/>
  <c r="G188" s="1"/>
  <c r="G186"/>
  <c r="G185" s="1"/>
  <c r="G182"/>
  <c r="G181" s="1"/>
  <c r="G180" s="1"/>
  <c r="G178"/>
  <c r="G177" s="1"/>
  <c r="G176" s="1"/>
  <c r="G174"/>
  <c r="G173" s="1"/>
  <c r="G172" s="1"/>
  <c r="G166"/>
  <c r="G165" s="1"/>
  <c r="G164" s="1"/>
  <c r="G162"/>
  <c r="G161"/>
  <c r="G160" s="1"/>
  <c r="G154"/>
  <c r="G153" s="1"/>
  <c r="G152" s="1"/>
  <c r="G150"/>
  <c r="G149" s="1"/>
  <c r="G148" s="1"/>
  <c r="G145"/>
  <c r="G144" s="1"/>
  <c r="G143" s="1"/>
  <c r="G141"/>
  <c r="G140" s="1"/>
  <c r="G139" s="1"/>
  <c r="G135"/>
  <c r="G134" s="1"/>
  <c r="G133" s="1"/>
  <c r="G132" s="1"/>
  <c r="G131" s="1"/>
  <c r="G128"/>
  <c r="G127" s="1"/>
  <c r="G126" s="1"/>
  <c r="G124"/>
  <c r="G123" s="1"/>
  <c r="G122"/>
  <c r="G120"/>
  <c r="G119" s="1"/>
  <c r="G118"/>
  <c r="G116"/>
  <c r="G115" s="1"/>
  <c r="G114"/>
  <c r="G111"/>
  <c r="G110" s="1"/>
  <c r="G109" s="1"/>
  <c r="G108"/>
  <c r="G106" s="1"/>
  <c r="G105" s="1"/>
  <c r="G101"/>
  <c r="G100" s="1"/>
  <c r="G99" s="1"/>
  <c r="G98" s="1"/>
  <c r="G97" s="1"/>
  <c r="G88"/>
  <c r="G86"/>
  <c r="G85" s="1"/>
  <c r="G80"/>
  <c r="G79" s="1"/>
  <c r="G78" s="1"/>
  <c r="G77" s="1"/>
  <c r="G76" s="1"/>
  <c r="G73"/>
  <c r="G72" s="1"/>
  <c r="G71" s="1"/>
  <c r="G66"/>
  <c r="G65" s="1"/>
  <c r="G64"/>
  <c r="G63" s="1"/>
  <c r="G61"/>
  <c r="G60" s="1"/>
  <c r="G59" s="1"/>
  <c r="G57"/>
  <c r="G56" s="1"/>
  <c r="G55" s="1"/>
  <c r="G53"/>
  <c r="G52" s="1"/>
  <c r="G51" s="1"/>
  <c r="G45"/>
  <c r="G44" s="1"/>
  <c r="G43" s="1"/>
  <c r="G42" s="1"/>
  <c r="G41" s="1"/>
  <c r="G40" s="1"/>
  <c r="G38"/>
  <c r="G37" s="1"/>
  <c r="G36" s="1"/>
  <c r="G28" s="1"/>
  <c r="G27" s="1"/>
  <c r="G25"/>
  <c r="G24" s="1"/>
  <c r="G19"/>
  <c r="G18" s="1"/>
  <c r="G17" s="1"/>
  <c r="G16" s="1"/>
  <c r="G15" s="1"/>
  <c r="H159" l="1"/>
  <c r="H158" s="1"/>
  <c r="G194"/>
  <c r="G193" s="1"/>
  <c r="G192" s="1"/>
  <c r="G159" s="1"/>
  <c r="I108"/>
  <c r="I106" s="1"/>
  <c r="G147"/>
  <c r="H28"/>
  <c r="H27" s="1"/>
  <c r="H222"/>
  <c r="H212"/>
  <c r="H211" s="1"/>
  <c r="H185"/>
  <c r="H147"/>
  <c r="H138"/>
  <c r="H103"/>
  <c r="H90" s="1"/>
  <c r="H84"/>
  <c r="H83" s="1"/>
  <c r="H82" s="1"/>
  <c r="H69"/>
  <c r="H68" s="1"/>
  <c r="H50"/>
  <c r="H49" s="1"/>
  <c r="H48" s="1"/>
  <c r="H22"/>
  <c r="H21" s="1"/>
  <c r="G221"/>
  <c r="G212" s="1"/>
  <c r="G211" s="1"/>
  <c r="G23"/>
  <c r="G22"/>
  <c r="G21" s="1"/>
  <c r="G14" s="1"/>
  <c r="G50"/>
  <c r="G49" s="1"/>
  <c r="G69"/>
  <c r="G68" s="1"/>
  <c r="G84"/>
  <c r="G83" s="1"/>
  <c r="G82" s="1"/>
  <c r="G184"/>
  <c r="G48"/>
  <c r="G138"/>
  <c r="G104"/>
  <c r="G103" s="1"/>
  <c r="G90" s="1"/>
  <c r="I38"/>
  <c r="I25"/>
  <c r="I24" s="1"/>
  <c r="I23" s="1"/>
  <c r="I101"/>
  <c r="I100" s="1"/>
  <c r="I99" s="1"/>
  <c r="I98" s="1"/>
  <c r="I97" s="1"/>
  <c r="G137" l="1"/>
  <c r="G130" s="1"/>
  <c r="G158"/>
  <c r="H14"/>
  <c r="G157"/>
  <c r="G156" s="1"/>
  <c r="H47"/>
  <c r="H137"/>
  <c r="H130" s="1"/>
  <c r="H75"/>
  <c r="H157"/>
  <c r="H156" s="1"/>
  <c r="G47"/>
  <c r="G75"/>
  <c r="I22"/>
  <c r="I21" s="1"/>
  <c r="H13" l="1"/>
  <c r="H12" s="1"/>
  <c r="G13"/>
  <c r="G12" s="1"/>
  <c r="I73" l="1"/>
  <c r="I72" s="1"/>
  <c r="I71" s="1"/>
  <c r="I69" l="1"/>
  <c r="I68" s="1"/>
  <c r="I186" l="1"/>
  <c r="I185" s="1"/>
  <c r="I184" l="1"/>
  <c r="I19"/>
  <c r="I18" s="1"/>
  <c r="I17" s="1"/>
  <c r="I16" s="1"/>
  <c r="I15" s="1"/>
  <c r="I37"/>
  <c r="I36" s="1"/>
  <c r="I45"/>
  <c r="I44" s="1"/>
  <c r="I43" s="1"/>
  <c r="I42" s="1"/>
  <c r="I41" s="1"/>
  <c r="I40" s="1"/>
  <c r="I57"/>
  <c r="I56" s="1"/>
  <c r="I55" s="1"/>
  <c r="I61"/>
  <c r="I60" s="1"/>
  <c r="I59" s="1"/>
  <c r="I64"/>
  <c r="I63" s="1"/>
  <c r="I66"/>
  <c r="I65" s="1"/>
  <c r="I80"/>
  <c r="I79" s="1"/>
  <c r="I78" s="1"/>
  <c r="I77" s="1"/>
  <c r="I76" s="1"/>
  <c r="I86"/>
  <c r="I85" s="1"/>
  <c r="I88"/>
  <c r="I105"/>
  <c r="I104" s="1"/>
  <c r="I111"/>
  <c r="I110" s="1"/>
  <c r="I109" s="1"/>
  <c r="I114"/>
  <c r="I116"/>
  <c r="I115" s="1"/>
  <c r="I118"/>
  <c r="I120"/>
  <c r="I119" s="1"/>
  <c r="I122"/>
  <c r="I124"/>
  <c r="I123" s="1"/>
  <c r="I128"/>
  <c r="I127" s="1"/>
  <c r="I126" s="1"/>
  <c r="I135"/>
  <c r="I134" s="1"/>
  <c r="I133" s="1"/>
  <c r="I132" s="1"/>
  <c r="I131" s="1"/>
  <c r="I141"/>
  <c r="I140" s="1"/>
  <c r="I139" s="1"/>
  <c r="I145"/>
  <c r="I144" s="1"/>
  <c r="I143" s="1"/>
  <c r="I150"/>
  <c r="I149" s="1"/>
  <c r="I148" s="1"/>
  <c r="I154"/>
  <c r="I153" s="1"/>
  <c r="I152" s="1"/>
  <c r="I161"/>
  <c r="I160" s="1"/>
  <c r="I162"/>
  <c r="I166"/>
  <c r="I165" s="1"/>
  <c r="I164" s="1"/>
  <c r="I174"/>
  <c r="I173" s="1"/>
  <c r="I172" s="1"/>
  <c r="I178"/>
  <c r="I177" s="1"/>
  <c r="I176" s="1"/>
  <c r="I182"/>
  <c r="I181" s="1"/>
  <c r="I180" s="1"/>
  <c r="I194"/>
  <c r="I193" s="1"/>
  <c r="I192" s="1"/>
  <c r="I198"/>
  <c r="I197" s="1"/>
  <c r="I196" s="1"/>
  <c r="I205"/>
  <c r="I204" s="1"/>
  <c r="I203" s="1"/>
  <c r="I209"/>
  <c r="I208" s="1"/>
  <c r="I207" s="1"/>
  <c r="I201"/>
  <c r="I200" s="1"/>
  <c r="I215"/>
  <c r="I214" s="1"/>
  <c r="I213" s="1"/>
  <c r="I219"/>
  <c r="I218" s="1"/>
  <c r="I217" s="1"/>
  <c r="I223"/>
  <c r="I221" s="1"/>
  <c r="I227"/>
  <c r="I226" s="1"/>
  <c r="I225" s="1"/>
  <c r="I231"/>
  <c r="I230" s="1"/>
  <c r="I229" s="1"/>
  <c r="I159" l="1"/>
  <c r="I158" s="1"/>
  <c r="I28"/>
  <c r="I27" s="1"/>
  <c r="I50"/>
  <c r="I49" s="1"/>
  <c r="I84"/>
  <c r="I83" s="1"/>
  <c r="I82" s="1"/>
  <c r="I222"/>
  <c r="I138"/>
  <c r="I147"/>
  <c r="I212"/>
  <c r="I211" s="1"/>
  <c r="I103"/>
  <c r="I90" s="1"/>
  <c r="I14" l="1"/>
  <c r="I137"/>
  <c r="I130" s="1"/>
  <c r="I75"/>
  <c r="I48"/>
  <c r="I47" s="1"/>
  <c r="I157"/>
  <c r="I156" s="1"/>
  <c r="I13" l="1"/>
  <c r="I12" s="1"/>
</calcChain>
</file>

<file path=xl/sharedStrings.xml><?xml version="1.0" encoding="utf-8"?>
<sst xmlns="http://schemas.openxmlformats.org/spreadsheetml/2006/main" count="1013" uniqueCount="192">
  <si>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</si>
  <si>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</si>
  <si>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</si>
  <si>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</si>
  <si>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</si>
  <si>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</si>
  <si>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</si>
  <si>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</si>
  <si>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</si>
  <si>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</si>
  <si>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</si>
  <si>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</si>
  <si>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</si>
  <si>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</si>
  <si>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</si>
  <si>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</si>
  <si>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</si>
  <si>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</si>
  <si>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</si>
  <si>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</si>
  <si>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</si>
  <si>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</si>
  <si>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</si>
  <si>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</si>
  <si>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</si>
  <si>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</si>
  <si>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</si>
  <si>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</si>
  <si>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</si>
  <si>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</si>
  <si>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</si>
  <si>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</si>
  <si>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</si>
  <si>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</si>
  <si>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</si>
  <si>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</si>
  <si>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</si>
  <si>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</si>
  <si>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</si>
  <si>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</si>
  <si>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</si>
  <si>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Приложение 3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</si>
  <si>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</si>
  <si>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</si>
  <si>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</si>
  <si>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</si>
  <si>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</si>
  <si>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</si>
  <si>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</si>
  <si>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</si>
  <si>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</si>
  <si>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</si>
  <si>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</si>
  <si>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</si>
  <si>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</si>
  <si>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</si>
  <si>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</si>
  <si>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</si>
  <si>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</si>
  <si>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410</t>
  </si>
  <si>
    <t>400</t>
  </si>
  <si>
    <t xml:space="preserve">Бюджетные инвестиции </t>
  </si>
  <si>
    <t>Мероприятия в области жилищного хозяйства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</si>
  <si>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</si>
  <si>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</si>
  <si>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</si>
  <si>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</si>
  <si>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</si>
  <si>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</si>
  <si>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</si>
  <si>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</si>
  <si>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</si>
  <si>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</si>
  <si>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</si>
  <si>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</si>
  <si>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</si>
  <si>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</si>
  <si>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</si>
  <si>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</si>
  <si>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Капитальные вложения в объекты недвижимого имущества государственной (муниципальной) собственности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</si>
  <si>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</si>
  <si>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</si>
  <si>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</si>
  <si>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</si>
  <si>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</si>
  <si>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</si>
  <si>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</si>
  <si>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>Реализация инвестиционных проектов в сфере функционирования иных систем коммунальной инфраструктуры</t>
  </si>
  <si>
    <t>Обеспечение содержания, ремонта и капитального ремонта  автомобильных дорог  в границах  поселений и  их обустройство в целях повышения безопасности дорожного движения</t>
  </si>
  <si>
    <t xml:space="preserve">Оказание муниципальных услуг (выполнение работ) музеями и библиотеками. </t>
  </si>
  <si>
    <t>Укрепление материально-технической базы муниципальных учреждений</t>
  </si>
  <si>
    <t>Сохранение, развитие и использование историко-культурного наследия</t>
  </si>
  <si>
    <t>Оказание муниципальных услуг (выполнение работ) учреждениями культурно-досугового типа</t>
  </si>
  <si>
    <t>Создание условий для массового отдыха жителей МО МР "Печора"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</si>
  <si>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</si>
  <si>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Кадровое обеспечение, повышение квалификации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</si>
  <si>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</si>
  <si>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</si>
  <si>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</si>
  <si>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Субсидии бюджетным учреждениям на иные цели</t>
  </si>
  <si>
    <t>612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</si>
  <si>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</si>
  <si>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</si>
  <si>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</si>
  <si>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622</t>
  </si>
  <si>
    <t>Субсидии автономным учреждениям</t>
  </si>
  <si>
    <t>Субсидии автономным учреждениям на иные цели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</si>
  <si>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</si>
  <si>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</si>
  <si>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</si>
  <si>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>Сохранение и развитие государственных языков Республики Коми</t>
  </si>
  <si>
    <t xml:space="preserve">Обеспечение содержания, ремонта и капитального ремонта  улично-дорожной сети  в границах  поселений </t>
  </si>
  <si>
    <t>Муниципальная программа "Жилье, жилищно-коммунальное хозяйство и территориальное развитие МО МР "Печора"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</si>
  <si>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</si>
  <si>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</si>
  <si>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Содержание автомобильных дорог общего пользования местного значения</t>
  </si>
  <si>
    <t xml:space="preserve">Реконструкция, капитальный ремонт и ремонт автомобильных дорог общего пользования местного значения </t>
  </si>
  <si>
    <t>Реализация малых проектов в области этнокультурного развития народов, проживающих на территории Республики Коми</t>
  </si>
  <si>
    <t>Адаптация муниципальных учреждений сферы культуры путем ремонта, дооборудования техническими средствами адаптации, а также путем организации альтернативного формата предоставления услуг</t>
  </si>
  <si>
    <t>853</t>
  </si>
  <si>
    <t>Уплата иных платежей</t>
  </si>
  <si>
    <t xml:space="preserve">Мероприятия государственной программы Российской Федерации "Доступная среда" на 2011 - 2015 годы
</t>
  </si>
  <si>
    <t xml:space="preserve">Ведомственная структура расходов бюджета  муниципального образования городского поселения "Печора" на 2016 год </t>
  </si>
  <si>
    <t>99 0 00 00000</t>
  </si>
  <si>
    <t>99 0 00 02030</t>
  </si>
  <si>
    <t>99 0 00 02110</t>
  </si>
  <si>
    <t>99 0 00 15310</t>
  </si>
  <si>
    <t>03 0 00 00000</t>
  </si>
  <si>
    <t>03 3 00 00000</t>
  </si>
  <si>
    <t>03 3 14 00000</t>
  </si>
  <si>
    <t>03 3 13 72220</t>
  </si>
  <si>
    <t>99 0 00 24700</t>
  </si>
  <si>
    <t>99 0 00 25300</t>
  </si>
  <si>
    <t>99 0 00 25400</t>
  </si>
  <si>
    <t>99 0 00 25500</t>
  </si>
  <si>
    <t>99 0 00 25510</t>
  </si>
  <si>
    <t>99 0 00 25520</t>
  </si>
  <si>
    <t>99 0 00 25530</t>
  </si>
  <si>
    <t>99 0 00 25540</t>
  </si>
  <si>
    <t>99 0 00 43030</t>
  </si>
  <si>
    <t>99 0 00 63110</t>
  </si>
  <si>
    <t>01 0 00 00000</t>
  </si>
  <si>
    <t>99 0 00 63140</t>
  </si>
  <si>
    <t>99 0 00 63150</t>
  </si>
  <si>
    <t>05 0 00 00000</t>
  </si>
  <si>
    <t>05 0 11 00000</t>
  </si>
  <si>
    <t>05 0 12 00000</t>
  </si>
  <si>
    <t>05 0 14 00000</t>
  </si>
  <si>
    <t>05 0 15 00000</t>
  </si>
  <si>
    <t>05 0 16 00000</t>
  </si>
  <si>
    <t>05 0 21 00000</t>
  </si>
  <si>
    <t>05 0 23 00000</t>
  </si>
  <si>
    <t>05 0 24 00000</t>
  </si>
  <si>
    <t>05 0 25 00000</t>
  </si>
  <si>
    <t>05 0 16 50270</t>
  </si>
  <si>
    <t>05 0 23 72570</t>
  </si>
  <si>
    <t>Другие вопросы в области национальной экономики</t>
  </si>
  <si>
    <t>12</t>
  </si>
  <si>
    <t>03 2 00 00000</t>
  </si>
  <si>
    <t>Кадастровый учет земельных участков для индивидуального жилищного строительства</t>
  </si>
  <si>
    <t>03 2 32 00000</t>
  </si>
  <si>
    <t>Муниципальная программа "Адресная социальная помощь населению городского поселения "Печора" на 2016-2018 годы"</t>
  </si>
  <si>
    <t>08 0 00 00000</t>
  </si>
  <si>
    <t>Муниципальная программа "Безопасность жизнедеятельности населения МО МР "Печора"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</si>
  <si>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</si>
  <si>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</si>
  <si>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</si>
  <si>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</si>
  <si>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Обеспечение проведения выборов и референдумов</t>
  </si>
  <si>
    <t>07</t>
  </si>
  <si>
    <t>Проведение выборов и референдумов</t>
  </si>
  <si>
    <t>99 0 00 02090</t>
  </si>
  <si>
    <t>Уплата  иных платежей</t>
  </si>
  <si>
    <t>01 0 01 00000</t>
  </si>
  <si>
    <t>01 0 02 00000</t>
  </si>
  <si>
    <t>Подпрограмма "Комплексное освоение и развитие территорий в целях жилищного 
строительства на территории МО МР "Печора"</t>
  </si>
  <si>
    <t>03 3 13 S2220</t>
  </si>
  <si>
    <t>Укрепление материально-технической базы муниципальных учреждений сферы культуры</t>
  </si>
  <si>
    <t>05 0 13 S2150</t>
  </si>
  <si>
    <t xml:space="preserve">  к решению Совета городского поселения "Печора" от 23 декабря 2015 года № 3-28/110</t>
  </si>
  <si>
    <t>Изменения</t>
  </si>
  <si>
    <t>99 0 00 02040</t>
  </si>
  <si>
    <t xml:space="preserve">Руководство и управление в сфере установленных функций органов местного самоуправления </t>
  </si>
  <si>
    <t>03 1 00 00000</t>
  </si>
  <si>
    <t>03 1 18 00000</t>
  </si>
  <si>
    <t>Подпрограмма "Улучшение состояния жилищно-коммунального комплекса на территории МО МР "Печора""</t>
  </si>
  <si>
    <t>Отлов и содержание безнадзорных животных</t>
  </si>
  <si>
    <t>05 0 13 72150</t>
  </si>
  <si>
    <t>242</t>
  </si>
  <si>
    <t xml:space="preserve">Закупка товаров, работ, услуг в сфере
информационно-коммуникационных технологий
</t>
  </si>
  <si>
    <t>Обновление материально-технической базы муниципальных учреждений сферы культуры</t>
  </si>
  <si>
    <t xml:space="preserve">  к решению Совета городского поселения "Печора" от 3 марта 2016 года № 3-29/112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</si>
</sst>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000\ 00\ 00"/>
    <numFmt numFmtId="167" formatCode="#,##0.0"/>
    <numFmt numFmtId="168" formatCode="0.0"/>
  </numFmts>
  <fonts count="19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9" fillId="5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right" vertical="center"/>
    </xf>
    <xf numFmtId="167" fontId="11" fillId="5" borderId="1" xfId="0" applyNumberFormat="1" applyFont="1" applyFill="1" applyBorder="1" applyAlignment="1">
      <alignment horizontal="right" vertical="center"/>
    </xf>
    <xf numFmtId="167" fontId="11" fillId="2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Border="1" applyAlignment="1">
      <alignment horizontal="right" vertical="center"/>
    </xf>
    <xf numFmtId="167" fontId="12" fillId="0" borderId="1" xfId="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>
      <alignment horizontal="right" vertical="center"/>
    </xf>
    <xf numFmtId="167" fontId="12" fillId="3" borderId="1" xfId="0" applyNumberFormat="1" applyFont="1" applyFill="1" applyBorder="1" applyAlignment="1">
      <alignment horizontal="right" vertical="center"/>
    </xf>
    <xf numFmtId="167" fontId="12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/>
    <xf numFmtId="49" fontId="13" fillId="2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67" fontId="12" fillId="6" borderId="1" xfId="0" applyNumberFormat="1" applyFont="1" applyFill="1" applyBorder="1" applyAlignment="1">
      <alignment horizontal="right" vertical="center"/>
    </xf>
    <xf numFmtId="167" fontId="11" fillId="3" borderId="1" xfId="0" applyNumberFormat="1" applyFont="1" applyFill="1" applyBorder="1" applyAlignment="1">
      <alignment horizontal="right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49" fontId="6" fillId="8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49" fontId="4" fillId="6" borderId="1" xfId="0" applyNumberFormat="1" applyFont="1" applyFill="1" applyBorder="1" applyAlignment="1">
      <alignment horizontal="left" vertical="center" wrapText="1"/>
    </xf>
    <xf numFmtId="49" fontId="11" fillId="7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justify" vertical="top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49" fontId="14" fillId="3" borderId="1" xfId="0" applyNumberFormat="1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right" vertical="center"/>
    </xf>
    <xf numFmtId="49" fontId="4" fillId="4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justify" vertical="top" wrapText="1"/>
    </xf>
    <xf numFmtId="0" fontId="7" fillId="6" borderId="1" xfId="0" applyNumberFormat="1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justify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6" borderId="1" xfId="0" applyNumberFormat="1" applyFont="1" applyFill="1" applyBorder="1" applyAlignment="1">
      <alignment horizontal="justify" vertical="top" wrapText="1"/>
    </xf>
    <xf numFmtId="0" fontId="4" fillId="3" borderId="1" xfId="0" applyNumberFormat="1" applyFont="1" applyFill="1" applyBorder="1" applyAlignment="1">
      <alignment horizontal="justify" vertical="top" wrapText="1"/>
    </xf>
    <xf numFmtId="49" fontId="15" fillId="3" borderId="1" xfId="0" applyNumberFormat="1" applyFont="1" applyFill="1" applyBorder="1" applyAlignment="1">
      <alignment horizontal="left" vertical="center" wrapText="1"/>
    </xf>
    <xf numFmtId="49" fontId="4" fillId="6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right" vertical="center"/>
    </xf>
    <xf numFmtId="167" fontId="4" fillId="6" borderId="1" xfId="0" applyNumberFormat="1" applyFont="1" applyFill="1" applyBorder="1" applyAlignment="1">
      <alignment horizontal="right" vertical="center"/>
    </xf>
    <xf numFmtId="164" fontId="6" fillId="6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justify" vertical="top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 wrapText="1"/>
    </xf>
    <xf numFmtId="49" fontId="17" fillId="2" borderId="1" xfId="0" applyNumberFormat="1" applyFont="1" applyFill="1" applyBorder="1" applyAlignment="1">
      <alignment horizontal="center" vertical="center"/>
    </xf>
    <xf numFmtId="49" fontId="16" fillId="6" borderId="1" xfId="0" applyNumberFormat="1" applyFont="1" applyFill="1" applyBorder="1" applyAlignment="1">
      <alignment horizontal="justify" vertical="top" wrapText="1"/>
    </xf>
    <xf numFmtId="49" fontId="18" fillId="6" borderId="1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horizontal="center" vertical="center"/>
    </xf>
    <xf numFmtId="49" fontId="17" fillId="6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13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8" borderId="1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44" fontId="12" fillId="0" borderId="0" xfId="0" applyNumberFormat="1" applyFont="1" applyAlignment="1">
      <alignment wrapText="1"/>
    </xf>
    <xf numFmtId="168" fontId="12" fillId="6" borderId="1" xfId="0" applyNumberFormat="1" applyFont="1" applyFill="1" applyBorder="1" applyAlignment="1">
      <alignment horizontal="right" vertical="center"/>
    </xf>
    <xf numFmtId="0" fontId="12" fillId="8" borderId="1" xfId="0" applyNumberFormat="1" applyFont="1" applyFill="1" applyBorder="1" applyAlignment="1">
      <alignment horizontal="right" vertical="center"/>
    </xf>
    <xf numFmtId="168" fontId="12" fillId="8" borderId="1" xfId="0" applyNumberFormat="1" applyFont="1" applyFill="1" applyBorder="1" applyAlignment="1">
      <alignment horizontal="right" vertical="center"/>
    </xf>
    <xf numFmtId="167" fontId="12" fillId="8" borderId="1" xfId="0" applyNumberFormat="1" applyFont="1" applyFill="1" applyBorder="1" applyAlignment="1">
      <alignment horizontal="right" vertical="center"/>
    </xf>
    <xf numFmtId="0" fontId="6" fillId="6" borderId="1" xfId="0" applyNumberFormat="1" applyFont="1" applyFill="1" applyBorder="1" applyAlignment="1">
      <alignment horizontal="right" vertical="center" wrapText="1"/>
    </xf>
    <xf numFmtId="168" fontId="6" fillId="6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232"/>
  <sheetViews>
    <sheetView showGridLines="0" tabSelected="1" showRuler="0" view="pageBreakPreview" zoomScale="90" zoomScaleNormal="100" zoomScaleSheetLayoutView="90" workbookViewId="0">
      <selection activeCell="I234" sqref="I234"/>
    </sheetView>
  </sheetViews>
  <sheetFormatPr defaultRowHeight="12.75"/>
  <cols>
    <col min="1" max="1" width="55.85546875" customWidth="1"/>
    <col min="2" max="2" width="6.85546875" customWidth="1"/>
    <col min="3" max="3" width="6.140625" customWidth="1"/>
    <col min="4" max="4" width="5.85546875" customWidth="1"/>
    <col min="5" max="5" width="13.140625" customWidth="1"/>
    <col min="6" max="6" width="6.7109375" customWidth="1"/>
    <col min="7" max="7" width="12.7109375" hidden="1" customWidth="1"/>
    <col min="8" max="8" width="15.140625" style="106" hidden="1" customWidth="1"/>
    <col min="9" max="9" width="13.7109375" customWidth="1"/>
    <col min="10" max="10" width="14" customWidth="1"/>
  </cols>
  <sheetData>
    <row r="1" spans="1:11" ht="22.5" customHeight="1">
      <c r="B1" s="114" t="s">
        <v>41</v>
      </c>
      <c r="C1" s="114"/>
      <c r="D1" s="114"/>
      <c r="E1" s="114"/>
      <c r="F1" s="114"/>
      <c r="G1" s="114"/>
      <c r="H1" s="114"/>
      <c r="I1" s="114"/>
    </row>
    <row r="2" spans="1:11" ht="27" customHeight="1">
      <c r="B2" s="115" t="s">
        <v>191</v>
      </c>
      <c r="C2" s="115"/>
      <c r="D2" s="115"/>
      <c r="E2" s="115"/>
      <c r="F2" s="115"/>
      <c r="G2" s="115"/>
      <c r="H2" s="115"/>
      <c r="I2" s="115"/>
    </row>
    <row r="5" spans="1:11" ht="11.25" customHeight="1">
      <c r="D5" s="114" t="s">
        <v>41</v>
      </c>
      <c r="E5" s="114"/>
      <c r="F5" s="114"/>
      <c r="G5" s="114"/>
      <c r="H5" s="114"/>
      <c r="I5" s="114"/>
    </row>
    <row r="6" spans="1:11" ht="39" customHeight="1">
      <c r="A6" s="18"/>
      <c r="B6" s="115" t="s">
        <v>179</v>
      </c>
      <c r="C6" s="115"/>
      <c r="D6" s="115"/>
      <c r="E6" s="115"/>
      <c r="F6" s="115"/>
      <c r="G6" s="115"/>
      <c r="H6" s="115"/>
      <c r="I6" s="115"/>
    </row>
    <row r="7" spans="1:11" ht="13.5" customHeight="1">
      <c r="A7" s="119"/>
      <c r="B7" s="119"/>
      <c r="C7" s="119"/>
      <c r="D7" s="119"/>
      <c r="E7" s="119"/>
      <c r="F7" s="119"/>
      <c r="G7" s="119"/>
      <c r="H7" s="119"/>
      <c r="I7" s="119"/>
    </row>
    <row r="8" spans="1:11" ht="54.75" customHeight="1">
      <c r="A8" s="116" t="s">
        <v>122</v>
      </c>
      <c r="B8" s="116"/>
      <c r="C8" s="116"/>
      <c r="D8" s="116"/>
      <c r="E8" s="116"/>
      <c r="F8" s="116"/>
      <c r="G8" s="116"/>
      <c r="H8" s="116"/>
      <c r="I8" s="116"/>
    </row>
    <row r="9" spans="1:11">
      <c r="A9" s="19"/>
      <c r="B9" s="19"/>
      <c r="C9" s="19"/>
      <c r="D9" s="19"/>
      <c r="E9" s="19"/>
      <c r="F9" s="19"/>
      <c r="G9" s="19"/>
      <c r="H9" s="100"/>
      <c r="I9" s="19"/>
    </row>
    <row r="10" spans="1:11" ht="24" customHeight="1">
      <c r="A10" s="118" t="s">
        <v>0</v>
      </c>
      <c r="B10" s="118" t="s">
        <v>1</v>
      </c>
      <c r="C10" s="117" t="s">
        <v>2</v>
      </c>
      <c r="D10" s="117"/>
      <c r="E10" s="118" t="s">
        <v>5</v>
      </c>
      <c r="F10" s="118" t="s">
        <v>6</v>
      </c>
      <c r="G10" s="101" t="s">
        <v>40</v>
      </c>
      <c r="H10" s="101" t="s">
        <v>180</v>
      </c>
      <c r="I10" s="101" t="s">
        <v>40</v>
      </c>
    </row>
    <row r="11" spans="1:11" ht="22.5" customHeight="1">
      <c r="A11" s="118"/>
      <c r="B11" s="118"/>
      <c r="C11" s="41" t="s">
        <v>3</v>
      </c>
      <c r="D11" s="41" t="s">
        <v>4</v>
      </c>
      <c r="E11" s="118"/>
      <c r="F11" s="118"/>
      <c r="G11" s="102"/>
      <c r="H11" s="102"/>
      <c r="I11" s="102"/>
    </row>
    <row r="12" spans="1:11" ht="22.5" customHeight="1">
      <c r="A12" s="4" t="s">
        <v>14</v>
      </c>
      <c r="B12" s="67"/>
      <c r="C12" s="67"/>
      <c r="D12" s="67"/>
      <c r="E12" s="67"/>
      <c r="F12" s="67"/>
      <c r="G12" s="10">
        <f>G13+G156</f>
        <v>140740</v>
      </c>
      <c r="H12" s="10">
        <f>H13+H156</f>
        <v>10389.4</v>
      </c>
      <c r="I12" s="10">
        <f>I13+I156</f>
        <v>151129.4</v>
      </c>
      <c r="J12" s="7"/>
      <c r="K12" s="7"/>
    </row>
    <row r="13" spans="1:11" s="1" customFormat="1" ht="29.25" customHeight="1">
      <c r="A13" s="44" t="s">
        <v>42</v>
      </c>
      <c r="B13" s="21">
        <v>920</v>
      </c>
      <c r="C13" s="6" t="s">
        <v>7</v>
      </c>
      <c r="D13" s="6" t="s">
        <v>7</v>
      </c>
      <c r="E13" s="6" t="s">
        <v>7</v>
      </c>
      <c r="F13" s="6" t="s">
        <v>7</v>
      </c>
      <c r="G13" s="11">
        <f>G14+G40+G47+G75+G130</f>
        <v>106485.20000000001</v>
      </c>
      <c r="H13" s="11">
        <f>H14+H40+H47+H75+H130</f>
        <v>10233.9</v>
      </c>
      <c r="I13" s="11">
        <f>I14+I40+I47+I75+I130</f>
        <v>116719.09999999999</v>
      </c>
      <c r="J13" s="7"/>
      <c r="K13" s="7"/>
    </row>
    <row r="14" spans="1:11" ht="18" customHeight="1">
      <c r="A14" s="5" t="s">
        <v>8</v>
      </c>
      <c r="B14" s="20">
        <v>920</v>
      </c>
      <c r="C14" s="20" t="s">
        <v>9</v>
      </c>
      <c r="D14" s="20" t="s">
        <v>26</v>
      </c>
      <c r="E14" s="20" t="s">
        <v>7</v>
      </c>
      <c r="F14" s="20" t="s">
        <v>7</v>
      </c>
      <c r="G14" s="12">
        <f>G15+G27+G21</f>
        <v>2110.1999999999998</v>
      </c>
      <c r="H14" s="12">
        <f>H15+H27+H21</f>
        <v>670</v>
      </c>
      <c r="I14" s="12">
        <f>I15+I27+I21</f>
        <v>2780.2</v>
      </c>
      <c r="J14" s="7"/>
      <c r="K14" s="7"/>
    </row>
    <row r="15" spans="1:11" ht="38.25">
      <c r="A15" s="2" t="s">
        <v>15</v>
      </c>
      <c r="B15" s="45" t="s">
        <v>23</v>
      </c>
      <c r="C15" s="9">
        <v>1</v>
      </c>
      <c r="D15" s="9">
        <v>3</v>
      </c>
      <c r="E15" s="22"/>
      <c r="F15" s="23" t="s">
        <v>7</v>
      </c>
      <c r="G15" s="13">
        <f t="shared" ref="G15:I15" si="0">G16</f>
        <v>570.20000000000005</v>
      </c>
      <c r="H15" s="13">
        <f t="shared" si="0"/>
        <v>0</v>
      </c>
      <c r="I15" s="13">
        <f t="shared" si="0"/>
        <v>570.20000000000005</v>
      </c>
      <c r="J15" s="7"/>
      <c r="K15" s="7"/>
    </row>
    <row r="16" spans="1:11" ht="15">
      <c r="A16" s="3" t="s">
        <v>43</v>
      </c>
      <c r="B16" s="45" t="s">
        <v>23</v>
      </c>
      <c r="C16" s="9">
        <v>1</v>
      </c>
      <c r="D16" s="9">
        <v>3</v>
      </c>
      <c r="E16" s="8" t="s">
        <v>123</v>
      </c>
      <c r="F16" s="45" t="s">
        <v>7</v>
      </c>
      <c r="G16" s="13">
        <f t="shared" ref="G16:I19" si="1">G17</f>
        <v>570.20000000000005</v>
      </c>
      <c r="H16" s="13">
        <f t="shared" si="1"/>
        <v>0</v>
      </c>
      <c r="I16" s="13">
        <f t="shared" si="1"/>
        <v>570.20000000000005</v>
      </c>
      <c r="J16" s="7"/>
      <c r="K16" s="7"/>
    </row>
    <row r="17" spans="1:11" ht="33" customHeight="1">
      <c r="A17" s="48" t="s">
        <v>44</v>
      </c>
      <c r="B17" s="45" t="s">
        <v>23</v>
      </c>
      <c r="C17" s="9">
        <v>1</v>
      </c>
      <c r="D17" s="9">
        <v>3</v>
      </c>
      <c r="E17" s="8" t="s">
        <v>124</v>
      </c>
      <c r="F17" s="45"/>
      <c r="G17" s="13">
        <f t="shared" si="1"/>
        <v>570.20000000000005</v>
      </c>
      <c r="H17" s="13">
        <f t="shared" si="1"/>
        <v>0</v>
      </c>
      <c r="I17" s="13">
        <f t="shared" si="1"/>
        <v>570.20000000000005</v>
      </c>
      <c r="J17" s="7"/>
      <c r="K17" s="7"/>
    </row>
    <row r="18" spans="1:11" ht="25.5">
      <c r="A18" s="42" t="s">
        <v>76</v>
      </c>
      <c r="B18" s="45" t="s">
        <v>23</v>
      </c>
      <c r="C18" s="9">
        <v>1</v>
      </c>
      <c r="D18" s="9">
        <v>3</v>
      </c>
      <c r="E18" s="8" t="s">
        <v>124</v>
      </c>
      <c r="F18" s="45" t="s">
        <v>45</v>
      </c>
      <c r="G18" s="13">
        <f t="shared" si="1"/>
        <v>570.20000000000005</v>
      </c>
      <c r="H18" s="13">
        <f t="shared" si="1"/>
        <v>0</v>
      </c>
      <c r="I18" s="13">
        <f t="shared" si="1"/>
        <v>570.20000000000005</v>
      </c>
      <c r="J18" s="7"/>
      <c r="K18" s="7"/>
    </row>
    <row r="19" spans="1:11" ht="25.5">
      <c r="A19" s="42" t="s">
        <v>77</v>
      </c>
      <c r="B19" s="45" t="s">
        <v>23</v>
      </c>
      <c r="C19" s="9">
        <v>1</v>
      </c>
      <c r="D19" s="9">
        <v>3</v>
      </c>
      <c r="E19" s="8" t="s">
        <v>124</v>
      </c>
      <c r="F19" s="45" t="s">
        <v>46</v>
      </c>
      <c r="G19" s="13">
        <f t="shared" si="1"/>
        <v>570.20000000000005</v>
      </c>
      <c r="H19" s="13">
        <f t="shared" si="1"/>
        <v>0</v>
      </c>
      <c r="I19" s="13">
        <f t="shared" si="1"/>
        <v>570.20000000000005</v>
      </c>
      <c r="J19" s="7"/>
      <c r="K19" s="7"/>
    </row>
    <row r="20" spans="1:11" ht="25.5">
      <c r="A20" s="68" t="s">
        <v>75</v>
      </c>
      <c r="B20" s="32" t="s">
        <v>23</v>
      </c>
      <c r="C20" s="30" t="s">
        <v>9</v>
      </c>
      <c r="D20" s="30" t="s">
        <v>10</v>
      </c>
      <c r="E20" s="30" t="s">
        <v>124</v>
      </c>
      <c r="F20" s="32" t="s">
        <v>34</v>
      </c>
      <c r="G20" s="27">
        <v>570.20000000000005</v>
      </c>
      <c r="H20" s="103"/>
      <c r="I20" s="27">
        <f>G20+H20</f>
        <v>570.20000000000005</v>
      </c>
      <c r="J20" s="7"/>
      <c r="K20" s="7"/>
    </row>
    <row r="21" spans="1:11" ht="15">
      <c r="A21" s="91" t="s">
        <v>168</v>
      </c>
      <c r="B21" s="92" t="s">
        <v>23</v>
      </c>
      <c r="C21" s="93" t="s">
        <v>9</v>
      </c>
      <c r="D21" s="93" t="s">
        <v>169</v>
      </c>
      <c r="E21" s="92"/>
      <c r="F21" s="92"/>
      <c r="G21" s="14">
        <f>G22</f>
        <v>1500</v>
      </c>
      <c r="H21" s="14">
        <f>H22</f>
        <v>0</v>
      </c>
      <c r="I21" s="14">
        <f>I22</f>
        <v>1500</v>
      </c>
      <c r="J21" s="7"/>
      <c r="K21" s="7"/>
    </row>
    <row r="22" spans="1:11" ht="15">
      <c r="A22" s="91" t="s">
        <v>43</v>
      </c>
      <c r="B22" s="92" t="s">
        <v>23</v>
      </c>
      <c r="C22" s="93" t="s">
        <v>9</v>
      </c>
      <c r="D22" s="93" t="s">
        <v>169</v>
      </c>
      <c r="E22" s="92" t="s">
        <v>123</v>
      </c>
      <c r="F22" s="92"/>
      <c r="G22" s="14">
        <f>G24</f>
        <v>1500</v>
      </c>
      <c r="H22" s="14">
        <f>H24</f>
        <v>0</v>
      </c>
      <c r="I22" s="14">
        <f>I24</f>
        <v>1500</v>
      </c>
      <c r="J22" s="7"/>
      <c r="K22" s="7"/>
    </row>
    <row r="23" spans="1:11" ht="15">
      <c r="A23" s="91" t="s">
        <v>170</v>
      </c>
      <c r="B23" s="92" t="s">
        <v>23</v>
      </c>
      <c r="C23" s="93" t="s">
        <v>9</v>
      </c>
      <c r="D23" s="93" t="s">
        <v>169</v>
      </c>
      <c r="E23" s="92" t="s">
        <v>171</v>
      </c>
      <c r="F23" s="92"/>
      <c r="G23" s="14">
        <f t="shared" ref="G23:I25" si="2">G24</f>
        <v>1500</v>
      </c>
      <c r="H23" s="14">
        <f t="shared" si="2"/>
        <v>0</v>
      </c>
      <c r="I23" s="14">
        <f t="shared" si="2"/>
        <v>1500</v>
      </c>
      <c r="J23" s="7"/>
      <c r="K23" s="7"/>
    </row>
    <row r="24" spans="1:11" ht="25.5">
      <c r="A24" s="94" t="s">
        <v>76</v>
      </c>
      <c r="B24" s="92" t="s">
        <v>23</v>
      </c>
      <c r="C24" s="95" t="s">
        <v>9</v>
      </c>
      <c r="D24" s="95" t="s">
        <v>169</v>
      </c>
      <c r="E24" s="92" t="s">
        <v>171</v>
      </c>
      <c r="F24" s="92" t="s">
        <v>45</v>
      </c>
      <c r="G24" s="14">
        <f t="shared" si="2"/>
        <v>1500</v>
      </c>
      <c r="H24" s="14">
        <f t="shared" si="2"/>
        <v>0</v>
      </c>
      <c r="I24" s="14">
        <f t="shared" si="2"/>
        <v>1500</v>
      </c>
      <c r="J24" s="7"/>
      <c r="K24" s="7"/>
    </row>
    <row r="25" spans="1:11" ht="25.5">
      <c r="A25" s="94" t="s">
        <v>77</v>
      </c>
      <c r="B25" s="92" t="s">
        <v>23</v>
      </c>
      <c r="C25" s="95" t="s">
        <v>9</v>
      </c>
      <c r="D25" s="95" t="s">
        <v>169</v>
      </c>
      <c r="E25" s="92" t="s">
        <v>171</v>
      </c>
      <c r="F25" s="92" t="s">
        <v>46</v>
      </c>
      <c r="G25" s="14">
        <f t="shared" si="2"/>
        <v>1500</v>
      </c>
      <c r="H25" s="14">
        <f t="shared" si="2"/>
        <v>0</v>
      </c>
      <c r="I25" s="14">
        <f t="shared" si="2"/>
        <v>1500</v>
      </c>
      <c r="J25" s="7"/>
      <c r="K25" s="7"/>
    </row>
    <row r="26" spans="1:11" ht="15">
      <c r="A26" s="96" t="s">
        <v>172</v>
      </c>
      <c r="B26" s="97" t="s">
        <v>23</v>
      </c>
      <c r="C26" s="98" t="s">
        <v>9</v>
      </c>
      <c r="D26" s="98" t="s">
        <v>169</v>
      </c>
      <c r="E26" s="99" t="s">
        <v>171</v>
      </c>
      <c r="F26" s="99" t="s">
        <v>34</v>
      </c>
      <c r="G26" s="27">
        <v>1500</v>
      </c>
      <c r="H26" s="108">
        <v>0</v>
      </c>
      <c r="I26" s="27">
        <f>G26+H26</f>
        <v>1500</v>
      </c>
      <c r="J26" s="7"/>
      <c r="K26" s="7"/>
    </row>
    <row r="27" spans="1:11" ht="15">
      <c r="A27" s="2" t="s">
        <v>29</v>
      </c>
      <c r="B27" s="24" t="s">
        <v>23</v>
      </c>
      <c r="C27" s="24" t="s">
        <v>9</v>
      </c>
      <c r="D27" s="24" t="s">
        <v>31</v>
      </c>
      <c r="E27" s="24"/>
      <c r="F27" s="24"/>
      <c r="G27" s="14">
        <f>G28</f>
        <v>40</v>
      </c>
      <c r="H27" s="14">
        <f>H28</f>
        <v>670</v>
      </c>
      <c r="I27" s="14">
        <f>I28</f>
        <v>710</v>
      </c>
      <c r="J27" s="7"/>
      <c r="K27" s="7"/>
    </row>
    <row r="28" spans="1:11" ht="15">
      <c r="A28" s="3" t="s">
        <v>43</v>
      </c>
      <c r="B28" s="24" t="s">
        <v>23</v>
      </c>
      <c r="C28" s="47" t="s">
        <v>9</v>
      </c>
      <c r="D28" s="47" t="s">
        <v>31</v>
      </c>
      <c r="E28" s="8" t="s">
        <v>123</v>
      </c>
      <c r="F28" s="8"/>
      <c r="G28" s="17">
        <f>G36</f>
        <v>40</v>
      </c>
      <c r="H28" s="17">
        <f>H29+H36</f>
        <v>670</v>
      </c>
      <c r="I28" s="17">
        <f>I29+I36</f>
        <v>710</v>
      </c>
      <c r="J28" s="7"/>
      <c r="K28" s="7"/>
    </row>
    <row r="29" spans="1:11" ht="30">
      <c r="A29" s="107" t="s">
        <v>182</v>
      </c>
      <c r="B29" s="24" t="s">
        <v>23</v>
      </c>
      <c r="C29" s="22" t="s">
        <v>9</v>
      </c>
      <c r="D29" s="22" t="s">
        <v>31</v>
      </c>
      <c r="E29" s="8" t="s">
        <v>181</v>
      </c>
      <c r="F29" s="8" t="s">
        <v>7</v>
      </c>
      <c r="G29" s="17">
        <f>G33</f>
        <v>0</v>
      </c>
      <c r="H29" s="17">
        <f>H33+H30</f>
        <v>670</v>
      </c>
      <c r="I29" s="17">
        <f>I33+I30</f>
        <v>670</v>
      </c>
      <c r="J29" s="7"/>
      <c r="K29" s="7"/>
    </row>
    <row r="30" spans="1:11" ht="25.5">
      <c r="A30" s="94" t="s">
        <v>76</v>
      </c>
      <c r="B30" s="92" t="s">
        <v>23</v>
      </c>
      <c r="C30" s="22" t="s">
        <v>9</v>
      </c>
      <c r="D30" s="22" t="s">
        <v>31</v>
      </c>
      <c r="E30" s="8" t="s">
        <v>181</v>
      </c>
      <c r="F30" s="92" t="s">
        <v>45</v>
      </c>
      <c r="G30" s="14">
        <f t="shared" ref="G30:I31" si="3">G31</f>
        <v>0</v>
      </c>
      <c r="H30" s="14">
        <f t="shared" si="3"/>
        <v>70</v>
      </c>
      <c r="I30" s="14">
        <f t="shared" si="3"/>
        <v>70</v>
      </c>
      <c r="J30" s="7"/>
      <c r="K30" s="7"/>
    </row>
    <row r="31" spans="1:11" ht="25.5">
      <c r="A31" s="94" t="s">
        <v>77</v>
      </c>
      <c r="B31" s="92" t="s">
        <v>23</v>
      </c>
      <c r="C31" s="22" t="s">
        <v>9</v>
      </c>
      <c r="D31" s="22" t="s">
        <v>31</v>
      </c>
      <c r="E31" s="8" t="s">
        <v>181</v>
      </c>
      <c r="F31" s="92" t="s">
        <v>46</v>
      </c>
      <c r="G31" s="14">
        <f t="shared" si="3"/>
        <v>0</v>
      </c>
      <c r="H31" s="14">
        <f t="shared" si="3"/>
        <v>70</v>
      </c>
      <c r="I31" s="14">
        <f t="shared" si="3"/>
        <v>70</v>
      </c>
      <c r="J31" s="7"/>
      <c r="K31" s="7"/>
    </row>
    <row r="32" spans="1:11" ht="15">
      <c r="A32" s="96" t="s">
        <v>172</v>
      </c>
      <c r="B32" s="97" t="s">
        <v>23</v>
      </c>
      <c r="C32" s="30" t="s">
        <v>9</v>
      </c>
      <c r="D32" s="30" t="s">
        <v>31</v>
      </c>
      <c r="E32" s="30" t="s">
        <v>181</v>
      </c>
      <c r="F32" s="99" t="s">
        <v>34</v>
      </c>
      <c r="G32" s="27">
        <v>0</v>
      </c>
      <c r="H32" s="108">
        <v>70</v>
      </c>
      <c r="I32" s="27">
        <f>G32+H32</f>
        <v>70</v>
      </c>
      <c r="J32" s="7"/>
      <c r="K32" s="7"/>
    </row>
    <row r="33" spans="1:11" ht="15">
      <c r="A33" s="42" t="s">
        <v>47</v>
      </c>
      <c r="B33" s="45" t="s">
        <v>23</v>
      </c>
      <c r="C33" s="22" t="s">
        <v>9</v>
      </c>
      <c r="D33" s="22" t="s">
        <v>31</v>
      </c>
      <c r="E33" s="8" t="s">
        <v>181</v>
      </c>
      <c r="F33" s="8" t="s">
        <v>48</v>
      </c>
      <c r="G33" s="14">
        <f t="shared" ref="G33:I33" si="4">G34</f>
        <v>0</v>
      </c>
      <c r="H33" s="14">
        <f t="shared" si="4"/>
        <v>600</v>
      </c>
      <c r="I33" s="14">
        <f t="shared" si="4"/>
        <v>600</v>
      </c>
      <c r="J33" s="7"/>
      <c r="K33" s="7"/>
    </row>
    <row r="34" spans="1:11" ht="15">
      <c r="A34" s="42" t="s">
        <v>49</v>
      </c>
      <c r="B34" s="45" t="s">
        <v>23</v>
      </c>
      <c r="C34" s="22" t="s">
        <v>9</v>
      </c>
      <c r="D34" s="22" t="s">
        <v>31</v>
      </c>
      <c r="E34" s="8" t="s">
        <v>181</v>
      </c>
      <c r="F34" s="8" t="s">
        <v>50</v>
      </c>
      <c r="G34" s="14">
        <f>G35</f>
        <v>0</v>
      </c>
      <c r="H34" s="14">
        <f>H35</f>
        <v>600</v>
      </c>
      <c r="I34" s="14">
        <f>I35</f>
        <v>600</v>
      </c>
      <c r="J34" s="7"/>
      <c r="K34" s="7"/>
    </row>
    <row r="35" spans="1:11" ht="15">
      <c r="A35" s="46" t="s">
        <v>120</v>
      </c>
      <c r="B35" s="32" t="s">
        <v>23</v>
      </c>
      <c r="C35" s="30" t="s">
        <v>9</v>
      </c>
      <c r="D35" s="30" t="s">
        <v>31</v>
      </c>
      <c r="E35" s="30" t="s">
        <v>181</v>
      </c>
      <c r="F35" s="32" t="s">
        <v>119</v>
      </c>
      <c r="G35" s="27">
        <v>0</v>
      </c>
      <c r="H35" s="108">
        <v>600</v>
      </c>
      <c r="I35" s="27">
        <f>G35+H35</f>
        <v>600</v>
      </c>
      <c r="J35" s="7"/>
      <c r="K35" s="7"/>
    </row>
    <row r="36" spans="1:11" ht="25.5">
      <c r="A36" s="49" t="s">
        <v>30</v>
      </c>
      <c r="B36" s="24" t="s">
        <v>23</v>
      </c>
      <c r="C36" s="22" t="s">
        <v>9</v>
      </c>
      <c r="D36" s="22" t="s">
        <v>31</v>
      </c>
      <c r="E36" s="8" t="s">
        <v>125</v>
      </c>
      <c r="F36" s="8" t="s">
        <v>7</v>
      </c>
      <c r="G36" s="17">
        <f>G37</f>
        <v>40</v>
      </c>
      <c r="H36" s="17">
        <f>H37</f>
        <v>0</v>
      </c>
      <c r="I36" s="17">
        <f>I37</f>
        <v>40</v>
      </c>
      <c r="J36" s="7"/>
      <c r="K36" s="7"/>
    </row>
    <row r="37" spans="1:11" ht="15">
      <c r="A37" s="42" t="s">
        <v>47</v>
      </c>
      <c r="B37" s="45" t="s">
        <v>23</v>
      </c>
      <c r="C37" s="22" t="s">
        <v>9</v>
      </c>
      <c r="D37" s="22" t="s">
        <v>31</v>
      </c>
      <c r="E37" s="8" t="s">
        <v>125</v>
      </c>
      <c r="F37" s="8" t="s">
        <v>48</v>
      </c>
      <c r="G37" s="14">
        <f t="shared" ref="G37:I37" si="5">G38</f>
        <v>40</v>
      </c>
      <c r="H37" s="14">
        <f t="shared" si="5"/>
        <v>0</v>
      </c>
      <c r="I37" s="14">
        <f t="shared" si="5"/>
        <v>40</v>
      </c>
      <c r="J37" s="7"/>
      <c r="K37" s="7"/>
    </row>
    <row r="38" spans="1:11" ht="15">
      <c r="A38" s="42" t="s">
        <v>49</v>
      </c>
      <c r="B38" s="45" t="s">
        <v>23</v>
      </c>
      <c r="C38" s="22" t="s">
        <v>9</v>
      </c>
      <c r="D38" s="22" t="s">
        <v>31</v>
      </c>
      <c r="E38" s="8" t="s">
        <v>125</v>
      </c>
      <c r="F38" s="8" t="s">
        <v>50</v>
      </c>
      <c r="G38" s="14">
        <f>G39</f>
        <v>40</v>
      </c>
      <c r="H38" s="14">
        <f>H39</f>
        <v>0</v>
      </c>
      <c r="I38" s="14">
        <f>I39</f>
        <v>40</v>
      </c>
      <c r="J38" s="7"/>
      <c r="K38" s="7"/>
    </row>
    <row r="39" spans="1:11" ht="15">
      <c r="A39" s="46" t="s">
        <v>120</v>
      </c>
      <c r="B39" s="32" t="s">
        <v>23</v>
      </c>
      <c r="C39" s="30" t="s">
        <v>9</v>
      </c>
      <c r="D39" s="30" t="s">
        <v>31</v>
      </c>
      <c r="E39" s="30" t="s">
        <v>125</v>
      </c>
      <c r="F39" s="32" t="s">
        <v>119</v>
      </c>
      <c r="G39" s="27">
        <v>40</v>
      </c>
      <c r="H39" s="103"/>
      <c r="I39" s="27">
        <f>G39+H39</f>
        <v>40</v>
      </c>
      <c r="J39" s="7"/>
      <c r="K39" s="7"/>
    </row>
    <row r="40" spans="1:11" ht="25.5">
      <c r="A40" s="50" t="s">
        <v>51</v>
      </c>
      <c r="B40" s="29" t="s">
        <v>23</v>
      </c>
      <c r="C40" s="29" t="s">
        <v>10</v>
      </c>
      <c r="D40" s="29" t="s">
        <v>26</v>
      </c>
      <c r="E40" s="29"/>
      <c r="F40" s="29"/>
      <c r="G40" s="15">
        <f t="shared" ref="G40:I45" si="6">G41</f>
        <v>1600</v>
      </c>
      <c r="H40" s="15">
        <f t="shared" si="6"/>
        <v>0</v>
      </c>
      <c r="I40" s="15">
        <f t="shared" si="6"/>
        <v>1600</v>
      </c>
      <c r="J40" s="7"/>
      <c r="K40" s="7"/>
    </row>
    <row r="41" spans="1:11" ht="15">
      <c r="A41" s="51" t="s">
        <v>27</v>
      </c>
      <c r="B41" s="25" t="s">
        <v>23</v>
      </c>
      <c r="C41" s="25" t="s">
        <v>10</v>
      </c>
      <c r="D41" s="25" t="s">
        <v>25</v>
      </c>
      <c r="E41" s="64"/>
      <c r="F41" s="25"/>
      <c r="G41" s="14">
        <f t="shared" si="6"/>
        <v>1600</v>
      </c>
      <c r="H41" s="14">
        <f t="shared" si="6"/>
        <v>0</v>
      </c>
      <c r="I41" s="14">
        <f t="shared" si="6"/>
        <v>1600</v>
      </c>
      <c r="J41" s="7"/>
      <c r="K41" s="7"/>
    </row>
    <row r="42" spans="1:11" ht="15">
      <c r="A42" s="3" t="s">
        <v>43</v>
      </c>
      <c r="B42" s="26" t="s">
        <v>23</v>
      </c>
      <c r="C42" s="26" t="s">
        <v>10</v>
      </c>
      <c r="D42" s="26" t="s">
        <v>25</v>
      </c>
      <c r="E42" s="8" t="s">
        <v>123</v>
      </c>
      <c r="F42" s="26"/>
      <c r="G42" s="14">
        <f>G43</f>
        <v>1600</v>
      </c>
      <c r="H42" s="14">
        <f>H43</f>
        <v>0</v>
      </c>
      <c r="I42" s="14">
        <f>I43</f>
        <v>1600</v>
      </c>
      <c r="J42" s="7"/>
      <c r="K42" s="7"/>
    </row>
    <row r="43" spans="1:11" ht="25.5">
      <c r="A43" s="52" t="s">
        <v>86</v>
      </c>
      <c r="B43" s="26" t="s">
        <v>23</v>
      </c>
      <c r="C43" s="26" t="s">
        <v>10</v>
      </c>
      <c r="D43" s="26" t="s">
        <v>25</v>
      </c>
      <c r="E43" s="8" t="s">
        <v>126</v>
      </c>
      <c r="F43" s="26"/>
      <c r="G43" s="14">
        <f t="shared" si="6"/>
        <v>1600</v>
      </c>
      <c r="H43" s="14">
        <f t="shared" si="6"/>
        <v>0</v>
      </c>
      <c r="I43" s="14">
        <f t="shared" si="6"/>
        <v>1600</v>
      </c>
      <c r="J43" s="7"/>
      <c r="K43" s="7"/>
    </row>
    <row r="44" spans="1:11" ht="25.5">
      <c r="A44" s="42" t="s">
        <v>76</v>
      </c>
      <c r="B44" s="25">
        <v>920</v>
      </c>
      <c r="C44" s="26" t="s">
        <v>10</v>
      </c>
      <c r="D44" s="26" t="s">
        <v>25</v>
      </c>
      <c r="E44" s="8" t="s">
        <v>126</v>
      </c>
      <c r="F44" s="25" t="s">
        <v>45</v>
      </c>
      <c r="G44" s="14">
        <f t="shared" si="6"/>
        <v>1600</v>
      </c>
      <c r="H44" s="14">
        <f t="shared" si="6"/>
        <v>0</v>
      </c>
      <c r="I44" s="14">
        <f t="shared" si="6"/>
        <v>1600</v>
      </c>
      <c r="J44" s="7"/>
      <c r="K44" s="7"/>
    </row>
    <row r="45" spans="1:11" ht="25.5">
      <c r="A45" s="42" t="s">
        <v>77</v>
      </c>
      <c r="B45" s="25">
        <v>920</v>
      </c>
      <c r="C45" s="26" t="s">
        <v>10</v>
      </c>
      <c r="D45" s="26" t="s">
        <v>25</v>
      </c>
      <c r="E45" s="8" t="s">
        <v>126</v>
      </c>
      <c r="F45" s="25" t="s">
        <v>46</v>
      </c>
      <c r="G45" s="14">
        <f t="shared" si="6"/>
        <v>1600</v>
      </c>
      <c r="H45" s="14">
        <f t="shared" si="6"/>
        <v>0</v>
      </c>
      <c r="I45" s="14">
        <f t="shared" si="6"/>
        <v>1600</v>
      </c>
      <c r="J45" s="7"/>
      <c r="K45" s="7"/>
    </row>
    <row r="46" spans="1:11" ht="25.5">
      <c r="A46" s="69" t="s">
        <v>75</v>
      </c>
      <c r="B46" s="43" t="s">
        <v>23</v>
      </c>
      <c r="C46" s="43" t="s">
        <v>10</v>
      </c>
      <c r="D46" s="43" t="s">
        <v>25</v>
      </c>
      <c r="E46" s="43" t="s">
        <v>126</v>
      </c>
      <c r="F46" s="43" t="s">
        <v>34</v>
      </c>
      <c r="G46" s="27">
        <v>1600</v>
      </c>
      <c r="H46" s="104"/>
      <c r="I46" s="27">
        <f>G46+H46</f>
        <v>1600</v>
      </c>
      <c r="J46" s="7"/>
      <c r="K46" s="7"/>
    </row>
    <row r="47" spans="1:11" ht="14.25">
      <c r="A47" s="50" t="s">
        <v>52</v>
      </c>
      <c r="B47" s="29">
        <v>920</v>
      </c>
      <c r="C47" s="29" t="s">
        <v>11</v>
      </c>
      <c r="D47" s="29" t="s">
        <v>26</v>
      </c>
      <c r="E47" s="29"/>
      <c r="F47" s="29"/>
      <c r="G47" s="15">
        <f>G48+G68</f>
        <v>3387.3999999999996</v>
      </c>
      <c r="H47" s="15">
        <f>H48+H68</f>
        <v>262.3</v>
      </c>
      <c r="I47" s="15">
        <f>I48+I68</f>
        <v>3649.7</v>
      </c>
      <c r="J47" s="7"/>
      <c r="K47" s="7"/>
    </row>
    <row r="48" spans="1:11" ht="15">
      <c r="A48" s="51" t="s">
        <v>33</v>
      </c>
      <c r="B48" s="25">
        <v>920</v>
      </c>
      <c r="C48" s="25" t="s">
        <v>11</v>
      </c>
      <c r="D48" s="25" t="s">
        <v>24</v>
      </c>
      <c r="E48" s="25"/>
      <c r="F48" s="25"/>
      <c r="G48" s="14">
        <f>G63+G49</f>
        <v>2937.3999999999996</v>
      </c>
      <c r="H48" s="14">
        <f>H63+H49</f>
        <v>262.3</v>
      </c>
      <c r="I48" s="14">
        <f>I63+I49</f>
        <v>3199.7</v>
      </c>
      <c r="J48" s="7"/>
      <c r="K48" s="7"/>
    </row>
    <row r="49" spans="1:11" ht="25.5">
      <c r="A49" s="51" t="s">
        <v>112</v>
      </c>
      <c r="B49" s="25">
        <v>920</v>
      </c>
      <c r="C49" s="25" t="s">
        <v>11</v>
      </c>
      <c r="D49" s="25" t="s">
        <v>24</v>
      </c>
      <c r="E49" s="25" t="s">
        <v>127</v>
      </c>
      <c r="F49" s="25"/>
      <c r="G49" s="14">
        <f t="shared" ref="G49:I49" si="7">G50</f>
        <v>1302.3</v>
      </c>
      <c r="H49" s="14">
        <f t="shared" si="7"/>
        <v>0</v>
      </c>
      <c r="I49" s="14">
        <f t="shared" si="7"/>
        <v>1302.3</v>
      </c>
      <c r="J49" s="7"/>
      <c r="K49" s="7"/>
    </row>
    <row r="50" spans="1:11" ht="15">
      <c r="A50" s="51" t="s">
        <v>113</v>
      </c>
      <c r="B50" s="25">
        <v>920</v>
      </c>
      <c r="C50" s="25" t="s">
        <v>11</v>
      </c>
      <c r="D50" s="25" t="s">
        <v>24</v>
      </c>
      <c r="E50" s="25" t="s">
        <v>128</v>
      </c>
      <c r="F50" s="25"/>
      <c r="G50" s="14">
        <f>G55+G59++G51</f>
        <v>1302.3</v>
      </c>
      <c r="H50" s="14">
        <f>H55+H59++H51</f>
        <v>0</v>
      </c>
      <c r="I50" s="14">
        <f>I55+I59++I51</f>
        <v>1302.3</v>
      </c>
      <c r="J50" s="7"/>
      <c r="K50" s="7"/>
    </row>
    <row r="51" spans="1:11" ht="25.5">
      <c r="A51" s="70" t="s">
        <v>115</v>
      </c>
      <c r="B51" s="25">
        <v>920</v>
      </c>
      <c r="C51" s="25" t="s">
        <v>11</v>
      </c>
      <c r="D51" s="25" t="s">
        <v>24</v>
      </c>
      <c r="E51" s="25" t="s">
        <v>130</v>
      </c>
      <c r="F51" s="26"/>
      <c r="G51" s="16">
        <f t="shared" ref="G51:I53" si="8">G52</f>
        <v>1190.3</v>
      </c>
      <c r="H51" s="16">
        <f t="shared" si="8"/>
        <v>0</v>
      </c>
      <c r="I51" s="16">
        <f t="shared" si="8"/>
        <v>1190.3</v>
      </c>
      <c r="J51" s="7"/>
      <c r="K51" s="7"/>
    </row>
    <row r="52" spans="1:11" ht="25.5">
      <c r="A52" s="70" t="s">
        <v>76</v>
      </c>
      <c r="B52" s="25">
        <v>920</v>
      </c>
      <c r="C52" s="25" t="s">
        <v>11</v>
      </c>
      <c r="D52" s="25" t="s">
        <v>24</v>
      </c>
      <c r="E52" s="25" t="s">
        <v>130</v>
      </c>
      <c r="F52" s="26" t="s">
        <v>45</v>
      </c>
      <c r="G52" s="16">
        <f t="shared" si="8"/>
        <v>1190.3</v>
      </c>
      <c r="H52" s="16">
        <f t="shared" si="8"/>
        <v>0</v>
      </c>
      <c r="I52" s="16">
        <f t="shared" si="8"/>
        <v>1190.3</v>
      </c>
      <c r="J52" s="7"/>
      <c r="K52" s="7"/>
    </row>
    <row r="53" spans="1:11" ht="25.5">
      <c r="A53" s="78" t="s">
        <v>77</v>
      </c>
      <c r="B53" s="25">
        <v>920</v>
      </c>
      <c r="C53" s="25" t="s">
        <v>11</v>
      </c>
      <c r="D53" s="25" t="s">
        <v>24</v>
      </c>
      <c r="E53" s="25" t="s">
        <v>130</v>
      </c>
      <c r="F53" s="26" t="s">
        <v>46</v>
      </c>
      <c r="G53" s="16">
        <f t="shared" si="8"/>
        <v>1190.3</v>
      </c>
      <c r="H53" s="16">
        <f t="shared" si="8"/>
        <v>0</v>
      </c>
      <c r="I53" s="16">
        <f t="shared" si="8"/>
        <v>1190.3</v>
      </c>
      <c r="J53" s="7"/>
      <c r="K53" s="7"/>
    </row>
    <row r="54" spans="1:11" ht="25.5">
      <c r="A54" s="79" t="s">
        <v>75</v>
      </c>
      <c r="B54" s="30">
        <v>920</v>
      </c>
      <c r="C54" s="30" t="s">
        <v>11</v>
      </c>
      <c r="D54" s="30" t="s">
        <v>24</v>
      </c>
      <c r="E54" s="30" t="s">
        <v>130</v>
      </c>
      <c r="F54" s="43" t="s">
        <v>34</v>
      </c>
      <c r="G54" s="27">
        <v>1190.3</v>
      </c>
      <c r="H54" s="104"/>
      <c r="I54" s="27">
        <f>G54+H54</f>
        <v>1190.3</v>
      </c>
      <c r="J54" s="7"/>
      <c r="K54" s="7"/>
    </row>
    <row r="55" spans="1:11" ht="25.5">
      <c r="A55" s="51" t="s">
        <v>114</v>
      </c>
      <c r="B55" s="25">
        <v>920</v>
      </c>
      <c r="C55" s="25" t="s">
        <v>11</v>
      </c>
      <c r="D55" s="25" t="s">
        <v>24</v>
      </c>
      <c r="E55" s="25" t="s">
        <v>176</v>
      </c>
      <c r="F55" s="25"/>
      <c r="G55" s="14">
        <f t="shared" ref="G55:I57" si="9">G56</f>
        <v>12</v>
      </c>
      <c r="H55" s="14">
        <f t="shared" si="9"/>
        <v>0</v>
      </c>
      <c r="I55" s="14">
        <f t="shared" si="9"/>
        <v>12</v>
      </c>
      <c r="J55" s="7"/>
      <c r="K55" s="7"/>
    </row>
    <row r="56" spans="1:11" ht="25.5">
      <c r="A56" s="80" t="s">
        <v>76</v>
      </c>
      <c r="B56" s="25">
        <v>920</v>
      </c>
      <c r="C56" s="25" t="s">
        <v>11</v>
      </c>
      <c r="D56" s="25" t="s">
        <v>24</v>
      </c>
      <c r="E56" s="25" t="s">
        <v>176</v>
      </c>
      <c r="F56" s="25" t="s">
        <v>45</v>
      </c>
      <c r="G56" s="16">
        <f t="shared" si="9"/>
        <v>12</v>
      </c>
      <c r="H56" s="16">
        <f t="shared" si="9"/>
        <v>0</v>
      </c>
      <c r="I56" s="16">
        <f t="shared" si="9"/>
        <v>12</v>
      </c>
      <c r="J56" s="7"/>
      <c r="K56" s="7"/>
    </row>
    <row r="57" spans="1:11" ht="25.5">
      <c r="A57" s="78" t="s">
        <v>77</v>
      </c>
      <c r="B57" s="25">
        <v>920</v>
      </c>
      <c r="C57" s="25" t="s">
        <v>11</v>
      </c>
      <c r="D57" s="25" t="s">
        <v>24</v>
      </c>
      <c r="E57" s="25" t="s">
        <v>176</v>
      </c>
      <c r="F57" s="25" t="s">
        <v>46</v>
      </c>
      <c r="G57" s="16">
        <f t="shared" si="9"/>
        <v>12</v>
      </c>
      <c r="H57" s="16">
        <f t="shared" si="9"/>
        <v>0</v>
      </c>
      <c r="I57" s="16">
        <f t="shared" si="9"/>
        <v>12</v>
      </c>
      <c r="J57" s="7"/>
      <c r="K57" s="7"/>
    </row>
    <row r="58" spans="1:11" ht="25.5">
      <c r="A58" s="79" t="s">
        <v>75</v>
      </c>
      <c r="B58" s="30">
        <v>920</v>
      </c>
      <c r="C58" s="30" t="s">
        <v>11</v>
      </c>
      <c r="D58" s="30" t="s">
        <v>24</v>
      </c>
      <c r="E58" s="30" t="s">
        <v>176</v>
      </c>
      <c r="F58" s="30" t="s">
        <v>34</v>
      </c>
      <c r="G58" s="27">
        <v>12</v>
      </c>
      <c r="H58" s="105"/>
      <c r="I58" s="27">
        <f>G58+H58</f>
        <v>12</v>
      </c>
      <c r="J58" s="7"/>
      <c r="K58" s="7"/>
    </row>
    <row r="59" spans="1:11" ht="25.5">
      <c r="A59" s="51" t="s">
        <v>116</v>
      </c>
      <c r="B59" s="25">
        <v>920</v>
      </c>
      <c r="C59" s="25" t="s">
        <v>11</v>
      </c>
      <c r="D59" s="25" t="s">
        <v>24</v>
      </c>
      <c r="E59" s="25" t="s">
        <v>129</v>
      </c>
      <c r="F59" s="26"/>
      <c r="G59" s="16">
        <f t="shared" ref="G59:I61" si="10">G60</f>
        <v>100</v>
      </c>
      <c r="H59" s="16">
        <f t="shared" si="10"/>
        <v>0</v>
      </c>
      <c r="I59" s="16">
        <f t="shared" si="10"/>
        <v>100</v>
      </c>
      <c r="J59" s="7"/>
      <c r="K59" s="7"/>
    </row>
    <row r="60" spans="1:11" ht="25.5">
      <c r="A60" s="70" t="s">
        <v>76</v>
      </c>
      <c r="B60" s="25">
        <v>920</v>
      </c>
      <c r="C60" s="25" t="s">
        <v>11</v>
      </c>
      <c r="D60" s="25" t="s">
        <v>24</v>
      </c>
      <c r="E60" s="25" t="s">
        <v>129</v>
      </c>
      <c r="F60" s="25" t="s">
        <v>45</v>
      </c>
      <c r="G60" s="16">
        <f t="shared" si="10"/>
        <v>100</v>
      </c>
      <c r="H60" s="16">
        <f t="shared" si="10"/>
        <v>0</v>
      </c>
      <c r="I60" s="16">
        <f t="shared" si="10"/>
        <v>100</v>
      </c>
      <c r="J60" s="7"/>
      <c r="K60" s="7"/>
    </row>
    <row r="61" spans="1:11" ht="25.5">
      <c r="A61" s="78" t="s">
        <v>77</v>
      </c>
      <c r="B61" s="25">
        <v>920</v>
      </c>
      <c r="C61" s="25" t="s">
        <v>11</v>
      </c>
      <c r="D61" s="25" t="s">
        <v>24</v>
      </c>
      <c r="E61" s="25" t="s">
        <v>129</v>
      </c>
      <c r="F61" s="25" t="s">
        <v>46</v>
      </c>
      <c r="G61" s="16">
        <f t="shared" si="10"/>
        <v>100</v>
      </c>
      <c r="H61" s="16">
        <f t="shared" si="10"/>
        <v>0</v>
      </c>
      <c r="I61" s="16">
        <f t="shared" si="10"/>
        <v>100</v>
      </c>
      <c r="J61" s="7"/>
      <c r="K61" s="7"/>
    </row>
    <row r="62" spans="1:11" ht="25.5">
      <c r="A62" s="54" t="s">
        <v>78</v>
      </c>
      <c r="B62" s="30">
        <v>920</v>
      </c>
      <c r="C62" s="30" t="s">
        <v>11</v>
      </c>
      <c r="D62" s="30" t="s">
        <v>24</v>
      </c>
      <c r="E62" s="30" t="s">
        <v>129</v>
      </c>
      <c r="F62" s="30" t="s">
        <v>36</v>
      </c>
      <c r="G62" s="27">
        <v>100</v>
      </c>
      <c r="H62" s="105"/>
      <c r="I62" s="27">
        <f>G62+H62</f>
        <v>100</v>
      </c>
      <c r="J62" s="7"/>
      <c r="K62" s="7"/>
    </row>
    <row r="63" spans="1:11" ht="15">
      <c r="A63" s="3" t="s">
        <v>43</v>
      </c>
      <c r="B63" s="25">
        <v>920</v>
      </c>
      <c r="C63" s="25" t="s">
        <v>11</v>
      </c>
      <c r="D63" s="25" t="s">
        <v>24</v>
      </c>
      <c r="E63" s="8" t="s">
        <v>123</v>
      </c>
      <c r="F63" s="25"/>
      <c r="G63" s="14">
        <f>G64</f>
        <v>1635.1</v>
      </c>
      <c r="H63" s="14">
        <f>H64</f>
        <v>262.3</v>
      </c>
      <c r="I63" s="14">
        <f>I64</f>
        <v>1897.3999999999999</v>
      </c>
      <c r="J63" s="7"/>
      <c r="K63" s="7"/>
    </row>
    <row r="64" spans="1:11" ht="38.25">
      <c r="A64" s="77" t="s">
        <v>88</v>
      </c>
      <c r="B64" s="25" t="s">
        <v>23</v>
      </c>
      <c r="C64" s="25" t="s">
        <v>11</v>
      </c>
      <c r="D64" s="25" t="s">
        <v>24</v>
      </c>
      <c r="E64" s="25" t="s">
        <v>131</v>
      </c>
      <c r="F64" s="26"/>
      <c r="G64" s="14">
        <f>G67</f>
        <v>1635.1</v>
      </c>
      <c r="H64" s="14">
        <f>H67</f>
        <v>262.3</v>
      </c>
      <c r="I64" s="14">
        <f>I67</f>
        <v>1897.3999999999999</v>
      </c>
      <c r="J64" s="7"/>
      <c r="K64" s="7"/>
    </row>
    <row r="65" spans="1:11" ht="25.5">
      <c r="A65" s="78" t="s">
        <v>76</v>
      </c>
      <c r="B65" s="25">
        <v>920</v>
      </c>
      <c r="C65" s="25" t="s">
        <v>11</v>
      </c>
      <c r="D65" s="25" t="s">
        <v>24</v>
      </c>
      <c r="E65" s="25" t="s">
        <v>131</v>
      </c>
      <c r="F65" s="25" t="s">
        <v>45</v>
      </c>
      <c r="G65" s="14">
        <f t="shared" ref="G65:I66" si="11">G66</f>
        <v>1635.1</v>
      </c>
      <c r="H65" s="14">
        <f t="shared" si="11"/>
        <v>262.3</v>
      </c>
      <c r="I65" s="14">
        <f t="shared" si="11"/>
        <v>1897.3999999999999</v>
      </c>
      <c r="J65" s="7"/>
      <c r="K65" s="7"/>
    </row>
    <row r="66" spans="1:11" ht="25.5">
      <c r="A66" s="78" t="s">
        <v>77</v>
      </c>
      <c r="B66" s="25">
        <v>920</v>
      </c>
      <c r="C66" s="25" t="s">
        <v>11</v>
      </c>
      <c r="D66" s="25" t="s">
        <v>24</v>
      </c>
      <c r="E66" s="25" t="s">
        <v>131</v>
      </c>
      <c r="F66" s="25" t="s">
        <v>46</v>
      </c>
      <c r="G66" s="14">
        <f t="shared" si="11"/>
        <v>1635.1</v>
      </c>
      <c r="H66" s="14">
        <f t="shared" si="11"/>
        <v>262.3</v>
      </c>
      <c r="I66" s="14">
        <f t="shared" si="11"/>
        <v>1897.3999999999999</v>
      </c>
      <c r="J66" s="7"/>
      <c r="K66" s="7"/>
    </row>
    <row r="67" spans="1:11" ht="25.5">
      <c r="A67" s="79" t="s">
        <v>75</v>
      </c>
      <c r="B67" s="30" t="s">
        <v>23</v>
      </c>
      <c r="C67" s="30" t="s">
        <v>11</v>
      </c>
      <c r="D67" s="30" t="s">
        <v>24</v>
      </c>
      <c r="E67" s="30" t="s">
        <v>131</v>
      </c>
      <c r="F67" s="43" t="s">
        <v>34</v>
      </c>
      <c r="G67" s="27">
        <v>1635.1</v>
      </c>
      <c r="H67" s="109">
        <v>262.3</v>
      </c>
      <c r="I67" s="27">
        <f>G67+H67</f>
        <v>1897.3999999999999</v>
      </c>
      <c r="J67" s="7"/>
      <c r="K67" s="7"/>
    </row>
    <row r="68" spans="1:11" ht="15">
      <c r="A68" s="63" t="s">
        <v>156</v>
      </c>
      <c r="B68" s="74" t="s">
        <v>23</v>
      </c>
      <c r="C68" s="89" t="s">
        <v>11</v>
      </c>
      <c r="D68" s="89" t="s">
        <v>157</v>
      </c>
      <c r="E68" s="83" t="s">
        <v>7</v>
      </c>
      <c r="F68" s="89" t="s">
        <v>7</v>
      </c>
      <c r="G68" s="16">
        <f t="shared" ref="G68:I70" si="12">G69</f>
        <v>450</v>
      </c>
      <c r="H68" s="16">
        <f t="shared" si="12"/>
        <v>0</v>
      </c>
      <c r="I68" s="16">
        <f t="shared" si="12"/>
        <v>450</v>
      </c>
    </row>
    <row r="69" spans="1:11" ht="25.5">
      <c r="A69" s="51" t="s">
        <v>112</v>
      </c>
      <c r="B69" s="25">
        <v>920</v>
      </c>
      <c r="C69" s="25" t="s">
        <v>11</v>
      </c>
      <c r="D69" s="25" t="s">
        <v>157</v>
      </c>
      <c r="E69" s="25" t="s">
        <v>127</v>
      </c>
      <c r="F69" s="25"/>
      <c r="G69" s="14">
        <f t="shared" si="12"/>
        <v>450</v>
      </c>
      <c r="H69" s="14">
        <f t="shared" si="12"/>
        <v>0</v>
      </c>
      <c r="I69" s="14">
        <f t="shared" si="12"/>
        <v>450</v>
      </c>
      <c r="J69" s="7"/>
      <c r="K69" s="7"/>
    </row>
    <row r="70" spans="1:11" ht="38.25">
      <c r="A70" s="51" t="s">
        <v>175</v>
      </c>
      <c r="B70" s="25">
        <v>920</v>
      </c>
      <c r="C70" s="25" t="s">
        <v>11</v>
      </c>
      <c r="D70" s="25" t="s">
        <v>157</v>
      </c>
      <c r="E70" s="25" t="s">
        <v>158</v>
      </c>
      <c r="F70" s="25"/>
      <c r="G70" s="14">
        <f>G71</f>
        <v>450</v>
      </c>
      <c r="H70" s="14">
        <f t="shared" si="12"/>
        <v>0</v>
      </c>
      <c r="I70" s="14">
        <f t="shared" si="12"/>
        <v>450</v>
      </c>
      <c r="J70" s="7"/>
      <c r="K70" s="7"/>
    </row>
    <row r="71" spans="1:11" ht="25.5">
      <c r="A71" s="51" t="s">
        <v>159</v>
      </c>
      <c r="B71" s="25" t="s">
        <v>23</v>
      </c>
      <c r="C71" s="25" t="s">
        <v>11</v>
      </c>
      <c r="D71" s="25" t="s">
        <v>157</v>
      </c>
      <c r="E71" s="25" t="s">
        <v>160</v>
      </c>
      <c r="F71" s="25"/>
      <c r="G71" s="14">
        <f>G72</f>
        <v>450</v>
      </c>
      <c r="H71" s="14">
        <f>H72</f>
        <v>0</v>
      </c>
      <c r="I71" s="14">
        <f>I72</f>
        <v>450</v>
      </c>
      <c r="J71" s="7"/>
      <c r="K71" s="7"/>
    </row>
    <row r="72" spans="1:11" ht="25.5">
      <c r="A72" s="80" t="s">
        <v>76</v>
      </c>
      <c r="B72" s="25">
        <v>920</v>
      </c>
      <c r="C72" s="25" t="s">
        <v>11</v>
      </c>
      <c r="D72" s="25" t="s">
        <v>157</v>
      </c>
      <c r="E72" s="25" t="s">
        <v>160</v>
      </c>
      <c r="F72" s="25" t="s">
        <v>45</v>
      </c>
      <c r="G72" s="16">
        <f t="shared" ref="G72:I73" si="13">G73</f>
        <v>450</v>
      </c>
      <c r="H72" s="16">
        <f t="shared" si="13"/>
        <v>0</v>
      </c>
      <c r="I72" s="16">
        <f t="shared" si="13"/>
        <v>450</v>
      </c>
      <c r="J72" s="7"/>
      <c r="K72" s="7"/>
    </row>
    <row r="73" spans="1:11" ht="25.5">
      <c r="A73" s="78" t="s">
        <v>77</v>
      </c>
      <c r="B73" s="25">
        <v>920</v>
      </c>
      <c r="C73" s="25" t="s">
        <v>11</v>
      </c>
      <c r="D73" s="25" t="s">
        <v>157</v>
      </c>
      <c r="E73" s="25" t="s">
        <v>160</v>
      </c>
      <c r="F73" s="25" t="s">
        <v>46</v>
      </c>
      <c r="G73" s="16">
        <f t="shared" si="13"/>
        <v>450</v>
      </c>
      <c r="H73" s="16">
        <f t="shared" si="13"/>
        <v>0</v>
      </c>
      <c r="I73" s="16">
        <f t="shared" si="13"/>
        <v>450</v>
      </c>
      <c r="J73" s="7"/>
      <c r="K73" s="7"/>
    </row>
    <row r="74" spans="1:11" ht="25.5">
      <c r="A74" s="79" t="s">
        <v>75</v>
      </c>
      <c r="B74" s="30">
        <v>920</v>
      </c>
      <c r="C74" s="90" t="s">
        <v>11</v>
      </c>
      <c r="D74" s="90" t="s">
        <v>157</v>
      </c>
      <c r="E74" s="30" t="s">
        <v>160</v>
      </c>
      <c r="F74" s="30" t="s">
        <v>34</v>
      </c>
      <c r="G74" s="27">
        <v>450</v>
      </c>
      <c r="H74" s="105"/>
      <c r="I74" s="27">
        <f>G74+H74</f>
        <v>450</v>
      </c>
      <c r="J74" s="7"/>
      <c r="K74" s="7"/>
    </row>
    <row r="75" spans="1:11" ht="21.75" customHeight="1">
      <c r="A75" s="50" t="s">
        <v>53</v>
      </c>
      <c r="B75" s="29">
        <v>920</v>
      </c>
      <c r="C75" s="29" t="s">
        <v>12</v>
      </c>
      <c r="D75" s="29" t="s">
        <v>26</v>
      </c>
      <c r="E75" s="29"/>
      <c r="F75" s="29" t="s">
        <v>7</v>
      </c>
      <c r="G75" s="12">
        <f>G76+G82+G90</f>
        <v>98313.700000000012</v>
      </c>
      <c r="H75" s="12">
        <f>H76+H82+H90</f>
        <v>9223.2000000000007</v>
      </c>
      <c r="I75" s="12">
        <f>I76+I82+I90</f>
        <v>107536.9</v>
      </c>
      <c r="J75" s="7"/>
      <c r="K75" s="7"/>
    </row>
    <row r="76" spans="1:11" ht="15" hidden="1">
      <c r="A76" s="55" t="s">
        <v>54</v>
      </c>
      <c r="B76" s="31" t="s">
        <v>23</v>
      </c>
      <c r="C76" s="25" t="s">
        <v>12</v>
      </c>
      <c r="D76" s="25" t="s">
        <v>9</v>
      </c>
      <c r="E76" s="31"/>
      <c r="F76" s="31" t="s">
        <v>7</v>
      </c>
      <c r="G76" s="14">
        <f t="shared" ref="G76:I80" si="14">G77</f>
        <v>0</v>
      </c>
      <c r="H76" s="14">
        <f t="shared" si="14"/>
        <v>0</v>
      </c>
      <c r="I76" s="14">
        <f t="shared" si="14"/>
        <v>0</v>
      </c>
      <c r="J76" s="7"/>
      <c r="K76" s="7"/>
    </row>
    <row r="77" spans="1:11" ht="15" hidden="1">
      <c r="A77" s="3" t="s">
        <v>43</v>
      </c>
      <c r="B77" s="25">
        <v>920</v>
      </c>
      <c r="C77" s="25" t="s">
        <v>12</v>
      </c>
      <c r="D77" s="25" t="s">
        <v>9</v>
      </c>
      <c r="E77" s="8" t="s">
        <v>123</v>
      </c>
      <c r="F77" s="31"/>
      <c r="G77" s="14">
        <f t="shared" si="14"/>
        <v>0</v>
      </c>
      <c r="H77" s="14">
        <f t="shared" si="14"/>
        <v>0</v>
      </c>
      <c r="I77" s="14">
        <f t="shared" si="14"/>
        <v>0</v>
      </c>
      <c r="J77" s="7"/>
      <c r="K77" s="7"/>
    </row>
    <row r="78" spans="1:11" ht="15" hidden="1">
      <c r="A78" s="51" t="s">
        <v>62</v>
      </c>
      <c r="B78" s="31" t="s">
        <v>23</v>
      </c>
      <c r="C78" s="25" t="s">
        <v>12</v>
      </c>
      <c r="D78" s="25" t="s">
        <v>9</v>
      </c>
      <c r="E78" s="31" t="s">
        <v>132</v>
      </c>
      <c r="F78" s="31"/>
      <c r="G78" s="16">
        <f t="shared" si="14"/>
        <v>0</v>
      </c>
      <c r="H78" s="16">
        <f t="shared" si="14"/>
        <v>0</v>
      </c>
      <c r="I78" s="16">
        <f t="shared" si="14"/>
        <v>0</v>
      </c>
      <c r="J78" s="7"/>
      <c r="K78" s="7"/>
    </row>
    <row r="79" spans="1:11" ht="25.5" hidden="1">
      <c r="A79" s="42" t="s">
        <v>76</v>
      </c>
      <c r="B79" s="25">
        <v>920</v>
      </c>
      <c r="C79" s="25" t="s">
        <v>12</v>
      </c>
      <c r="D79" s="25" t="s">
        <v>9</v>
      </c>
      <c r="E79" s="31" t="s">
        <v>132</v>
      </c>
      <c r="F79" s="25" t="s">
        <v>45</v>
      </c>
      <c r="G79" s="16">
        <f t="shared" si="14"/>
        <v>0</v>
      </c>
      <c r="H79" s="16">
        <f t="shared" si="14"/>
        <v>0</v>
      </c>
      <c r="I79" s="16">
        <f t="shared" si="14"/>
        <v>0</v>
      </c>
      <c r="J79" s="7"/>
      <c r="K79" s="7"/>
    </row>
    <row r="80" spans="1:11" ht="25.5" hidden="1">
      <c r="A80" s="42" t="s">
        <v>77</v>
      </c>
      <c r="B80" s="25">
        <v>920</v>
      </c>
      <c r="C80" s="25" t="s">
        <v>12</v>
      </c>
      <c r="D80" s="25" t="s">
        <v>9</v>
      </c>
      <c r="E80" s="31" t="s">
        <v>132</v>
      </c>
      <c r="F80" s="25" t="s">
        <v>46</v>
      </c>
      <c r="G80" s="16">
        <f t="shared" si="14"/>
        <v>0</v>
      </c>
      <c r="H80" s="16">
        <f t="shared" si="14"/>
        <v>0</v>
      </c>
      <c r="I80" s="16">
        <f t="shared" si="14"/>
        <v>0</v>
      </c>
      <c r="J80" s="7"/>
      <c r="K80" s="7"/>
    </row>
    <row r="81" spans="1:11" ht="25.5" hidden="1">
      <c r="A81" s="68" t="s">
        <v>75</v>
      </c>
      <c r="B81" s="32" t="s">
        <v>23</v>
      </c>
      <c r="C81" s="30" t="s">
        <v>12</v>
      </c>
      <c r="D81" s="30" t="s">
        <v>9</v>
      </c>
      <c r="E81" s="30" t="s">
        <v>132</v>
      </c>
      <c r="F81" s="32" t="s">
        <v>34</v>
      </c>
      <c r="G81" s="27">
        <v>0</v>
      </c>
      <c r="H81" s="103"/>
      <c r="I81" s="27">
        <f>G81+H81</f>
        <v>0</v>
      </c>
      <c r="J81" s="7"/>
      <c r="K81" s="7"/>
    </row>
    <row r="82" spans="1:11" ht="18" customHeight="1">
      <c r="A82" s="51" t="s">
        <v>20</v>
      </c>
      <c r="B82" s="25">
        <v>920</v>
      </c>
      <c r="C82" s="25" t="s">
        <v>12</v>
      </c>
      <c r="D82" s="25" t="s">
        <v>13</v>
      </c>
      <c r="E82" s="25"/>
      <c r="F82" s="25"/>
      <c r="G82" s="14">
        <f t="shared" ref="G82:I83" si="15">G83</f>
        <v>9000</v>
      </c>
      <c r="H82" s="14">
        <f t="shared" si="15"/>
        <v>2043.4</v>
      </c>
      <c r="I82" s="14">
        <f t="shared" si="15"/>
        <v>11043.4</v>
      </c>
      <c r="J82" s="7"/>
      <c r="K82" s="7"/>
    </row>
    <row r="83" spans="1:11" ht="15">
      <c r="A83" s="3" t="s">
        <v>43</v>
      </c>
      <c r="B83" s="25">
        <v>920</v>
      </c>
      <c r="C83" s="25" t="s">
        <v>12</v>
      </c>
      <c r="D83" s="25" t="s">
        <v>13</v>
      </c>
      <c r="E83" s="8" t="s">
        <v>123</v>
      </c>
      <c r="F83" s="25"/>
      <c r="G83" s="14">
        <f t="shared" si="15"/>
        <v>9000</v>
      </c>
      <c r="H83" s="14">
        <f t="shared" si="15"/>
        <v>2043.4</v>
      </c>
      <c r="I83" s="14">
        <f t="shared" si="15"/>
        <v>11043.4</v>
      </c>
      <c r="J83" s="7"/>
      <c r="K83" s="7"/>
    </row>
    <row r="84" spans="1:11" ht="15">
      <c r="A84" s="51" t="s">
        <v>21</v>
      </c>
      <c r="B84" s="25" t="s">
        <v>23</v>
      </c>
      <c r="C84" s="25" t="s">
        <v>12</v>
      </c>
      <c r="D84" s="25" t="s">
        <v>13</v>
      </c>
      <c r="E84" s="25" t="s">
        <v>133</v>
      </c>
      <c r="F84" s="25"/>
      <c r="G84" s="16">
        <f>G85+G88</f>
        <v>9000</v>
      </c>
      <c r="H84" s="16">
        <f>H85+H88</f>
        <v>2043.4</v>
      </c>
      <c r="I84" s="16">
        <f>I85+I88</f>
        <v>11043.4</v>
      </c>
      <c r="J84" s="7"/>
      <c r="K84" s="7"/>
    </row>
    <row r="85" spans="1:11" ht="25.5">
      <c r="A85" s="42" t="s">
        <v>76</v>
      </c>
      <c r="B85" s="25">
        <v>920</v>
      </c>
      <c r="C85" s="25" t="s">
        <v>12</v>
      </c>
      <c r="D85" s="25" t="s">
        <v>13</v>
      </c>
      <c r="E85" s="25" t="s">
        <v>133</v>
      </c>
      <c r="F85" s="25" t="s">
        <v>45</v>
      </c>
      <c r="G85" s="16">
        <f t="shared" ref="G85:I86" si="16">G86</f>
        <v>1000</v>
      </c>
      <c r="H85" s="16">
        <f t="shared" si="16"/>
        <v>1000</v>
      </c>
      <c r="I85" s="16">
        <f t="shared" si="16"/>
        <v>2000</v>
      </c>
      <c r="J85" s="7"/>
      <c r="K85" s="7"/>
    </row>
    <row r="86" spans="1:11" ht="25.5">
      <c r="A86" s="42" t="s">
        <v>77</v>
      </c>
      <c r="B86" s="25">
        <v>920</v>
      </c>
      <c r="C86" s="25" t="s">
        <v>12</v>
      </c>
      <c r="D86" s="25" t="s">
        <v>13</v>
      </c>
      <c r="E86" s="25" t="s">
        <v>133</v>
      </c>
      <c r="F86" s="25" t="s">
        <v>46</v>
      </c>
      <c r="G86" s="16">
        <f t="shared" si="16"/>
        <v>1000</v>
      </c>
      <c r="H86" s="16">
        <f t="shared" si="16"/>
        <v>1000</v>
      </c>
      <c r="I86" s="16">
        <f t="shared" si="16"/>
        <v>2000</v>
      </c>
      <c r="J86" s="7"/>
      <c r="K86" s="7"/>
    </row>
    <row r="87" spans="1:11" ht="25.5">
      <c r="A87" s="54" t="s">
        <v>78</v>
      </c>
      <c r="B87" s="30" t="s">
        <v>23</v>
      </c>
      <c r="C87" s="30" t="s">
        <v>12</v>
      </c>
      <c r="D87" s="30" t="s">
        <v>13</v>
      </c>
      <c r="E87" s="30" t="s">
        <v>133</v>
      </c>
      <c r="F87" s="30" t="s">
        <v>36</v>
      </c>
      <c r="G87" s="27">
        <v>1000</v>
      </c>
      <c r="H87" s="111">
        <v>1000</v>
      </c>
      <c r="I87" s="27">
        <f>G87+H87</f>
        <v>2000</v>
      </c>
      <c r="J87" s="7"/>
      <c r="K87" s="7"/>
    </row>
    <row r="88" spans="1:11" ht="15">
      <c r="A88" s="51" t="s">
        <v>47</v>
      </c>
      <c r="B88" s="25" t="s">
        <v>23</v>
      </c>
      <c r="C88" s="25" t="s">
        <v>12</v>
      </c>
      <c r="D88" s="25" t="s">
        <v>13</v>
      </c>
      <c r="E88" s="25" t="s">
        <v>133</v>
      </c>
      <c r="F88" s="25" t="s">
        <v>48</v>
      </c>
      <c r="G88" s="16">
        <f>G89</f>
        <v>8000</v>
      </c>
      <c r="H88" s="16">
        <f>H89</f>
        <v>1043.4000000000001</v>
      </c>
      <c r="I88" s="16">
        <f>I89</f>
        <v>9043.4</v>
      </c>
      <c r="J88" s="7"/>
      <c r="K88" s="7"/>
    </row>
    <row r="89" spans="1:11" ht="37.5" customHeight="1">
      <c r="A89" s="56" t="s">
        <v>83</v>
      </c>
      <c r="B89" s="30" t="s">
        <v>23</v>
      </c>
      <c r="C89" s="30" t="s">
        <v>12</v>
      </c>
      <c r="D89" s="30" t="s">
        <v>13</v>
      </c>
      <c r="E89" s="30" t="s">
        <v>133</v>
      </c>
      <c r="F89" s="30" t="s">
        <v>35</v>
      </c>
      <c r="G89" s="27">
        <v>8000</v>
      </c>
      <c r="H89" s="111">
        <v>1043.4000000000001</v>
      </c>
      <c r="I89" s="27">
        <f>G89+H89</f>
        <v>9043.4</v>
      </c>
      <c r="J89" s="7"/>
      <c r="K89" s="7"/>
    </row>
    <row r="90" spans="1:11" ht="15">
      <c r="A90" s="55" t="s">
        <v>16</v>
      </c>
      <c r="B90" s="25">
        <v>920</v>
      </c>
      <c r="C90" s="25" t="s">
        <v>12</v>
      </c>
      <c r="D90" s="25" t="s">
        <v>10</v>
      </c>
      <c r="E90" s="25"/>
      <c r="F90" s="25" t="s">
        <v>7</v>
      </c>
      <c r="G90" s="17">
        <f>G103+G97</f>
        <v>89313.700000000012</v>
      </c>
      <c r="H90" s="17">
        <f>H103+H97+H91</f>
        <v>7179.8</v>
      </c>
      <c r="I90" s="17">
        <f>I103+I97+I91</f>
        <v>96493.5</v>
      </c>
      <c r="J90" s="7"/>
      <c r="K90" s="7"/>
    </row>
    <row r="91" spans="1:11" ht="25.5">
      <c r="A91" s="51" t="s">
        <v>112</v>
      </c>
      <c r="B91" s="25">
        <v>920</v>
      </c>
      <c r="C91" s="25" t="s">
        <v>12</v>
      </c>
      <c r="D91" s="25" t="s">
        <v>10</v>
      </c>
      <c r="E91" s="25" t="s">
        <v>127</v>
      </c>
      <c r="F91" s="25"/>
      <c r="G91" s="17">
        <f t="shared" ref="G91:G95" si="17">G92</f>
        <v>0</v>
      </c>
      <c r="H91" s="17">
        <f t="shared" ref="H91:H95" si="18">H92</f>
        <v>2000</v>
      </c>
      <c r="I91" s="17">
        <f t="shared" ref="I91:I95" si="19">I92</f>
        <v>2000</v>
      </c>
      <c r="J91" s="7"/>
      <c r="K91" s="7"/>
    </row>
    <row r="92" spans="1:11" ht="25.5">
      <c r="A92" s="55" t="s">
        <v>185</v>
      </c>
      <c r="B92" s="25">
        <v>920</v>
      </c>
      <c r="C92" s="25" t="s">
        <v>12</v>
      </c>
      <c r="D92" s="25" t="s">
        <v>10</v>
      </c>
      <c r="E92" s="25" t="s">
        <v>183</v>
      </c>
      <c r="F92" s="25"/>
      <c r="G92" s="17">
        <f t="shared" si="17"/>
        <v>0</v>
      </c>
      <c r="H92" s="17">
        <f t="shared" si="18"/>
        <v>2000</v>
      </c>
      <c r="I92" s="17">
        <f t="shared" si="19"/>
        <v>2000</v>
      </c>
      <c r="J92" s="7"/>
      <c r="K92" s="7"/>
    </row>
    <row r="93" spans="1:11" ht="15">
      <c r="A93" s="55" t="s">
        <v>186</v>
      </c>
      <c r="B93" s="25">
        <v>920</v>
      </c>
      <c r="C93" s="25" t="s">
        <v>12</v>
      </c>
      <c r="D93" s="25" t="s">
        <v>10</v>
      </c>
      <c r="E93" s="25" t="s">
        <v>184</v>
      </c>
      <c r="F93" s="25"/>
      <c r="G93" s="17">
        <f t="shared" si="17"/>
        <v>0</v>
      </c>
      <c r="H93" s="17">
        <f t="shared" si="18"/>
        <v>2000</v>
      </c>
      <c r="I93" s="17">
        <f t="shared" si="19"/>
        <v>2000</v>
      </c>
      <c r="J93" s="7"/>
      <c r="K93" s="7"/>
    </row>
    <row r="94" spans="1:11" ht="25.5">
      <c r="A94" s="42" t="s">
        <v>76</v>
      </c>
      <c r="B94" s="25">
        <v>920</v>
      </c>
      <c r="C94" s="25" t="s">
        <v>12</v>
      </c>
      <c r="D94" s="25" t="s">
        <v>10</v>
      </c>
      <c r="E94" s="25" t="s">
        <v>184</v>
      </c>
      <c r="F94" s="25" t="s">
        <v>45</v>
      </c>
      <c r="G94" s="14">
        <f t="shared" si="17"/>
        <v>0</v>
      </c>
      <c r="H94" s="14">
        <f t="shared" si="18"/>
        <v>2000</v>
      </c>
      <c r="I94" s="14">
        <f t="shared" si="19"/>
        <v>2000</v>
      </c>
      <c r="J94" s="7"/>
      <c r="K94" s="7"/>
    </row>
    <row r="95" spans="1:11" ht="25.5">
      <c r="A95" s="42" t="s">
        <v>77</v>
      </c>
      <c r="B95" s="25">
        <v>920</v>
      </c>
      <c r="C95" s="25" t="s">
        <v>12</v>
      </c>
      <c r="D95" s="25" t="s">
        <v>10</v>
      </c>
      <c r="E95" s="25" t="s">
        <v>184</v>
      </c>
      <c r="F95" s="25" t="s">
        <v>46</v>
      </c>
      <c r="G95" s="14">
        <f t="shared" si="17"/>
        <v>0</v>
      </c>
      <c r="H95" s="14">
        <f t="shared" si="18"/>
        <v>2000</v>
      </c>
      <c r="I95" s="14">
        <f t="shared" si="19"/>
        <v>2000</v>
      </c>
      <c r="J95" s="7"/>
      <c r="K95" s="7"/>
    </row>
    <row r="96" spans="1:11" ht="25.5">
      <c r="A96" s="68" t="s">
        <v>75</v>
      </c>
      <c r="B96" s="30" t="s">
        <v>23</v>
      </c>
      <c r="C96" s="30" t="s">
        <v>12</v>
      </c>
      <c r="D96" s="30" t="s">
        <v>10</v>
      </c>
      <c r="E96" s="30" t="s">
        <v>184</v>
      </c>
      <c r="F96" s="43" t="s">
        <v>34</v>
      </c>
      <c r="G96" s="27">
        <v>0</v>
      </c>
      <c r="H96" s="111">
        <v>2000</v>
      </c>
      <c r="I96" s="27">
        <f>G96+H96</f>
        <v>2000</v>
      </c>
      <c r="J96" s="7"/>
      <c r="K96" s="7"/>
    </row>
    <row r="97" spans="1:11" ht="25.5">
      <c r="A97" s="51" t="s">
        <v>163</v>
      </c>
      <c r="B97" s="25">
        <v>920</v>
      </c>
      <c r="C97" s="25" t="s">
        <v>12</v>
      </c>
      <c r="D97" s="25" t="s">
        <v>10</v>
      </c>
      <c r="E97" s="25" t="s">
        <v>162</v>
      </c>
      <c r="F97" s="25"/>
      <c r="G97" s="17">
        <f t="shared" ref="G97:I101" si="20">G98</f>
        <v>9330</v>
      </c>
      <c r="H97" s="17">
        <f t="shared" si="20"/>
        <v>0</v>
      </c>
      <c r="I97" s="17">
        <f t="shared" si="20"/>
        <v>9330</v>
      </c>
      <c r="J97" s="7"/>
      <c r="K97" s="7"/>
    </row>
    <row r="98" spans="1:11" ht="15">
      <c r="A98" s="55" t="s">
        <v>165</v>
      </c>
      <c r="B98" s="25">
        <v>920</v>
      </c>
      <c r="C98" s="25" t="s">
        <v>12</v>
      </c>
      <c r="D98" s="25" t="s">
        <v>10</v>
      </c>
      <c r="E98" s="25" t="s">
        <v>164</v>
      </c>
      <c r="F98" s="25"/>
      <c r="G98" s="17">
        <f t="shared" si="20"/>
        <v>9330</v>
      </c>
      <c r="H98" s="17">
        <f t="shared" si="20"/>
        <v>0</v>
      </c>
      <c r="I98" s="17">
        <f t="shared" si="20"/>
        <v>9330</v>
      </c>
      <c r="J98" s="7"/>
      <c r="K98" s="7"/>
    </row>
    <row r="99" spans="1:11" ht="25.5">
      <c r="A99" s="55" t="s">
        <v>167</v>
      </c>
      <c r="B99" s="25">
        <v>920</v>
      </c>
      <c r="C99" s="25" t="s">
        <v>12</v>
      </c>
      <c r="D99" s="25" t="s">
        <v>10</v>
      </c>
      <c r="E99" s="25" t="s">
        <v>166</v>
      </c>
      <c r="F99" s="25"/>
      <c r="G99" s="17">
        <f t="shared" si="20"/>
        <v>9330</v>
      </c>
      <c r="H99" s="17">
        <f t="shared" si="20"/>
        <v>0</v>
      </c>
      <c r="I99" s="17">
        <f t="shared" si="20"/>
        <v>9330</v>
      </c>
      <c r="J99" s="7"/>
      <c r="K99" s="7"/>
    </row>
    <row r="100" spans="1:11" ht="25.5">
      <c r="A100" s="42" t="s">
        <v>76</v>
      </c>
      <c r="B100" s="25">
        <v>920</v>
      </c>
      <c r="C100" s="25" t="s">
        <v>12</v>
      </c>
      <c r="D100" s="25" t="s">
        <v>10</v>
      </c>
      <c r="E100" s="25" t="s">
        <v>166</v>
      </c>
      <c r="F100" s="25" t="s">
        <v>45</v>
      </c>
      <c r="G100" s="14">
        <f t="shared" si="20"/>
        <v>9330</v>
      </c>
      <c r="H100" s="14">
        <f t="shared" si="20"/>
        <v>0</v>
      </c>
      <c r="I100" s="14">
        <f t="shared" si="20"/>
        <v>9330</v>
      </c>
      <c r="J100" s="7"/>
      <c r="K100" s="7"/>
    </row>
    <row r="101" spans="1:11" ht="25.5">
      <c r="A101" s="42" t="s">
        <v>77</v>
      </c>
      <c r="B101" s="25">
        <v>920</v>
      </c>
      <c r="C101" s="25" t="s">
        <v>12</v>
      </c>
      <c r="D101" s="25" t="s">
        <v>10</v>
      </c>
      <c r="E101" s="25" t="s">
        <v>166</v>
      </c>
      <c r="F101" s="25" t="s">
        <v>46</v>
      </c>
      <c r="G101" s="14">
        <f t="shared" si="20"/>
        <v>9330</v>
      </c>
      <c r="H101" s="14">
        <f t="shared" si="20"/>
        <v>0</v>
      </c>
      <c r="I101" s="14">
        <f t="shared" si="20"/>
        <v>9330</v>
      </c>
      <c r="J101" s="7"/>
      <c r="K101" s="7"/>
    </row>
    <row r="102" spans="1:11" ht="25.5">
      <c r="A102" s="68" t="s">
        <v>75</v>
      </c>
      <c r="B102" s="30" t="s">
        <v>23</v>
      </c>
      <c r="C102" s="30" t="s">
        <v>12</v>
      </c>
      <c r="D102" s="30" t="s">
        <v>10</v>
      </c>
      <c r="E102" s="30" t="s">
        <v>166</v>
      </c>
      <c r="F102" s="43" t="s">
        <v>34</v>
      </c>
      <c r="G102" s="27">
        <v>9330</v>
      </c>
      <c r="H102" s="104"/>
      <c r="I102" s="27">
        <f>G102+H102</f>
        <v>9330</v>
      </c>
      <c r="J102" s="7"/>
      <c r="K102" s="7"/>
    </row>
    <row r="103" spans="1:11" ht="15">
      <c r="A103" s="3" t="s">
        <v>43</v>
      </c>
      <c r="B103" s="25">
        <v>920</v>
      </c>
      <c r="C103" s="25" t="s">
        <v>12</v>
      </c>
      <c r="D103" s="25" t="s">
        <v>10</v>
      </c>
      <c r="E103" s="8" t="s">
        <v>123</v>
      </c>
      <c r="F103" s="25"/>
      <c r="G103" s="17">
        <f>G109+G114+G118+G122+G126+G104</f>
        <v>79983.700000000012</v>
      </c>
      <c r="H103" s="17">
        <f>H109+H114+H118+H122+H126+H104</f>
        <v>5179.8</v>
      </c>
      <c r="I103" s="17">
        <f>I109+I114+I118+I122+I126+I104</f>
        <v>85163.5</v>
      </c>
      <c r="J103" s="7"/>
      <c r="K103" s="7"/>
    </row>
    <row r="104" spans="1:11" ht="28.5" customHeight="1">
      <c r="A104" s="51" t="s">
        <v>111</v>
      </c>
      <c r="B104" s="25" t="s">
        <v>23</v>
      </c>
      <c r="C104" s="25" t="s">
        <v>12</v>
      </c>
      <c r="D104" s="25" t="s">
        <v>10</v>
      </c>
      <c r="E104" s="25" t="s">
        <v>134</v>
      </c>
      <c r="F104" s="26"/>
      <c r="G104" s="14">
        <f>G108</f>
        <v>47184.4</v>
      </c>
      <c r="H104" s="14">
        <f>H105</f>
        <v>1760.9</v>
      </c>
      <c r="I104" s="14">
        <f>I105</f>
        <v>48945.3</v>
      </c>
      <c r="J104" s="7"/>
      <c r="K104" s="7"/>
    </row>
    <row r="105" spans="1:11" ht="25.5">
      <c r="A105" s="42" t="s">
        <v>76</v>
      </c>
      <c r="B105" s="25">
        <v>920</v>
      </c>
      <c r="C105" s="25" t="s">
        <v>12</v>
      </c>
      <c r="D105" s="25" t="s">
        <v>10</v>
      </c>
      <c r="E105" s="25" t="s">
        <v>134</v>
      </c>
      <c r="F105" s="25" t="s">
        <v>45</v>
      </c>
      <c r="G105" s="14">
        <f t="shared" ref="G105:I105" si="21">G106</f>
        <v>47184.4</v>
      </c>
      <c r="H105" s="14">
        <f t="shared" si="21"/>
        <v>1760.9</v>
      </c>
      <c r="I105" s="14">
        <f t="shared" si="21"/>
        <v>48945.3</v>
      </c>
      <c r="J105" s="7"/>
      <c r="K105" s="7"/>
    </row>
    <row r="106" spans="1:11" ht="25.5">
      <c r="A106" s="42" t="s">
        <v>77</v>
      </c>
      <c r="B106" s="25">
        <v>920</v>
      </c>
      <c r="C106" s="25" t="s">
        <v>12</v>
      </c>
      <c r="D106" s="25" t="s">
        <v>10</v>
      </c>
      <c r="E106" s="25" t="s">
        <v>134</v>
      </c>
      <c r="F106" s="25" t="s">
        <v>46</v>
      </c>
      <c r="G106" s="14">
        <f>G108</f>
        <v>47184.4</v>
      </c>
      <c r="H106" s="14">
        <f>H107+H108</f>
        <v>1760.9</v>
      </c>
      <c r="I106" s="14">
        <f>I107+I108</f>
        <v>48945.3</v>
      </c>
      <c r="J106" s="7"/>
      <c r="K106" s="7"/>
    </row>
    <row r="107" spans="1:11" ht="30" customHeight="1">
      <c r="A107" s="68" t="s">
        <v>189</v>
      </c>
      <c r="B107" s="30" t="s">
        <v>23</v>
      </c>
      <c r="C107" s="30" t="s">
        <v>12</v>
      </c>
      <c r="D107" s="30" t="s">
        <v>10</v>
      </c>
      <c r="E107" s="30" t="s">
        <v>134</v>
      </c>
      <c r="F107" s="43" t="s">
        <v>188</v>
      </c>
      <c r="G107" s="27">
        <v>0</v>
      </c>
      <c r="H107" s="110">
        <v>40</v>
      </c>
      <c r="I107" s="27">
        <f>G107+H107</f>
        <v>40</v>
      </c>
      <c r="J107" s="7"/>
      <c r="K107" s="7"/>
    </row>
    <row r="108" spans="1:11" ht="25.5">
      <c r="A108" s="68" t="s">
        <v>75</v>
      </c>
      <c r="B108" s="30" t="s">
        <v>23</v>
      </c>
      <c r="C108" s="30" t="s">
        <v>12</v>
      </c>
      <c r="D108" s="30" t="s">
        <v>10</v>
      </c>
      <c r="E108" s="30" t="s">
        <v>134</v>
      </c>
      <c r="F108" s="43" t="s">
        <v>34</v>
      </c>
      <c r="G108" s="27">
        <f>47634.4-450</f>
        <v>47184.4</v>
      </c>
      <c r="H108" s="110">
        <f>1720.9</f>
        <v>1720.9</v>
      </c>
      <c r="I108" s="27">
        <f>G108+H108</f>
        <v>48905.3</v>
      </c>
      <c r="J108" s="7"/>
      <c r="K108" s="7"/>
    </row>
    <row r="109" spans="1:11" ht="15">
      <c r="A109" s="51" t="s">
        <v>17</v>
      </c>
      <c r="B109" s="25">
        <v>920</v>
      </c>
      <c r="C109" s="25" t="s">
        <v>12</v>
      </c>
      <c r="D109" s="25" t="s">
        <v>10</v>
      </c>
      <c r="E109" s="25" t="s">
        <v>135</v>
      </c>
      <c r="F109" s="25" t="s">
        <v>7</v>
      </c>
      <c r="G109" s="14">
        <f t="shared" ref="G109:I110" si="22">G110</f>
        <v>13897.6</v>
      </c>
      <c r="H109" s="14">
        <f t="shared" si="22"/>
        <v>1738</v>
      </c>
      <c r="I109" s="14">
        <f t="shared" si="22"/>
        <v>15635.6</v>
      </c>
      <c r="J109" s="7"/>
      <c r="K109" s="7"/>
    </row>
    <row r="110" spans="1:11" ht="25.5">
      <c r="A110" s="42" t="s">
        <v>76</v>
      </c>
      <c r="B110" s="25">
        <v>920</v>
      </c>
      <c r="C110" s="25" t="s">
        <v>12</v>
      </c>
      <c r="D110" s="25" t="s">
        <v>10</v>
      </c>
      <c r="E110" s="25" t="s">
        <v>135</v>
      </c>
      <c r="F110" s="25" t="s">
        <v>45</v>
      </c>
      <c r="G110" s="14">
        <f t="shared" si="22"/>
        <v>13897.6</v>
      </c>
      <c r="H110" s="14">
        <f t="shared" si="22"/>
        <v>1738</v>
      </c>
      <c r="I110" s="14">
        <f t="shared" si="22"/>
        <v>15635.6</v>
      </c>
      <c r="J110" s="7"/>
      <c r="K110" s="7"/>
    </row>
    <row r="111" spans="1:11" ht="25.5">
      <c r="A111" s="42" t="s">
        <v>77</v>
      </c>
      <c r="B111" s="25">
        <v>920</v>
      </c>
      <c r="C111" s="25" t="s">
        <v>12</v>
      </c>
      <c r="D111" s="25" t="s">
        <v>10</v>
      </c>
      <c r="E111" s="25" t="s">
        <v>135</v>
      </c>
      <c r="F111" s="25" t="s">
        <v>46</v>
      </c>
      <c r="G111" s="14">
        <f>G113+G112</f>
        <v>13897.6</v>
      </c>
      <c r="H111" s="14">
        <f>H113+H112</f>
        <v>1738</v>
      </c>
      <c r="I111" s="14">
        <f>I113+I112</f>
        <v>15635.6</v>
      </c>
      <c r="J111" s="7"/>
      <c r="K111" s="7"/>
    </row>
    <row r="112" spans="1:11" ht="25.5">
      <c r="A112" s="53" t="s">
        <v>78</v>
      </c>
      <c r="B112" s="43">
        <v>920</v>
      </c>
      <c r="C112" s="43" t="s">
        <v>12</v>
      </c>
      <c r="D112" s="43" t="s">
        <v>10</v>
      </c>
      <c r="E112" s="43" t="s">
        <v>135</v>
      </c>
      <c r="F112" s="43" t="s">
        <v>36</v>
      </c>
      <c r="G112" s="27">
        <v>2597.6</v>
      </c>
      <c r="H112" s="110">
        <v>1000</v>
      </c>
      <c r="I112" s="27">
        <f>G112+H112</f>
        <v>3597.6</v>
      </c>
      <c r="J112" s="7"/>
      <c r="K112" s="7"/>
    </row>
    <row r="113" spans="1:11" ht="25.5">
      <c r="A113" s="68" t="s">
        <v>75</v>
      </c>
      <c r="B113" s="43" t="s">
        <v>23</v>
      </c>
      <c r="C113" s="43" t="s">
        <v>12</v>
      </c>
      <c r="D113" s="43" t="s">
        <v>10</v>
      </c>
      <c r="E113" s="43" t="s">
        <v>135</v>
      </c>
      <c r="F113" s="43" t="s">
        <v>34</v>
      </c>
      <c r="G113" s="27">
        <v>11300</v>
      </c>
      <c r="H113" s="110">
        <v>738</v>
      </c>
      <c r="I113" s="27">
        <f>G113+H113</f>
        <v>12038</v>
      </c>
      <c r="J113" s="7"/>
      <c r="K113" s="7"/>
    </row>
    <row r="114" spans="1:11" ht="15">
      <c r="A114" s="51" t="s">
        <v>18</v>
      </c>
      <c r="B114" s="25">
        <v>920</v>
      </c>
      <c r="C114" s="25" t="s">
        <v>12</v>
      </c>
      <c r="D114" s="25" t="s">
        <v>10</v>
      </c>
      <c r="E114" s="25" t="s">
        <v>136</v>
      </c>
      <c r="F114" s="25"/>
      <c r="G114" s="17">
        <f>G117</f>
        <v>2100</v>
      </c>
      <c r="H114" s="17">
        <f>H117</f>
        <v>0</v>
      </c>
      <c r="I114" s="17">
        <f>I117</f>
        <v>2100</v>
      </c>
      <c r="J114" s="7"/>
      <c r="K114" s="7"/>
    </row>
    <row r="115" spans="1:11" ht="25.5">
      <c r="A115" s="42" t="s">
        <v>76</v>
      </c>
      <c r="B115" s="25">
        <v>920</v>
      </c>
      <c r="C115" s="25" t="s">
        <v>12</v>
      </c>
      <c r="D115" s="25" t="s">
        <v>10</v>
      </c>
      <c r="E115" s="25" t="s">
        <v>136</v>
      </c>
      <c r="F115" s="25" t="s">
        <v>45</v>
      </c>
      <c r="G115" s="17">
        <f t="shared" ref="G115:I116" si="23">G116</f>
        <v>2100</v>
      </c>
      <c r="H115" s="17">
        <f t="shared" si="23"/>
        <v>0</v>
      </c>
      <c r="I115" s="17">
        <f t="shared" si="23"/>
        <v>2100</v>
      </c>
      <c r="J115" s="7"/>
      <c r="K115" s="7"/>
    </row>
    <row r="116" spans="1:11" ht="25.5">
      <c r="A116" s="42" t="s">
        <v>77</v>
      </c>
      <c r="B116" s="25">
        <v>920</v>
      </c>
      <c r="C116" s="25" t="s">
        <v>12</v>
      </c>
      <c r="D116" s="25" t="s">
        <v>10</v>
      </c>
      <c r="E116" s="25" t="s">
        <v>136</v>
      </c>
      <c r="F116" s="25" t="s">
        <v>46</v>
      </c>
      <c r="G116" s="17">
        <f t="shared" si="23"/>
        <v>2100</v>
      </c>
      <c r="H116" s="17">
        <f t="shared" si="23"/>
        <v>0</v>
      </c>
      <c r="I116" s="17">
        <f t="shared" si="23"/>
        <v>2100</v>
      </c>
      <c r="J116" s="7"/>
      <c r="K116" s="7"/>
    </row>
    <row r="117" spans="1:11" ht="25.5">
      <c r="A117" s="68" t="s">
        <v>75</v>
      </c>
      <c r="B117" s="30">
        <v>920</v>
      </c>
      <c r="C117" s="30" t="s">
        <v>12</v>
      </c>
      <c r="D117" s="30" t="s">
        <v>10</v>
      </c>
      <c r="E117" s="30" t="s">
        <v>136</v>
      </c>
      <c r="F117" s="30" t="s">
        <v>34</v>
      </c>
      <c r="G117" s="27">
        <v>2100</v>
      </c>
      <c r="H117" s="105"/>
      <c r="I117" s="27">
        <f>G117+H117</f>
        <v>2100</v>
      </c>
      <c r="J117" s="7"/>
      <c r="K117" s="7"/>
    </row>
    <row r="118" spans="1:11" ht="15">
      <c r="A118" s="51" t="s">
        <v>19</v>
      </c>
      <c r="B118" s="25">
        <v>920</v>
      </c>
      <c r="C118" s="25" t="s">
        <v>12</v>
      </c>
      <c r="D118" s="25" t="s">
        <v>10</v>
      </c>
      <c r="E118" s="25" t="s">
        <v>137</v>
      </c>
      <c r="F118" s="25" t="s">
        <v>7</v>
      </c>
      <c r="G118" s="17">
        <f>G121</f>
        <v>1300</v>
      </c>
      <c r="H118" s="17">
        <f>H121</f>
        <v>0</v>
      </c>
      <c r="I118" s="17">
        <f>I121</f>
        <v>1300</v>
      </c>
      <c r="J118" s="7"/>
      <c r="K118" s="7"/>
    </row>
    <row r="119" spans="1:11" ht="25.5">
      <c r="A119" s="42" t="s">
        <v>76</v>
      </c>
      <c r="B119" s="25">
        <v>920</v>
      </c>
      <c r="C119" s="25" t="s">
        <v>12</v>
      </c>
      <c r="D119" s="25" t="s">
        <v>10</v>
      </c>
      <c r="E119" s="25" t="s">
        <v>137</v>
      </c>
      <c r="F119" s="25" t="s">
        <v>45</v>
      </c>
      <c r="G119" s="17">
        <f t="shared" ref="G119:I120" si="24">G120</f>
        <v>1300</v>
      </c>
      <c r="H119" s="17">
        <f t="shared" si="24"/>
        <v>0</v>
      </c>
      <c r="I119" s="17">
        <f t="shared" si="24"/>
        <v>1300</v>
      </c>
      <c r="J119" s="7"/>
      <c r="K119" s="7"/>
    </row>
    <row r="120" spans="1:11" ht="25.5">
      <c r="A120" s="42" t="s">
        <v>77</v>
      </c>
      <c r="B120" s="25">
        <v>920</v>
      </c>
      <c r="C120" s="25" t="s">
        <v>12</v>
      </c>
      <c r="D120" s="25" t="s">
        <v>10</v>
      </c>
      <c r="E120" s="25" t="s">
        <v>137</v>
      </c>
      <c r="F120" s="25" t="s">
        <v>46</v>
      </c>
      <c r="G120" s="17">
        <f t="shared" si="24"/>
        <v>1300</v>
      </c>
      <c r="H120" s="17">
        <f t="shared" si="24"/>
        <v>0</v>
      </c>
      <c r="I120" s="17">
        <f t="shared" si="24"/>
        <v>1300</v>
      </c>
      <c r="J120" s="7"/>
      <c r="K120" s="7"/>
    </row>
    <row r="121" spans="1:11" ht="25.5">
      <c r="A121" s="68" t="s">
        <v>75</v>
      </c>
      <c r="B121" s="30">
        <v>920</v>
      </c>
      <c r="C121" s="30" t="s">
        <v>12</v>
      </c>
      <c r="D121" s="30" t="s">
        <v>10</v>
      </c>
      <c r="E121" s="30" t="s">
        <v>137</v>
      </c>
      <c r="F121" s="30" t="s">
        <v>34</v>
      </c>
      <c r="G121" s="27">
        <v>1300</v>
      </c>
      <c r="H121" s="105"/>
      <c r="I121" s="27">
        <f>G121+H121</f>
        <v>1300</v>
      </c>
      <c r="J121" s="7"/>
      <c r="K121" s="7"/>
    </row>
    <row r="122" spans="1:11" ht="15">
      <c r="A122" s="51" t="s">
        <v>84</v>
      </c>
      <c r="B122" s="25">
        <v>920</v>
      </c>
      <c r="C122" s="25" t="s">
        <v>12</v>
      </c>
      <c r="D122" s="25" t="s">
        <v>10</v>
      </c>
      <c r="E122" s="25" t="s">
        <v>138</v>
      </c>
      <c r="F122" s="25" t="s">
        <v>7</v>
      </c>
      <c r="G122" s="17">
        <f>G125</f>
        <v>15501.7</v>
      </c>
      <c r="H122" s="17">
        <f>H125</f>
        <v>1680.9</v>
      </c>
      <c r="I122" s="17">
        <f>I125</f>
        <v>17182.600000000002</v>
      </c>
      <c r="J122" s="7"/>
      <c r="K122" s="7"/>
    </row>
    <row r="123" spans="1:11" ht="25.5">
      <c r="A123" s="42" t="s">
        <v>76</v>
      </c>
      <c r="B123" s="25">
        <v>920</v>
      </c>
      <c r="C123" s="25" t="s">
        <v>12</v>
      </c>
      <c r="D123" s="25" t="s">
        <v>10</v>
      </c>
      <c r="E123" s="25" t="s">
        <v>138</v>
      </c>
      <c r="F123" s="25" t="s">
        <v>45</v>
      </c>
      <c r="G123" s="17">
        <f t="shared" ref="G123:I124" si="25">G124</f>
        <v>15501.7</v>
      </c>
      <c r="H123" s="17">
        <f t="shared" si="25"/>
        <v>1680.9</v>
      </c>
      <c r="I123" s="17">
        <f t="shared" si="25"/>
        <v>17182.600000000002</v>
      </c>
      <c r="J123" s="7"/>
      <c r="K123" s="7"/>
    </row>
    <row r="124" spans="1:11" ht="25.5">
      <c r="A124" s="42" t="s">
        <v>77</v>
      </c>
      <c r="B124" s="25">
        <v>920</v>
      </c>
      <c r="C124" s="25" t="s">
        <v>12</v>
      </c>
      <c r="D124" s="25" t="s">
        <v>10</v>
      </c>
      <c r="E124" s="25" t="s">
        <v>138</v>
      </c>
      <c r="F124" s="25" t="s">
        <v>46</v>
      </c>
      <c r="G124" s="17">
        <f t="shared" si="25"/>
        <v>15501.7</v>
      </c>
      <c r="H124" s="17">
        <f t="shared" si="25"/>
        <v>1680.9</v>
      </c>
      <c r="I124" s="17">
        <f t="shared" si="25"/>
        <v>17182.600000000002</v>
      </c>
      <c r="J124" s="7"/>
      <c r="K124" s="7"/>
    </row>
    <row r="125" spans="1:11" ht="25.5">
      <c r="A125" s="68" t="s">
        <v>75</v>
      </c>
      <c r="B125" s="30">
        <v>920</v>
      </c>
      <c r="C125" s="30" t="s">
        <v>12</v>
      </c>
      <c r="D125" s="30" t="s">
        <v>10</v>
      </c>
      <c r="E125" s="30" t="s">
        <v>138</v>
      </c>
      <c r="F125" s="30" t="s">
        <v>34</v>
      </c>
      <c r="G125" s="27">
        <v>15501.7</v>
      </c>
      <c r="H125" s="110">
        <f>1800-119-0.1</f>
        <v>1680.9</v>
      </c>
      <c r="I125" s="27">
        <f>G125+H125</f>
        <v>17182.600000000002</v>
      </c>
      <c r="J125" s="7"/>
      <c r="K125" s="7"/>
    </row>
    <row r="126" spans="1:11" ht="42" hidden="1" customHeight="1">
      <c r="A126" s="66" t="s">
        <v>87</v>
      </c>
      <c r="B126" s="26" t="s">
        <v>23</v>
      </c>
      <c r="C126" s="26" t="s">
        <v>12</v>
      </c>
      <c r="D126" s="26" t="s">
        <v>10</v>
      </c>
      <c r="E126" s="25" t="s">
        <v>139</v>
      </c>
      <c r="F126" s="26"/>
      <c r="G126" s="16">
        <f t="shared" ref="G126:I128" si="26">G127</f>
        <v>0</v>
      </c>
      <c r="H126" s="16">
        <f t="shared" si="26"/>
        <v>0</v>
      </c>
      <c r="I126" s="16">
        <f t="shared" si="26"/>
        <v>0</v>
      </c>
      <c r="J126" s="7"/>
      <c r="K126" s="7"/>
    </row>
    <row r="127" spans="1:11" ht="27" hidden="1" customHeight="1">
      <c r="A127" s="52" t="s">
        <v>79</v>
      </c>
      <c r="B127" s="26" t="s">
        <v>23</v>
      </c>
      <c r="C127" s="26" t="s">
        <v>12</v>
      </c>
      <c r="D127" s="26" t="s">
        <v>10</v>
      </c>
      <c r="E127" s="25" t="s">
        <v>139</v>
      </c>
      <c r="F127" s="26" t="s">
        <v>60</v>
      </c>
      <c r="G127" s="16">
        <f t="shared" si="26"/>
        <v>0</v>
      </c>
      <c r="H127" s="16">
        <f t="shared" si="26"/>
        <v>0</v>
      </c>
      <c r="I127" s="16">
        <f t="shared" si="26"/>
        <v>0</v>
      </c>
      <c r="J127" s="7"/>
      <c r="K127" s="7"/>
    </row>
    <row r="128" spans="1:11" ht="15" hidden="1">
      <c r="A128" s="52" t="s">
        <v>61</v>
      </c>
      <c r="B128" s="26" t="s">
        <v>23</v>
      </c>
      <c r="C128" s="26" t="s">
        <v>12</v>
      </c>
      <c r="D128" s="26" t="s">
        <v>10</v>
      </c>
      <c r="E128" s="25" t="s">
        <v>139</v>
      </c>
      <c r="F128" s="26" t="s">
        <v>59</v>
      </c>
      <c r="G128" s="16">
        <f t="shared" si="26"/>
        <v>0</v>
      </c>
      <c r="H128" s="16">
        <f t="shared" si="26"/>
        <v>0</v>
      </c>
      <c r="I128" s="16">
        <f t="shared" si="26"/>
        <v>0</v>
      </c>
      <c r="J128" s="7"/>
      <c r="K128" s="7"/>
    </row>
    <row r="129" spans="1:11" ht="25.5" hidden="1">
      <c r="A129" s="53" t="s">
        <v>81</v>
      </c>
      <c r="B129" s="43" t="s">
        <v>23</v>
      </c>
      <c r="C129" s="43" t="s">
        <v>12</v>
      </c>
      <c r="D129" s="43" t="s">
        <v>10</v>
      </c>
      <c r="E129" s="43" t="s">
        <v>139</v>
      </c>
      <c r="F129" s="43" t="s">
        <v>80</v>
      </c>
      <c r="G129" s="27">
        <v>0</v>
      </c>
      <c r="H129" s="104"/>
      <c r="I129" s="27">
        <f>G129+H129</f>
        <v>0</v>
      </c>
      <c r="J129" s="7"/>
      <c r="K129" s="7"/>
    </row>
    <row r="130" spans="1:11" ht="14.25">
      <c r="A130" s="50" t="s">
        <v>55</v>
      </c>
      <c r="B130" s="29" t="s">
        <v>23</v>
      </c>
      <c r="C130" s="29" t="s">
        <v>25</v>
      </c>
      <c r="D130" s="29" t="s">
        <v>26</v>
      </c>
      <c r="E130" s="29"/>
      <c r="F130" s="29" t="s">
        <v>7</v>
      </c>
      <c r="G130" s="28">
        <f>G131+G137</f>
        <v>1073.9000000000001</v>
      </c>
      <c r="H130" s="28">
        <f>H131+H137</f>
        <v>78.400000000000006</v>
      </c>
      <c r="I130" s="28">
        <f>I131+I137</f>
        <v>1152.3</v>
      </c>
      <c r="J130" s="7"/>
      <c r="K130" s="7"/>
    </row>
    <row r="131" spans="1:11" ht="15">
      <c r="A131" s="51" t="s">
        <v>28</v>
      </c>
      <c r="B131" s="25" t="s">
        <v>23</v>
      </c>
      <c r="C131" s="25" t="s">
        <v>25</v>
      </c>
      <c r="D131" s="25" t="s">
        <v>9</v>
      </c>
      <c r="E131" s="25"/>
      <c r="F131" s="25"/>
      <c r="G131" s="17">
        <f t="shared" ref="G131:I132" si="27">G132</f>
        <v>496.1</v>
      </c>
      <c r="H131" s="17">
        <f t="shared" si="27"/>
        <v>0</v>
      </c>
      <c r="I131" s="17">
        <f t="shared" si="27"/>
        <v>496.1</v>
      </c>
      <c r="J131" s="7"/>
      <c r="K131" s="7"/>
    </row>
    <row r="132" spans="1:11" ht="15">
      <c r="A132" s="3" t="s">
        <v>43</v>
      </c>
      <c r="B132" s="25">
        <v>920</v>
      </c>
      <c r="C132" s="25" t="s">
        <v>25</v>
      </c>
      <c r="D132" s="25" t="s">
        <v>9</v>
      </c>
      <c r="E132" s="8" t="s">
        <v>123</v>
      </c>
      <c r="F132" s="25"/>
      <c r="G132" s="17">
        <f t="shared" si="27"/>
        <v>496.1</v>
      </c>
      <c r="H132" s="17">
        <f t="shared" si="27"/>
        <v>0</v>
      </c>
      <c r="I132" s="17">
        <f t="shared" si="27"/>
        <v>496.1</v>
      </c>
      <c r="J132" s="7"/>
      <c r="K132" s="7"/>
    </row>
    <row r="133" spans="1:11" ht="15">
      <c r="A133" s="59" t="s">
        <v>85</v>
      </c>
      <c r="B133" s="25" t="s">
        <v>23</v>
      </c>
      <c r="C133" s="25" t="s">
        <v>25</v>
      </c>
      <c r="D133" s="25" t="s">
        <v>9</v>
      </c>
      <c r="E133" s="8" t="s">
        <v>140</v>
      </c>
      <c r="F133" s="25"/>
      <c r="G133" s="17">
        <f t="shared" ref="G133:I135" si="28">G134</f>
        <v>496.1</v>
      </c>
      <c r="H133" s="17">
        <f t="shared" si="28"/>
        <v>0</v>
      </c>
      <c r="I133" s="17">
        <f t="shared" si="28"/>
        <v>496.1</v>
      </c>
      <c r="J133" s="7"/>
      <c r="K133" s="7"/>
    </row>
    <row r="134" spans="1:11" ht="15">
      <c r="A134" s="60" t="s">
        <v>68</v>
      </c>
      <c r="B134" s="25" t="s">
        <v>23</v>
      </c>
      <c r="C134" s="25" t="s">
        <v>25</v>
      </c>
      <c r="D134" s="25" t="s">
        <v>9</v>
      </c>
      <c r="E134" s="8" t="s">
        <v>140</v>
      </c>
      <c r="F134" s="25" t="s">
        <v>67</v>
      </c>
      <c r="G134" s="17">
        <f t="shared" si="28"/>
        <v>496.1</v>
      </c>
      <c r="H134" s="17">
        <f t="shared" si="28"/>
        <v>0</v>
      </c>
      <c r="I134" s="17">
        <f t="shared" si="28"/>
        <v>496.1</v>
      </c>
      <c r="J134" s="7"/>
      <c r="K134" s="7"/>
    </row>
    <row r="135" spans="1:11" ht="17.25" customHeight="1">
      <c r="A135" s="61" t="s">
        <v>69</v>
      </c>
      <c r="B135" s="25" t="s">
        <v>23</v>
      </c>
      <c r="C135" s="25" t="s">
        <v>25</v>
      </c>
      <c r="D135" s="25" t="s">
        <v>9</v>
      </c>
      <c r="E135" s="8" t="s">
        <v>140</v>
      </c>
      <c r="F135" s="25" t="s">
        <v>70</v>
      </c>
      <c r="G135" s="17">
        <f t="shared" si="28"/>
        <v>496.1</v>
      </c>
      <c r="H135" s="17">
        <f t="shared" si="28"/>
        <v>0</v>
      </c>
      <c r="I135" s="17">
        <f t="shared" si="28"/>
        <v>496.1</v>
      </c>
      <c r="J135" s="7"/>
      <c r="K135" s="7"/>
    </row>
    <row r="136" spans="1:11" ht="15">
      <c r="A136" s="68" t="s">
        <v>73</v>
      </c>
      <c r="B136" s="30" t="s">
        <v>23</v>
      </c>
      <c r="C136" s="30" t="s">
        <v>25</v>
      </c>
      <c r="D136" s="30" t="s">
        <v>9</v>
      </c>
      <c r="E136" s="30" t="s">
        <v>140</v>
      </c>
      <c r="F136" s="30" t="s">
        <v>37</v>
      </c>
      <c r="G136" s="27">
        <v>496.1</v>
      </c>
      <c r="H136" s="105"/>
      <c r="I136" s="27">
        <f>G136+H136</f>
        <v>496.1</v>
      </c>
      <c r="J136" s="7"/>
      <c r="K136" s="7"/>
    </row>
    <row r="137" spans="1:11" ht="15">
      <c r="A137" s="51" t="s">
        <v>32</v>
      </c>
      <c r="B137" s="25" t="s">
        <v>23</v>
      </c>
      <c r="C137" s="25" t="s">
        <v>25</v>
      </c>
      <c r="D137" s="25" t="s">
        <v>10</v>
      </c>
      <c r="E137" s="25"/>
      <c r="F137" s="25"/>
      <c r="G137" s="16">
        <f>G138+G147</f>
        <v>577.79999999999995</v>
      </c>
      <c r="H137" s="16">
        <f>H138+H147</f>
        <v>78.400000000000006</v>
      </c>
      <c r="I137" s="16">
        <f>I138+I147</f>
        <v>656.19999999999993</v>
      </c>
      <c r="J137" s="7"/>
      <c r="K137" s="7"/>
    </row>
    <row r="138" spans="1:11" ht="25.5">
      <c r="A138" s="3" t="s">
        <v>161</v>
      </c>
      <c r="B138" s="25">
        <v>920</v>
      </c>
      <c r="C138" s="25" t="s">
        <v>25</v>
      </c>
      <c r="D138" s="25" t="s">
        <v>10</v>
      </c>
      <c r="E138" s="8" t="s">
        <v>141</v>
      </c>
      <c r="F138" s="25"/>
      <c r="G138" s="16">
        <f>G139+G143</f>
        <v>577.79999999999995</v>
      </c>
      <c r="H138" s="16">
        <f>H139+H143</f>
        <v>0</v>
      </c>
      <c r="I138" s="16">
        <f>I139+I143</f>
        <v>577.79999999999995</v>
      </c>
      <c r="J138" s="7"/>
      <c r="K138" s="7"/>
    </row>
    <row r="139" spans="1:11" ht="25.5">
      <c r="A139" s="3" t="s">
        <v>96</v>
      </c>
      <c r="B139" s="25" t="s">
        <v>23</v>
      </c>
      <c r="C139" s="25" t="s">
        <v>25</v>
      </c>
      <c r="D139" s="25" t="s">
        <v>10</v>
      </c>
      <c r="E139" s="31" t="s">
        <v>173</v>
      </c>
      <c r="F139" s="25"/>
      <c r="G139" s="16">
        <f>G140</f>
        <v>527.79999999999995</v>
      </c>
      <c r="H139" s="16">
        <f>H140</f>
        <v>0</v>
      </c>
      <c r="I139" s="16">
        <f>I140</f>
        <v>527.79999999999995</v>
      </c>
      <c r="J139" s="7"/>
      <c r="K139" s="7"/>
    </row>
    <row r="140" spans="1:11" ht="15">
      <c r="A140" s="60" t="s">
        <v>68</v>
      </c>
      <c r="B140" s="25" t="s">
        <v>23</v>
      </c>
      <c r="C140" s="25" t="s">
        <v>25</v>
      </c>
      <c r="D140" s="25" t="s">
        <v>10</v>
      </c>
      <c r="E140" s="31" t="s">
        <v>173</v>
      </c>
      <c r="F140" s="25" t="s">
        <v>67</v>
      </c>
      <c r="G140" s="16">
        <f t="shared" ref="G140:I154" si="29">G141</f>
        <v>527.79999999999995</v>
      </c>
      <c r="H140" s="16">
        <f t="shared" si="29"/>
        <v>0</v>
      </c>
      <c r="I140" s="16">
        <f t="shared" si="29"/>
        <v>527.79999999999995</v>
      </c>
      <c r="J140" s="7"/>
      <c r="K140" s="7"/>
    </row>
    <row r="141" spans="1:11" ht="25.5">
      <c r="A141" s="63" t="s">
        <v>72</v>
      </c>
      <c r="B141" s="25" t="s">
        <v>23</v>
      </c>
      <c r="C141" s="25" t="s">
        <v>25</v>
      </c>
      <c r="D141" s="25" t="s">
        <v>10</v>
      </c>
      <c r="E141" s="31" t="s">
        <v>173</v>
      </c>
      <c r="F141" s="25" t="s">
        <v>71</v>
      </c>
      <c r="G141" s="16">
        <f t="shared" si="29"/>
        <v>527.79999999999995</v>
      </c>
      <c r="H141" s="16">
        <f t="shared" si="29"/>
        <v>0</v>
      </c>
      <c r="I141" s="16">
        <f t="shared" si="29"/>
        <v>527.79999999999995</v>
      </c>
      <c r="J141" s="7"/>
      <c r="K141" s="7"/>
    </row>
    <row r="142" spans="1:11" ht="25.5">
      <c r="A142" s="68" t="s">
        <v>74</v>
      </c>
      <c r="B142" s="30" t="s">
        <v>23</v>
      </c>
      <c r="C142" s="30" t="s">
        <v>25</v>
      </c>
      <c r="D142" s="30" t="s">
        <v>10</v>
      </c>
      <c r="E142" s="32" t="s">
        <v>173</v>
      </c>
      <c r="F142" s="30" t="s">
        <v>39</v>
      </c>
      <c r="G142" s="27">
        <v>527.79999999999995</v>
      </c>
      <c r="H142" s="105"/>
      <c r="I142" s="27">
        <f>G142+H142</f>
        <v>527.79999999999995</v>
      </c>
      <c r="J142" s="7"/>
      <c r="K142" s="7"/>
    </row>
    <row r="143" spans="1:11" ht="25.5">
      <c r="A143" s="3" t="s">
        <v>98</v>
      </c>
      <c r="B143" s="25" t="s">
        <v>23</v>
      </c>
      <c r="C143" s="25" t="s">
        <v>25</v>
      </c>
      <c r="D143" s="25" t="s">
        <v>10</v>
      </c>
      <c r="E143" s="31" t="s">
        <v>174</v>
      </c>
      <c r="F143" s="25"/>
      <c r="G143" s="16">
        <f>G144</f>
        <v>50</v>
      </c>
      <c r="H143" s="16">
        <f>H144</f>
        <v>0</v>
      </c>
      <c r="I143" s="16">
        <f>I144</f>
        <v>50</v>
      </c>
      <c r="J143" s="7"/>
      <c r="K143" s="7"/>
    </row>
    <row r="144" spans="1:11" ht="15">
      <c r="A144" s="60" t="s">
        <v>68</v>
      </c>
      <c r="B144" s="25" t="s">
        <v>23</v>
      </c>
      <c r="C144" s="25" t="s">
        <v>25</v>
      </c>
      <c r="D144" s="25" t="s">
        <v>10</v>
      </c>
      <c r="E144" s="31" t="s">
        <v>174</v>
      </c>
      <c r="F144" s="25" t="s">
        <v>67</v>
      </c>
      <c r="G144" s="16">
        <f t="shared" si="29"/>
        <v>50</v>
      </c>
      <c r="H144" s="16">
        <f t="shared" si="29"/>
        <v>0</v>
      </c>
      <c r="I144" s="16">
        <f t="shared" si="29"/>
        <v>50</v>
      </c>
      <c r="J144" s="7"/>
      <c r="K144" s="7"/>
    </row>
    <row r="145" spans="1:11" ht="25.5">
      <c r="A145" s="63" t="s">
        <v>72</v>
      </c>
      <c r="B145" s="25" t="s">
        <v>23</v>
      </c>
      <c r="C145" s="25" t="s">
        <v>25</v>
      </c>
      <c r="D145" s="25" t="s">
        <v>10</v>
      </c>
      <c r="E145" s="31" t="s">
        <v>174</v>
      </c>
      <c r="F145" s="25" t="s">
        <v>71</v>
      </c>
      <c r="G145" s="16">
        <f t="shared" si="29"/>
        <v>50</v>
      </c>
      <c r="H145" s="16">
        <f t="shared" si="29"/>
        <v>0</v>
      </c>
      <c r="I145" s="16">
        <f t="shared" si="29"/>
        <v>50</v>
      </c>
      <c r="J145" s="7"/>
      <c r="K145" s="7"/>
    </row>
    <row r="146" spans="1:11" ht="25.5">
      <c r="A146" s="62" t="s">
        <v>74</v>
      </c>
      <c r="B146" s="30" t="s">
        <v>23</v>
      </c>
      <c r="C146" s="30" t="s">
        <v>25</v>
      </c>
      <c r="D146" s="30" t="s">
        <v>10</v>
      </c>
      <c r="E146" s="32" t="s">
        <v>174</v>
      </c>
      <c r="F146" s="30" t="s">
        <v>39</v>
      </c>
      <c r="G146" s="27">
        <v>50</v>
      </c>
      <c r="H146" s="105"/>
      <c r="I146" s="27">
        <f>G146+H146</f>
        <v>50</v>
      </c>
      <c r="J146" s="7"/>
      <c r="K146" s="7"/>
    </row>
    <row r="147" spans="1:11" ht="15">
      <c r="A147" s="3" t="s">
        <v>43</v>
      </c>
      <c r="B147" s="25">
        <v>920</v>
      </c>
      <c r="C147" s="25" t="s">
        <v>25</v>
      </c>
      <c r="D147" s="25" t="s">
        <v>10</v>
      </c>
      <c r="E147" s="8" t="s">
        <v>123</v>
      </c>
      <c r="F147" s="25"/>
      <c r="G147" s="16">
        <f>G148+G152</f>
        <v>0</v>
      </c>
      <c r="H147" s="16">
        <f>H148+H152</f>
        <v>78.400000000000006</v>
      </c>
      <c r="I147" s="16">
        <f>I148+I152</f>
        <v>78.400000000000006</v>
      </c>
      <c r="J147" s="7"/>
      <c r="K147" s="7"/>
    </row>
    <row r="148" spans="1:11" ht="19.5" customHeight="1">
      <c r="A148" s="71" t="s">
        <v>101</v>
      </c>
      <c r="B148" s="25" t="s">
        <v>23</v>
      </c>
      <c r="C148" s="25" t="s">
        <v>25</v>
      </c>
      <c r="D148" s="25" t="s">
        <v>10</v>
      </c>
      <c r="E148" s="8" t="s">
        <v>142</v>
      </c>
      <c r="F148" s="25"/>
      <c r="G148" s="16">
        <f t="shared" si="29"/>
        <v>0</v>
      </c>
      <c r="H148" s="16">
        <f t="shared" si="29"/>
        <v>45</v>
      </c>
      <c r="I148" s="16">
        <f t="shared" si="29"/>
        <v>45</v>
      </c>
      <c r="J148" s="7"/>
      <c r="K148" s="7"/>
    </row>
    <row r="149" spans="1:11" ht="15">
      <c r="A149" s="60" t="s">
        <v>68</v>
      </c>
      <c r="B149" s="25" t="s">
        <v>23</v>
      </c>
      <c r="C149" s="25" t="s">
        <v>25</v>
      </c>
      <c r="D149" s="25" t="s">
        <v>10</v>
      </c>
      <c r="E149" s="8" t="s">
        <v>142</v>
      </c>
      <c r="F149" s="25" t="s">
        <v>67</v>
      </c>
      <c r="G149" s="16">
        <f t="shared" si="29"/>
        <v>0</v>
      </c>
      <c r="H149" s="16">
        <f t="shared" si="29"/>
        <v>45</v>
      </c>
      <c r="I149" s="16">
        <f t="shared" si="29"/>
        <v>45</v>
      </c>
      <c r="J149" s="7"/>
      <c r="K149" s="7"/>
    </row>
    <row r="150" spans="1:11" ht="25.5">
      <c r="A150" s="63" t="s">
        <v>72</v>
      </c>
      <c r="B150" s="25" t="s">
        <v>23</v>
      </c>
      <c r="C150" s="25" t="s">
        <v>25</v>
      </c>
      <c r="D150" s="25" t="s">
        <v>10</v>
      </c>
      <c r="E150" s="8" t="s">
        <v>142</v>
      </c>
      <c r="F150" s="25" t="s">
        <v>71</v>
      </c>
      <c r="G150" s="16">
        <f t="shared" si="29"/>
        <v>0</v>
      </c>
      <c r="H150" s="16">
        <f t="shared" si="29"/>
        <v>45</v>
      </c>
      <c r="I150" s="16">
        <f t="shared" si="29"/>
        <v>45</v>
      </c>
      <c r="J150" s="7"/>
      <c r="K150" s="7"/>
    </row>
    <row r="151" spans="1:11" ht="25.5">
      <c r="A151" s="62" t="s">
        <v>74</v>
      </c>
      <c r="B151" s="30" t="s">
        <v>23</v>
      </c>
      <c r="C151" s="30" t="s">
        <v>25</v>
      </c>
      <c r="D151" s="30" t="s">
        <v>10</v>
      </c>
      <c r="E151" s="32" t="s">
        <v>142</v>
      </c>
      <c r="F151" s="30" t="s">
        <v>39</v>
      </c>
      <c r="G151" s="27">
        <v>0</v>
      </c>
      <c r="H151" s="110">
        <v>45</v>
      </c>
      <c r="I151" s="27">
        <f>G151+H151</f>
        <v>45</v>
      </c>
      <c r="J151" s="7"/>
      <c r="K151" s="7"/>
    </row>
    <row r="152" spans="1:11" ht="41.25" customHeight="1">
      <c r="A152" s="59" t="s">
        <v>102</v>
      </c>
      <c r="B152" s="25" t="s">
        <v>23</v>
      </c>
      <c r="C152" s="25" t="s">
        <v>25</v>
      </c>
      <c r="D152" s="25" t="s">
        <v>10</v>
      </c>
      <c r="E152" s="8" t="s">
        <v>143</v>
      </c>
      <c r="F152" s="25"/>
      <c r="G152" s="16">
        <f t="shared" si="29"/>
        <v>0</v>
      </c>
      <c r="H152" s="16">
        <f t="shared" si="29"/>
        <v>33.4</v>
      </c>
      <c r="I152" s="16">
        <f t="shared" si="29"/>
        <v>33.4</v>
      </c>
      <c r="J152" s="7"/>
      <c r="K152" s="7"/>
    </row>
    <row r="153" spans="1:11" ht="25.5">
      <c r="A153" s="42" t="s">
        <v>76</v>
      </c>
      <c r="B153" s="25" t="s">
        <v>23</v>
      </c>
      <c r="C153" s="25" t="s">
        <v>25</v>
      </c>
      <c r="D153" s="25" t="s">
        <v>10</v>
      </c>
      <c r="E153" s="8" t="s">
        <v>143</v>
      </c>
      <c r="F153" s="25" t="s">
        <v>45</v>
      </c>
      <c r="G153" s="16">
        <f t="shared" si="29"/>
        <v>0</v>
      </c>
      <c r="H153" s="16">
        <f t="shared" si="29"/>
        <v>33.4</v>
      </c>
      <c r="I153" s="16">
        <f t="shared" si="29"/>
        <v>33.4</v>
      </c>
      <c r="J153" s="7"/>
      <c r="K153" s="7"/>
    </row>
    <row r="154" spans="1:11" ht="25.5">
      <c r="A154" s="42" t="s">
        <v>77</v>
      </c>
      <c r="B154" s="25" t="s">
        <v>23</v>
      </c>
      <c r="C154" s="25" t="s">
        <v>25</v>
      </c>
      <c r="D154" s="25" t="s">
        <v>10</v>
      </c>
      <c r="E154" s="8" t="s">
        <v>143</v>
      </c>
      <c r="F154" s="25" t="s">
        <v>46</v>
      </c>
      <c r="G154" s="16">
        <f t="shared" si="29"/>
        <v>0</v>
      </c>
      <c r="H154" s="16">
        <f t="shared" si="29"/>
        <v>33.4</v>
      </c>
      <c r="I154" s="16">
        <f t="shared" si="29"/>
        <v>33.4</v>
      </c>
      <c r="J154" s="7"/>
      <c r="K154" s="7"/>
    </row>
    <row r="155" spans="1:11" ht="25.5">
      <c r="A155" s="68" t="s">
        <v>75</v>
      </c>
      <c r="B155" s="30" t="s">
        <v>23</v>
      </c>
      <c r="C155" s="30" t="s">
        <v>25</v>
      </c>
      <c r="D155" s="30" t="s">
        <v>10</v>
      </c>
      <c r="E155" s="32" t="s">
        <v>143</v>
      </c>
      <c r="F155" s="30" t="s">
        <v>34</v>
      </c>
      <c r="G155" s="27">
        <v>0</v>
      </c>
      <c r="H155" s="110">
        <v>33.4</v>
      </c>
      <c r="I155" s="27">
        <f>G155+H155</f>
        <v>33.4</v>
      </c>
      <c r="J155" s="7"/>
      <c r="K155" s="7"/>
    </row>
    <row r="156" spans="1:11" ht="33" customHeight="1">
      <c r="A156" s="58" t="s">
        <v>56</v>
      </c>
      <c r="B156" s="33" t="s">
        <v>57</v>
      </c>
      <c r="C156" s="34"/>
      <c r="D156" s="34"/>
      <c r="E156" s="33"/>
      <c r="F156" s="33" t="s">
        <v>7</v>
      </c>
      <c r="G156" s="11">
        <f t="shared" ref="G156:I156" si="30">G157</f>
        <v>34254.799999999996</v>
      </c>
      <c r="H156" s="11">
        <f t="shared" si="30"/>
        <v>155.5</v>
      </c>
      <c r="I156" s="11">
        <f t="shared" si="30"/>
        <v>34410.299999999996</v>
      </c>
      <c r="J156" s="7"/>
      <c r="K156" s="7"/>
    </row>
    <row r="157" spans="1:11" ht="14.25">
      <c r="A157" s="50" t="s">
        <v>58</v>
      </c>
      <c r="B157" s="35">
        <v>956</v>
      </c>
      <c r="C157" s="36">
        <v>8</v>
      </c>
      <c r="D157" s="29" t="s">
        <v>26</v>
      </c>
      <c r="E157" s="37"/>
      <c r="F157" s="35"/>
      <c r="G157" s="10">
        <f>G158+G211</f>
        <v>34254.799999999996</v>
      </c>
      <c r="H157" s="10">
        <f>H158+H211</f>
        <v>155.5</v>
      </c>
      <c r="I157" s="10">
        <f>I158+I211</f>
        <v>34410.299999999996</v>
      </c>
      <c r="J157" s="7"/>
      <c r="K157" s="7"/>
    </row>
    <row r="158" spans="1:11" ht="15">
      <c r="A158" s="51" t="s">
        <v>22</v>
      </c>
      <c r="B158" s="38">
        <v>956</v>
      </c>
      <c r="C158" s="39">
        <v>8</v>
      </c>
      <c r="D158" s="39">
        <v>1</v>
      </c>
      <c r="E158" s="40"/>
      <c r="F158" s="38"/>
      <c r="G158" s="13">
        <f>G159</f>
        <v>23939.699999999997</v>
      </c>
      <c r="H158" s="13">
        <f>H159</f>
        <v>155.5</v>
      </c>
      <c r="I158" s="13">
        <f>I159</f>
        <v>24095.199999999997</v>
      </c>
      <c r="J158" s="7"/>
      <c r="K158" s="7"/>
    </row>
    <row r="159" spans="1:11" ht="29.25" customHeight="1">
      <c r="A159" s="3" t="s">
        <v>97</v>
      </c>
      <c r="B159" s="8" t="s">
        <v>57</v>
      </c>
      <c r="C159" s="9">
        <v>8</v>
      </c>
      <c r="D159" s="9">
        <v>1</v>
      </c>
      <c r="E159" s="8" t="s">
        <v>144</v>
      </c>
      <c r="F159" s="8"/>
      <c r="G159" s="14">
        <f>G160+G164+G168+G172+G176+G192+G196+G203+G207+G200+G180+G184+G188</f>
        <v>23939.699999999997</v>
      </c>
      <c r="H159" s="14">
        <f t="shared" ref="H159:I159" si="31">H160+H164+H168+H172+H176+H192+H196+H203+H207+H200+H180+H184+H188</f>
        <v>155.5</v>
      </c>
      <c r="I159" s="14">
        <f t="shared" si="31"/>
        <v>24095.199999999997</v>
      </c>
      <c r="J159" s="7"/>
      <c r="K159" s="7"/>
    </row>
    <row r="160" spans="1:11" ht="25.5">
      <c r="A160" s="72" t="s">
        <v>89</v>
      </c>
      <c r="B160" s="73" t="s">
        <v>57</v>
      </c>
      <c r="C160" s="9">
        <v>8</v>
      </c>
      <c r="D160" s="9">
        <v>1</v>
      </c>
      <c r="E160" s="45" t="s">
        <v>145</v>
      </c>
      <c r="F160" s="8"/>
      <c r="G160" s="14">
        <f>G161</f>
        <v>9254.5</v>
      </c>
      <c r="H160" s="14">
        <f>H161</f>
        <v>0</v>
      </c>
      <c r="I160" s="14">
        <f>I161</f>
        <v>9254.5</v>
      </c>
      <c r="J160" s="7"/>
      <c r="K160" s="7"/>
    </row>
    <row r="161" spans="1:11" ht="28.5" customHeight="1">
      <c r="A161" s="55" t="s">
        <v>63</v>
      </c>
      <c r="B161" s="74" t="s">
        <v>57</v>
      </c>
      <c r="C161" s="9">
        <v>8</v>
      </c>
      <c r="D161" s="9">
        <v>1</v>
      </c>
      <c r="E161" s="31" t="s">
        <v>145</v>
      </c>
      <c r="F161" s="8" t="s">
        <v>64</v>
      </c>
      <c r="G161" s="14">
        <f>G163</f>
        <v>9254.5</v>
      </c>
      <c r="H161" s="14">
        <f>H163</f>
        <v>0</v>
      </c>
      <c r="I161" s="14">
        <f>I163</f>
        <v>9254.5</v>
      </c>
      <c r="J161" s="7"/>
      <c r="K161" s="7"/>
    </row>
    <row r="162" spans="1:11" ht="15">
      <c r="A162" s="55" t="s">
        <v>65</v>
      </c>
      <c r="B162" s="74" t="s">
        <v>57</v>
      </c>
      <c r="C162" s="9">
        <v>8</v>
      </c>
      <c r="D162" s="9">
        <v>1</v>
      </c>
      <c r="E162" s="45" t="s">
        <v>145</v>
      </c>
      <c r="F162" s="8" t="s">
        <v>66</v>
      </c>
      <c r="G162" s="14">
        <f>G163</f>
        <v>9254.5</v>
      </c>
      <c r="H162" s="14">
        <f>H163</f>
        <v>0</v>
      </c>
      <c r="I162" s="14">
        <f>I163</f>
        <v>9254.5</v>
      </c>
      <c r="J162" s="7"/>
      <c r="K162" s="7"/>
    </row>
    <row r="163" spans="1:11" ht="38.25">
      <c r="A163" s="57" t="s">
        <v>82</v>
      </c>
      <c r="B163" s="76" t="s">
        <v>57</v>
      </c>
      <c r="C163" s="88">
        <v>8</v>
      </c>
      <c r="D163" s="88">
        <v>1</v>
      </c>
      <c r="E163" s="88" t="s">
        <v>145</v>
      </c>
      <c r="F163" s="32" t="s">
        <v>38</v>
      </c>
      <c r="G163" s="27">
        <v>9254.5</v>
      </c>
      <c r="H163" s="103"/>
      <c r="I163" s="27">
        <f>G163+H163</f>
        <v>9254.5</v>
      </c>
      <c r="J163" s="7"/>
      <c r="K163" s="7"/>
    </row>
    <row r="164" spans="1:11" ht="25.5" hidden="1" customHeight="1">
      <c r="A164" s="75" t="s">
        <v>90</v>
      </c>
      <c r="B164" s="74" t="s">
        <v>57</v>
      </c>
      <c r="C164" s="9">
        <v>8</v>
      </c>
      <c r="D164" s="9">
        <v>1</v>
      </c>
      <c r="E164" s="31" t="s">
        <v>146</v>
      </c>
      <c r="F164" s="8"/>
      <c r="G164" s="14">
        <f t="shared" ref="G164:I166" si="32">G165</f>
        <v>0</v>
      </c>
      <c r="H164" s="14">
        <f t="shared" si="32"/>
        <v>0</v>
      </c>
      <c r="I164" s="14">
        <f t="shared" si="32"/>
        <v>0</v>
      </c>
      <c r="J164" s="7"/>
      <c r="K164" s="7"/>
    </row>
    <row r="165" spans="1:11" ht="25.5" hidden="1">
      <c r="A165" s="55" t="s">
        <v>63</v>
      </c>
      <c r="B165" s="74" t="s">
        <v>57</v>
      </c>
      <c r="C165" s="9">
        <v>8</v>
      </c>
      <c r="D165" s="9">
        <v>1</v>
      </c>
      <c r="E165" s="31" t="s">
        <v>146</v>
      </c>
      <c r="F165" s="8" t="s">
        <v>64</v>
      </c>
      <c r="G165" s="14">
        <f t="shared" si="32"/>
        <v>0</v>
      </c>
      <c r="H165" s="14">
        <f t="shared" si="32"/>
        <v>0</v>
      </c>
      <c r="I165" s="14">
        <f t="shared" si="32"/>
        <v>0</v>
      </c>
      <c r="J165" s="7"/>
      <c r="K165" s="7"/>
    </row>
    <row r="166" spans="1:11" ht="15" hidden="1">
      <c r="A166" s="55" t="s">
        <v>65</v>
      </c>
      <c r="B166" s="74" t="s">
        <v>57</v>
      </c>
      <c r="C166" s="9">
        <v>8</v>
      </c>
      <c r="D166" s="9">
        <v>1</v>
      </c>
      <c r="E166" s="31" t="s">
        <v>146</v>
      </c>
      <c r="F166" s="8" t="s">
        <v>66</v>
      </c>
      <c r="G166" s="14">
        <f t="shared" si="32"/>
        <v>0</v>
      </c>
      <c r="H166" s="14">
        <f t="shared" si="32"/>
        <v>0</v>
      </c>
      <c r="I166" s="14">
        <f t="shared" si="32"/>
        <v>0</v>
      </c>
      <c r="J166" s="7"/>
      <c r="K166" s="7"/>
    </row>
    <row r="167" spans="1:11" ht="15" hidden="1">
      <c r="A167" s="57" t="s">
        <v>99</v>
      </c>
      <c r="B167" s="76" t="s">
        <v>57</v>
      </c>
      <c r="C167" s="88">
        <v>8</v>
      </c>
      <c r="D167" s="88">
        <v>1</v>
      </c>
      <c r="E167" s="88" t="s">
        <v>146</v>
      </c>
      <c r="F167" s="32" t="s">
        <v>100</v>
      </c>
      <c r="G167" s="27">
        <v>0</v>
      </c>
      <c r="H167" s="103"/>
      <c r="I167" s="27">
        <f>G167+H167</f>
        <v>0</v>
      </c>
      <c r="J167" s="7"/>
      <c r="K167" s="7"/>
    </row>
    <row r="168" spans="1:11" ht="25.5">
      <c r="A168" s="75" t="s">
        <v>190</v>
      </c>
      <c r="B168" s="74" t="s">
        <v>57</v>
      </c>
      <c r="C168" s="9">
        <v>8</v>
      </c>
      <c r="D168" s="9">
        <v>1</v>
      </c>
      <c r="E168" s="31" t="s">
        <v>187</v>
      </c>
      <c r="F168" s="8"/>
      <c r="G168" s="14">
        <f t="shared" ref="G168:I170" si="33">G169</f>
        <v>0</v>
      </c>
      <c r="H168" s="14">
        <f t="shared" si="33"/>
        <v>36.5</v>
      </c>
      <c r="I168" s="14">
        <f t="shared" si="33"/>
        <v>36.5</v>
      </c>
      <c r="J168" s="7"/>
      <c r="K168" s="7"/>
    </row>
    <row r="169" spans="1:11" ht="25.5">
      <c r="A169" s="55" t="s">
        <v>63</v>
      </c>
      <c r="B169" s="74" t="s">
        <v>57</v>
      </c>
      <c r="C169" s="9">
        <v>8</v>
      </c>
      <c r="D169" s="9">
        <v>1</v>
      </c>
      <c r="E169" s="31" t="s">
        <v>187</v>
      </c>
      <c r="F169" s="8" t="s">
        <v>64</v>
      </c>
      <c r="G169" s="14">
        <f t="shared" si="33"/>
        <v>0</v>
      </c>
      <c r="H169" s="14">
        <f t="shared" si="33"/>
        <v>36.5</v>
      </c>
      <c r="I169" s="14">
        <f t="shared" si="33"/>
        <v>36.5</v>
      </c>
      <c r="J169" s="7"/>
      <c r="K169" s="7"/>
    </row>
    <row r="170" spans="1:11" ht="15">
      <c r="A170" s="55" t="s">
        <v>65</v>
      </c>
      <c r="B170" s="74" t="s">
        <v>57</v>
      </c>
      <c r="C170" s="9">
        <v>8</v>
      </c>
      <c r="D170" s="9">
        <v>1</v>
      </c>
      <c r="E170" s="31" t="s">
        <v>187</v>
      </c>
      <c r="F170" s="8" t="s">
        <v>66</v>
      </c>
      <c r="G170" s="14">
        <f t="shared" si="33"/>
        <v>0</v>
      </c>
      <c r="H170" s="14">
        <f t="shared" si="33"/>
        <v>36.5</v>
      </c>
      <c r="I170" s="14">
        <f t="shared" si="33"/>
        <v>36.5</v>
      </c>
      <c r="J170" s="7"/>
      <c r="K170" s="7"/>
    </row>
    <row r="171" spans="1:11" ht="15">
      <c r="A171" s="57" t="s">
        <v>99</v>
      </c>
      <c r="B171" s="76" t="s">
        <v>57</v>
      </c>
      <c r="C171" s="88">
        <v>8</v>
      </c>
      <c r="D171" s="88">
        <v>1</v>
      </c>
      <c r="E171" s="88" t="s">
        <v>187</v>
      </c>
      <c r="F171" s="32" t="s">
        <v>100</v>
      </c>
      <c r="G171" s="27">
        <v>0</v>
      </c>
      <c r="H171" s="112">
        <v>36.5</v>
      </c>
      <c r="I171" s="27">
        <f>G171+H171</f>
        <v>36.5</v>
      </c>
      <c r="J171" s="7"/>
      <c r="K171" s="7"/>
    </row>
    <row r="172" spans="1:11" ht="25.5" hidden="1">
      <c r="A172" s="75" t="s">
        <v>91</v>
      </c>
      <c r="B172" s="74" t="s">
        <v>57</v>
      </c>
      <c r="C172" s="9">
        <v>8</v>
      </c>
      <c r="D172" s="9">
        <v>1</v>
      </c>
      <c r="E172" s="31" t="s">
        <v>147</v>
      </c>
      <c r="F172" s="8"/>
      <c r="G172" s="14">
        <f t="shared" ref="G172:I174" si="34">G173</f>
        <v>0</v>
      </c>
      <c r="H172" s="14">
        <f t="shared" si="34"/>
        <v>0</v>
      </c>
      <c r="I172" s="14">
        <f t="shared" si="34"/>
        <v>0</v>
      </c>
      <c r="J172" s="7"/>
      <c r="K172" s="7"/>
    </row>
    <row r="173" spans="1:11" ht="25.5" hidden="1">
      <c r="A173" s="55" t="s">
        <v>63</v>
      </c>
      <c r="B173" s="74" t="s">
        <v>57</v>
      </c>
      <c r="C173" s="9">
        <v>8</v>
      </c>
      <c r="D173" s="9">
        <v>1</v>
      </c>
      <c r="E173" s="31" t="s">
        <v>147</v>
      </c>
      <c r="F173" s="8" t="s">
        <v>64</v>
      </c>
      <c r="G173" s="14">
        <f t="shared" si="34"/>
        <v>0</v>
      </c>
      <c r="H173" s="14">
        <f t="shared" si="34"/>
        <v>0</v>
      </c>
      <c r="I173" s="14">
        <f t="shared" si="34"/>
        <v>0</v>
      </c>
      <c r="J173" s="7"/>
      <c r="K173" s="7"/>
    </row>
    <row r="174" spans="1:11" ht="15" hidden="1">
      <c r="A174" s="55" t="s">
        <v>65</v>
      </c>
      <c r="B174" s="74" t="s">
        <v>57</v>
      </c>
      <c r="C174" s="9">
        <v>8</v>
      </c>
      <c r="D174" s="9">
        <v>1</v>
      </c>
      <c r="E174" s="31" t="s">
        <v>147</v>
      </c>
      <c r="F174" s="8" t="s">
        <v>66</v>
      </c>
      <c r="G174" s="14">
        <f t="shared" si="34"/>
        <v>0</v>
      </c>
      <c r="H174" s="14">
        <f t="shared" si="34"/>
        <v>0</v>
      </c>
      <c r="I174" s="14">
        <f t="shared" si="34"/>
        <v>0</v>
      </c>
      <c r="J174" s="7"/>
      <c r="K174" s="7"/>
    </row>
    <row r="175" spans="1:11" ht="15" hidden="1">
      <c r="A175" s="57" t="s">
        <v>99</v>
      </c>
      <c r="B175" s="76" t="s">
        <v>57</v>
      </c>
      <c r="C175" s="88">
        <v>8</v>
      </c>
      <c r="D175" s="88">
        <v>1</v>
      </c>
      <c r="E175" s="88" t="s">
        <v>147</v>
      </c>
      <c r="F175" s="32" t="s">
        <v>100</v>
      </c>
      <c r="G175" s="27">
        <v>0</v>
      </c>
      <c r="H175" s="103"/>
      <c r="I175" s="27">
        <f>G175+H175</f>
        <v>0</v>
      </c>
      <c r="J175" s="7"/>
      <c r="K175" s="7"/>
    </row>
    <row r="176" spans="1:11" ht="15" hidden="1">
      <c r="A176" s="75" t="s">
        <v>110</v>
      </c>
      <c r="B176" s="74" t="s">
        <v>57</v>
      </c>
      <c r="C176" s="9">
        <v>8</v>
      </c>
      <c r="D176" s="9">
        <v>1</v>
      </c>
      <c r="E176" s="31" t="s">
        <v>148</v>
      </c>
      <c r="F176" s="8"/>
      <c r="G176" s="14">
        <f t="shared" ref="G176:I178" si="35">G177</f>
        <v>0</v>
      </c>
      <c r="H176" s="14">
        <f t="shared" si="35"/>
        <v>0</v>
      </c>
      <c r="I176" s="14">
        <f t="shared" si="35"/>
        <v>0</v>
      </c>
      <c r="J176" s="7"/>
      <c r="K176" s="7"/>
    </row>
    <row r="177" spans="1:11" ht="25.5" hidden="1">
      <c r="A177" s="55" t="s">
        <v>63</v>
      </c>
      <c r="B177" s="74" t="s">
        <v>57</v>
      </c>
      <c r="C177" s="9">
        <v>8</v>
      </c>
      <c r="D177" s="9">
        <v>1</v>
      </c>
      <c r="E177" s="31" t="s">
        <v>148</v>
      </c>
      <c r="F177" s="8" t="s">
        <v>64</v>
      </c>
      <c r="G177" s="14">
        <f t="shared" si="35"/>
        <v>0</v>
      </c>
      <c r="H177" s="14">
        <f t="shared" si="35"/>
        <v>0</v>
      </c>
      <c r="I177" s="14">
        <f t="shared" si="35"/>
        <v>0</v>
      </c>
      <c r="J177" s="7"/>
      <c r="K177" s="7"/>
    </row>
    <row r="178" spans="1:11" ht="15" hidden="1">
      <c r="A178" s="55" t="s">
        <v>65</v>
      </c>
      <c r="B178" s="74" t="s">
        <v>57</v>
      </c>
      <c r="C178" s="9">
        <v>8</v>
      </c>
      <c r="D178" s="9">
        <v>1</v>
      </c>
      <c r="E178" s="31" t="s">
        <v>148</v>
      </c>
      <c r="F178" s="8" t="s">
        <v>66</v>
      </c>
      <c r="G178" s="14">
        <f t="shared" si="35"/>
        <v>0</v>
      </c>
      <c r="H178" s="14">
        <f t="shared" si="35"/>
        <v>0</v>
      </c>
      <c r="I178" s="14">
        <f t="shared" si="35"/>
        <v>0</v>
      </c>
      <c r="J178" s="7"/>
      <c r="K178" s="7"/>
    </row>
    <row r="179" spans="1:11" ht="15" hidden="1">
      <c r="A179" s="57" t="s">
        <v>99</v>
      </c>
      <c r="B179" s="76" t="s">
        <v>57</v>
      </c>
      <c r="C179" s="88">
        <v>8</v>
      </c>
      <c r="D179" s="88">
        <v>1</v>
      </c>
      <c r="E179" s="88" t="s">
        <v>148</v>
      </c>
      <c r="F179" s="32" t="s">
        <v>100</v>
      </c>
      <c r="G179" s="27">
        <v>0</v>
      </c>
      <c r="H179" s="103"/>
      <c r="I179" s="27">
        <f>G179+H179</f>
        <v>0</v>
      </c>
      <c r="J179" s="7"/>
      <c r="K179" s="7"/>
    </row>
    <row r="180" spans="1:11" ht="51" hidden="1">
      <c r="A180" s="3" t="s">
        <v>118</v>
      </c>
      <c r="B180" s="83" t="s">
        <v>57</v>
      </c>
      <c r="C180" s="9">
        <v>8</v>
      </c>
      <c r="D180" s="9">
        <v>1</v>
      </c>
      <c r="E180" s="31" t="s">
        <v>149</v>
      </c>
      <c r="F180" s="8"/>
      <c r="G180" s="14">
        <f t="shared" ref="G180:I182" si="36">G181</f>
        <v>0</v>
      </c>
      <c r="H180" s="14">
        <f t="shared" si="36"/>
        <v>0</v>
      </c>
      <c r="I180" s="14">
        <f t="shared" si="36"/>
        <v>0</v>
      </c>
      <c r="J180" s="7"/>
      <c r="K180" s="7"/>
    </row>
    <row r="181" spans="1:11" ht="25.5" hidden="1">
      <c r="A181" s="55" t="s">
        <v>63</v>
      </c>
      <c r="B181" s="83" t="s">
        <v>57</v>
      </c>
      <c r="C181" s="9">
        <v>8</v>
      </c>
      <c r="D181" s="9">
        <v>1</v>
      </c>
      <c r="E181" s="31" t="s">
        <v>149</v>
      </c>
      <c r="F181" s="8" t="s">
        <v>64</v>
      </c>
      <c r="G181" s="14">
        <f t="shared" si="36"/>
        <v>0</v>
      </c>
      <c r="H181" s="14">
        <f t="shared" si="36"/>
        <v>0</v>
      </c>
      <c r="I181" s="14">
        <f t="shared" si="36"/>
        <v>0</v>
      </c>
      <c r="J181" s="7"/>
      <c r="K181" s="7"/>
    </row>
    <row r="182" spans="1:11" ht="15" hidden="1">
      <c r="A182" s="55" t="s">
        <v>65</v>
      </c>
      <c r="B182" s="83" t="s">
        <v>57</v>
      </c>
      <c r="C182" s="9">
        <v>8</v>
      </c>
      <c r="D182" s="9">
        <v>1</v>
      </c>
      <c r="E182" s="31" t="s">
        <v>149</v>
      </c>
      <c r="F182" s="8" t="s">
        <v>66</v>
      </c>
      <c r="G182" s="14">
        <f t="shared" si="36"/>
        <v>0</v>
      </c>
      <c r="H182" s="14">
        <f t="shared" si="36"/>
        <v>0</v>
      </c>
      <c r="I182" s="14">
        <f t="shared" si="36"/>
        <v>0</v>
      </c>
      <c r="J182" s="7"/>
      <c r="K182" s="7"/>
    </row>
    <row r="183" spans="1:11" ht="15" hidden="1">
      <c r="A183" s="57" t="s">
        <v>99</v>
      </c>
      <c r="B183" s="76" t="s">
        <v>57</v>
      </c>
      <c r="C183" s="88">
        <v>8</v>
      </c>
      <c r="D183" s="88">
        <v>1</v>
      </c>
      <c r="E183" s="88" t="s">
        <v>149</v>
      </c>
      <c r="F183" s="32" t="s">
        <v>100</v>
      </c>
      <c r="G183" s="27">
        <v>0</v>
      </c>
      <c r="H183" s="103"/>
      <c r="I183" s="27">
        <f>G183+H183</f>
        <v>0</v>
      </c>
      <c r="J183" s="7"/>
      <c r="K183" s="7"/>
    </row>
    <row r="184" spans="1:11" ht="38.25" hidden="1">
      <c r="A184" s="55" t="s">
        <v>121</v>
      </c>
      <c r="B184" s="84" t="s">
        <v>57</v>
      </c>
      <c r="C184" s="9">
        <v>8</v>
      </c>
      <c r="D184" s="9">
        <v>1</v>
      </c>
      <c r="E184" s="31" t="s">
        <v>154</v>
      </c>
      <c r="F184" s="8"/>
      <c r="G184" s="65">
        <f>G186</f>
        <v>0</v>
      </c>
      <c r="H184" s="65">
        <f>H186</f>
        <v>0</v>
      </c>
      <c r="I184" s="65">
        <f>I186</f>
        <v>0</v>
      </c>
      <c r="J184" s="7"/>
      <c r="K184" s="7"/>
    </row>
    <row r="185" spans="1:11" ht="25.5" hidden="1">
      <c r="A185" s="55" t="s">
        <v>63</v>
      </c>
      <c r="B185" s="74" t="s">
        <v>57</v>
      </c>
      <c r="C185" s="9">
        <v>8</v>
      </c>
      <c r="D185" s="9">
        <v>1</v>
      </c>
      <c r="E185" s="31" t="s">
        <v>154</v>
      </c>
      <c r="F185" s="8" t="s">
        <v>64</v>
      </c>
      <c r="G185" s="65">
        <f t="shared" ref="G185:I186" si="37">G186</f>
        <v>0</v>
      </c>
      <c r="H185" s="65">
        <f t="shared" si="37"/>
        <v>0</v>
      </c>
      <c r="I185" s="65">
        <f t="shared" si="37"/>
        <v>0</v>
      </c>
      <c r="J185" s="7"/>
      <c r="K185" s="7"/>
    </row>
    <row r="186" spans="1:11" ht="15" hidden="1">
      <c r="A186" s="55" t="s">
        <v>65</v>
      </c>
      <c r="B186" s="74" t="s">
        <v>57</v>
      </c>
      <c r="C186" s="9">
        <v>8</v>
      </c>
      <c r="D186" s="9">
        <v>1</v>
      </c>
      <c r="E186" s="31" t="s">
        <v>154</v>
      </c>
      <c r="F186" s="8" t="s">
        <v>66</v>
      </c>
      <c r="G186" s="14">
        <f t="shared" si="37"/>
        <v>0</v>
      </c>
      <c r="H186" s="14">
        <f t="shared" si="37"/>
        <v>0</v>
      </c>
      <c r="I186" s="14">
        <f t="shared" si="37"/>
        <v>0</v>
      </c>
      <c r="J186" s="7"/>
      <c r="K186" s="7"/>
    </row>
    <row r="187" spans="1:11" ht="15" hidden="1">
      <c r="A187" s="82" t="s">
        <v>99</v>
      </c>
      <c r="B187" s="76" t="s">
        <v>57</v>
      </c>
      <c r="C187" s="88">
        <v>8</v>
      </c>
      <c r="D187" s="88">
        <v>1</v>
      </c>
      <c r="E187" s="88" t="s">
        <v>154</v>
      </c>
      <c r="F187" s="32" t="s">
        <v>100</v>
      </c>
      <c r="G187" s="27">
        <v>0</v>
      </c>
      <c r="H187" s="103"/>
      <c r="I187" s="27">
        <f>G187+H187</f>
        <v>0</v>
      </c>
      <c r="J187" s="7"/>
      <c r="K187" s="7"/>
    </row>
    <row r="188" spans="1:11" ht="25.5">
      <c r="A188" s="75" t="s">
        <v>177</v>
      </c>
      <c r="B188" s="84" t="s">
        <v>57</v>
      </c>
      <c r="C188" s="39">
        <v>8</v>
      </c>
      <c r="D188" s="39">
        <v>1</v>
      </c>
      <c r="E188" s="39" t="s">
        <v>178</v>
      </c>
      <c r="F188" s="31"/>
      <c r="G188" s="16">
        <f t="shared" ref="G188:I190" si="38">G189</f>
        <v>9.1</v>
      </c>
      <c r="H188" s="16">
        <f t="shared" si="38"/>
        <v>0</v>
      </c>
      <c r="I188" s="16">
        <f t="shared" si="38"/>
        <v>9.1</v>
      </c>
      <c r="J188" s="7"/>
      <c r="K188" s="7"/>
    </row>
    <row r="189" spans="1:11" ht="25.5">
      <c r="A189" s="55" t="s">
        <v>63</v>
      </c>
      <c r="B189" s="74" t="s">
        <v>57</v>
      </c>
      <c r="C189" s="39">
        <v>8</v>
      </c>
      <c r="D189" s="39">
        <v>1</v>
      </c>
      <c r="E189" s="39" t="s">
        <v>178</v>
      </c>
      <c r="F189" s="31" t="s">
        <v>64</v>
      </c>
      <c r="G189" s="16">
        <f t="shared" si="38"/>
        <v>9.1</v>
      </c>
      <c r="H189" s="16">
        <f t="shared" si="38"/>
        <v>0</v>
      </c>
      <c r="I189" s="16">
        <f t="shared" si="38"/>
        <v>9.1</v>
      </c>
      <c r="J189" s="7"/>
      <c r="K189" s="7"/>
    </row>
    <row r="190" spans="1:11" ht="15">
      <c r="A190" s="55" t="s">
        <v>65</v>
      </c>
      <c r="B190" s="74" t="s">
        <v>57</v>
      </c>
      <c r="C190" s="39">
        <v>8</v>
      </c>
      <c r="D190" s="39">
        <v>1</v>
      </c>
      <c r="E190" s="39" t="s">
        <v>178</v>
      </c>
      <c r="F190" s="31" t="s">
        <v>66</v>
      </c>
      <c r="G190" s="16">
        <f t="shared" si="38"/>
        <v>9.1</v>
      </c>
      <c r="H190" s="16">
        <f t="shared" si="38"/>
        <v>0</v>
      </c>
      <c r="I190" s="16">
        <f t="shared" si="38"/>
        <v>9.1</v>
      </c>
      <c r="J190" s="7"/>
      <c r="K190" s="7"/>
    </row>
    <row r="191" spans="1:11" ht="15">
      <c r="A191" s="57" t="s">
        <v>99</v>
      </c>
      <c r="B191" s="76" t="s">
        <v>57</v>
      </c>
      <c r="C191" s="88">
        <v>8</v>
      </c>
      <c r="D191" s="88">
        <v>1</v>
      </c>
      <c r="E191" s="88" t="s">
        <v>178</v>
      </c>
      <c r="F191" s="32" t="s">
        <v>100</v>
      </c>
      <c r="G191" s="27">
        <v>9.1</v>
      </c>
      <c r="H191" s="103"/>
      <c r="I191" s="27">
        <f>G191+H191</f>
        <v>9.1</v>
      </c>
      <c r="J191" s="7"/>
      <c r="K191" s="7"/>
    </row>
    <row r="192" spans="1:11" ht="25.5">
      <c r="A192" s="75" t="s">
        <v>92</v>
      </c>
      <c r="B192" s="74" t="s">
        <v>57</v>
      </c>
      <c r="C192" s="9">
        <v>8</v>
      </c>
      <c r="D192" s="9">
        <v>1</v>
      </c>
      <c r="E192" s="31" t="s">
        <v>150</v>
      </c>
      <c r="F192" s="8"/>
      <c r="G192" s="14">
        <f>G193</f>
        <v>14676.1</v>
      </c>
      <c r="H192" s="14">
        <f>H193</f>
        <v>0</v>
      </c>
      <c r="I192" s="14">
        <f>I193</f>
        <v>14676.1</v>
      </c>
      <c r="J192" s="7"/>
      <c r="K192" s="7"/>
    </row>
    <row r="193" spans="1:11" ht="25.5">
      <c r="A193" s="55" t="s">
        <v>63</v>
      </c>
      <c r="B193" s="74" t="s">
        <v>57</v>
      </c>
      <c r="C193" s="9">
        <v>8</v>
      </c>
      <c r="D193" s="9">
        <v>1</v>
      </c>
      <c r="E193" s="31" t="s">
        <v>150</v>
      </c>
      <c r="F193" s="8" t="s">
        <v>64</v>
      </c>
      <c r="G193" s="14">
        <f t="shared" ref="G193:I194" si="39">G194</f>
        <v>14676.1</v>
      </c>
      <c r="H193" s="14">
        <f t="shared" si="39"/>
        <v>0</v>
      </c>
      <c r="I193" s="14">
        <f t="shared" si="39"/>
        <v>14676.1</v>
      </c>
      <c r="J193" s="7"/>
      <c r="K193" s="7"/>
    </row>
    <row r="194" spans="1:11" ht="15">
      <c r="A194" s="55" t="s">
        <v>65</v>
      </c>
      <c r="B194" s="74" t="s">
        <v>57</v>
      </c>
      <c r="C194" s="9">
        <v>8</v>
      </c>
      <c r="D194" s="9">
        <v>1</v>
      </c>
      <c r="E194" s="31" t="s">
        <v>150</v>
      </c>
      <c r="F194" s="8" t="s">
        <v>66</v>
      </c>
      <c r="G194" s="14">
        <f t="shared" si="39"/>
        <v>14676.1</v>
      </c>
      <c r="H194" s="14">
        <f t="shared" si="39"/>
        <v>0</v>
      </c>
      <c r="I194" s="14">
        <f t="shared" si="39"/>
        <v>14676.1</v>
      </c>
      <c r="J194" s="7"/>
      <c r="K194" s="7"/>
    </row>
    <row r="195" spans="1:11" ht="38.25">
      <c r="A195" s="57" t="s">
        <v>82</v>
      </c>
      <c r="B195" s="76" t="s">
        <v>57</v>
      </c>
      <c r="C195" s="88">
        <v>8</v>
      </c>
      <c r="D195" s="88">
        <v>1</v>
      </c>
      <c r="E195" s="88" t="s">
        <v>150</v>
      </c>
      <c r="F195" s="32" t="s">
        <v>38</v>
      </c>
      <c r="G195" s="27">
        <f>14685.2-9.1</f>
        <v>14676.1</v>
      </c>
      <c r="H195" s="103"/>
      <c r="I195" s="27">
        <f>G195+H195</f>
        <v>14676.1</v>
      </c>
      <c r="J195" s="7"/>
      <c r="K195" s="7"/>
    </row>
    <row r="196" spans="1:11" ht="25.5" hidden="1">
      <c r="A196" s="75" t="s">
        <v>93</v>
      </c>
      <c r="B196" s="74" t="s">
        <v>57</v>
      </c>
      <c r="C196" s="9">
        <v>8</v>
      </c>
      <c r="D196" s="9">
        <v>1</v>
      </c>
      <c r="E196" s="31" t="s">
        <v>151</v>
      </c>
      <c r="F196" s="8"/>
      <c r="G196" s="14">
        <f t="shared" ref="G196:I198" si="40">G197</f>
        <v>0</v>
      </c>
      <c r="H196" s="14">
        <f t="shared" si="40"/>
        <v>0</v>
      </c>
      <c r="I196" s="14">
        <f t="shared" si="40"/>
        <v>0</v>
      </c>
      <c r="J196" s="7"/>
      <c r="K196" s="7"/>
    </row>
    <row r="197" spans="1:11" ht="25.5" hidden="1">
      <c r="A197" s="55" t="s">
        <v>63</v>
      </c>
      <c r="B197" s="74" t="s">
        <v>57</v>
      </c>
      <c r="C197" s="9">
        <v>8</v>
      </c>
      <c r="D197" s="9">
        <v>1</v>
      </c>
      <c r="E197" s="31" t="s">
        <v>151</v>
      </c>
      <c r="F197" s="8" t="s">
        <v>64</v>
      </c>
      <c r="G197" s="14">
        <f t="shared" si="40"/>
        <v>0</v>
      </c>
      <c r="H197" s="14">
        <f t="shared" si="40"/>
        <v>0</v>
      </c>
      <c r="I197" s="14">
        <f t="shared" si="40"/>
        <v>0</v>
      </c>
      <c r="J197" s="7"/>
      <c r="K197" s="7"/>
    </row>
    <row r="198" spans="1:11" ht="15" hidden="1">
      <c r="A198" s="55" t="s">
        <v>65</v>
      </c>
      <c r="B198" s="74" t="s">
        <v>57</v>
      </c>
      <c r="C198" s="9">
        <v>8</v>
      </c>
      <c r="D198" s="9">
        <v>1</v>
      </c>
      <c r="E198" s="31" t="s">
        <v>151</v>
      </c>
      <c r="F198" s="8" t="s">
        <v>66</v>
      </c>
      <c r="G198" s="14">
        <f t="shared" si="40"/>
        <v>0</v>
      </c>
      <c r="H198" s="14">
        <f t="shared" si="40"/>
        <v>0</v>
      </c>
      <c r="I198" s="14">
        <f t="shared" si="40"/>
        <v>0</v>
      </c>
      <c r="J198" s="7"/>
      <c r="K198" s="7"/>
    </row>
    <row r="199" spans="1:11" ht="15" hidden="1">
      <c r="A199" s="57" t="s">
        <v>99</v>
      </c>
      <c r="B199" s="76" t="s">
        <v>57</v>
      </c>
      <c r="C199" s="88">
        <v>8</v>
      </c>
      <c r="D199" s="88">
        <v>1</v>
      </c>
      <c r="E199" s="88" t="s">
        <v>151</v>
      </c>
      <c r="F199" s="32" t="s">
        <v>100</v>
      </c>
      <c r="G199" s="27">
        <v>0</v>
      </c>
      <c r="H199" s="103"/>
      <c r="I199" s="27">
        <f>G199+H199</f>
        <v>0</v>
      </c>
      <c r="J199" s="7"/>
      <c r="K199" s="7"/>
    </row>
    <row r="200" spans="1:11" ht="25.5" hidden="1">
      <c r="A200" s="81" t="s">
        <v>117</v>
      </c>
      <c r="B200" s="74" t="s">
        <v>57</v>
      </c>
      <c r="C200" s="9">
        <v>8</v>
      </c>
      <c r="D200" s="9">
        <v>1</v>
      </c>
      <c r="E200" s="31" t="s">
        <v>155</v>
      </c>
      <c r="F200" s="31"/>
      <c r="G200" s="16">
        <f t="shared" ref="G200:I201" si="41">G201</f>
        <v>0</v>
      </c>
      <c r="H200" s="16">
        <f t="shared" si="41"/>
        <v>0</v>
      </c>
      <c r="I200" s="16">
        <f t="shared" si="41"/>
        <v>0</v>
      </c>
      <c r="J200" s="7"/>
      <c r="K200" s="7"/>
    </row>
    <row r="201" spans="1:11" ht="29.25" hidden="1" customHeight="1">
      <c r="A201" s="81" t="s">
        <v>65</v>
      </c>
      <c r="B201" s="74" t="s">
        <v>57</v>
      </c>
      <c r="C201" s="9">
        <v>8</v>
      </c>
      <c r="D201" s="9">
        <v>1</v>
      </c>
      <c r="E201" s="31" t="s">
        <v>155</v>
      </c>
      <c r="F201" s="8" t="s">
        <v>66</v>
      </c>
      <c r="G201" s="14">
        <f t="shared" si="41"/>
        <v>0</v>
      </c>
      <c r="H201" s="14">
        <f t="shared" si="41"/>
        <v>0</v>
      </c>
      <c r="I201" s="14">
        <f t="shared" si="41"/>
        <v>0</v>
      </c>
      <c r="J201" s="7"/>
      <c r="K201" s="7"/>
    </row>
    <row r="202" spans="1:11" ht="29.25" hidden="1" customHeight="1">
      <c r="A202" s="82" t="s">
        <v>99</v>
      </c>
      <c r="B202" s="76" t="s">
        <v>57</v>
      </c>
      <c r="C202" s="88">
        <v>8</v>
      </c>
      <c r="D202" s="88">
        <v>1</v>
      </c>
      <c r="E202" s="32" t="s">
        <v>155</v>
      </c>
      <c r="F202" s="32" t="s">
        <v>100</v>
      </c>
      <c r="G202" s="27">
        <v>0</v>
      </c>
      <c r="H202" s="103"/>
      <c r="I202" s="27">
        <f>G202+H202</f>
        <v>0</v>
      </c>
      <c r="J202" s="7"/>
      <c r="K202" s="7"/>
    </row>
    <row r="203" spans="1:11" ht="38.25">
      <c r="A203" s="75" t="s">
        <v>94</v>
      </c>
      <c r="B203" s="74" t="s">
        <v>57</v>
      </c>
      <c r="C203" s="9">
        <v>8</v>
      </c>
      <c r="D203" s="9">
        <v>1</v>
      </c>
      <c r="E203" s="31" t="s">
        <v>152</v>
      </c>
      <c r="F203" s="8"/>
      <c r="G203" s="14">
        <f t="shared" ref="G203:I205" si="42">G204</f>
        <v>0</v>
      </c>
      <c r="H203" s="14">
        <f t="shared" si="42"/>
        <v>119</v>
      </c>
      <c r="I203" s="14">
        <f t="shared" si="42"/>
        <v>119</v>
      </c>
      <c r="J203" s="7"/>
      <c r="K203" s="7"/>
    </row>
    <row r="204" spans="1:11" ht="25.5">
      <c r="A204" s="55" t="s">
        <v>63</v>
      </c>
      <c r="B204" s="74" t="s">
        <v>57</v>
      </c>
      <c r="C204" s="9">
        <v>8</v>
      </c>
      <c r="D204" s="9">
        <v>1</v>
      </c>
      <c r="E204" s="31" t="s">
        <v>152</v>
      </c>
      <c r="F204" s="8" t="s">
        <v>64</v>
      </c>
      <c r="G204" s="14">
        <f t="shared" si="42"/>
        <v>0</v>
      </c>
      <c r="H204" s="14">
        <f t="shared" si="42"/>
        <v>119</v>
      </c>
      <c r="I204" s="14">
        <f t="shared" si="42"/>
        <v>119</v>
      </c>
      <c r="J204" s="7"/>
      <c r="K204" s="7"/>
    </row>
    <row r="205" spans="1:11" ht="15">
      <c r="A205" s="55" t="s">
        <v>65</v>
      </c>
      <c r="B205" s="74" t="s">
        <v>57</v>
      </c>
      <c r="C205" s="9">
        <v>8</v>
      </c>
      <c r="D205" s="9">
        <v>1</v>
      </c>
      <c r="E205" s="31" t="s">
        <v>152</v>
      </c>
      <c r="F205" s="8" t="s">
        <v>66</v>
      </c>
      <c r="G205" s="14">
        <f t="shared" si="42"/>
        <v>0</v>
      </c>
      <c r="H205" s="14">
        <f t="shared" si="42"/>
        <v>119</v>
      </c>
      <c r="I205" s="14">
        <f t="shared" si="42"/>
        <v>119</v>
      </c>
      <c r="J205" s="7"/>
      <c r="K205" s="7"/>
    </row>
    <row r="206" spans="1:11" ht="15">
      <c r="A206" s="57" t="s">
        <v>99</v>
      </c>
      <c r="B206" s="76" t="s">
        <v>57</v>
      </c>
      <c r="C206" s="88">
        <v>8</v>
      </c>
      <c r="D206" s="88">
        <v>1</v>
      </c>
      <c r="E206" s="88" t="s">
        <v>152</v>
      </c>
      <c r="F206" s="32" t="s">
        <v>100</v>
      </c>
      <c r="G206" s="27">
        <v>0</v>
      </c>
      <c r="H206" s="113">
        <v>119</v>
      </c>
      <c r="I206" s="27">
        <f>G206+H206</f>
        <v>119</v>
      </c>
      <c r="J206" s="7"/>
      <c r="K206" s="7"/>
    </row>
    <row r="207" spans="1:11" ht="15" hidden="1">
      <c r="A207" s="75" t="s">
        <v>95</v>
      </c>
      <c r="B207" s="74" t="s">
        <v>57</v>
      </c>
      <c r="C207" s="9">
        <v>8</v>
      </c>
      <c r="D207" s="9">
        <v>1</v>
      </c>
      <c r="E207" s="31" t="s">
        <v>153</v>
      </c>
      <c r="F207" s="8"/>
      <c r="G207" s="14">
        <f t="shared" ref="G207:I208" si="43">G208</f>
        <v>0</v>
      </c>
      <c r="H207" s="14">
        <f t="shared" si="43"/>
        <v>0</v>
      </c>
      <c r="I207" s="14">
        <f t="shared" si="43"/>
        <v>0</v>
      </c>
      <c r="J207" s="7"/>
      <c r="K207" s="7"/>
    </row>
    <row r="208" spans="1:11" ht="25.5" hidden="1">
      <c r="A208" s="55" t="s">
        <v>63</v>
      </c>
      <c r="B208" s="74" t="s">
        <v>57</v>
      </c>
      <c r="C208" s="9">
        <v>8</v>
      </c>
      <c r="D208" s="9">
        <v>1</v>
      </c>
      <c r="E208" s="31" t="s">
        <v>153</v>
      </c>
      <c r="F208" s="8" t="s">
        <v>64</v>
      </c>
      <c r="G208" s="65">
        <f t="shared" si="43"/>
        <v>0</v>
      </c>
      <c r="H208" s="65">
        <f t="shared" si="43"/>
        <v>0</v>
      </c>
      <c r="I208" s="65">
        <f t="shared" si="43"/>
        <v>0</v>
      </c>
      <c r="J208" s="7"/>
      <c r="K208" s="7"/>
    </row>
    <row r="209" spans="1:11" ht="15" hidden="1">
      <c r="A209" s="55" t="s">
        <v>65</v>
      </c>
      <c r="B209" s="74" t="s">
        <v>57</v>
      </c>
      <c r="C209" s="9">
        <v>8</v>
      </c>
      <c r="D209" s="9">
        <v>1</v>
      </c>
      <c r="E209" s="31" t="s">
        <v>153</v>
      </c>
      <c r="F209" s="8" t="s">
        <v>66</v>
      </c>
      <c r="G209" s="14">
        <f>G210</f>
        <v>0</v>
      </c>
      <c r="H209" s="14">
        <f>H210</f>
        <v>0</v>
      </c>
      <c r="I209" s="14">
        <f>I210</f>
        <v>0</v>
      </c>
      <c r="J209" s="7"/>
      <c r="K209" s="7"/>
    </row>
    <row r="210" spans="1:11" ht="15" hidden="1">
      <c r="A210" s="82" t="s">
        <v>99</v>
      </c>
      <c r="B210" s="76" t="s">
        <v>57</v>
      </c>
      <c r="C210" s="88">
        <v>8</v>
      </c>
      <c r="D210" s="88">
        <v>1</v>
      </c>
      <c r="E210" s="88" t="s">
        <v>153</v>
      </c>
      <c r="F210" s="32" t="s">
        <v>100</v>
      </c>
      <c r="G210" s="27">
        <v>0</v>
      </c>
      <c r="H210" s="103"/>
      <c r="I210" s="27">
        <f>G210+H210</f>
        <v>0</v>
      </c>
      <c r="J210" s="7"/>
      <c r="K210" s="7"/>
    </row>
    <row r="211" spans="1:11" ht="15">
      <c r="A211" s="51" t="s">
        <v>109</v>
      </c>
      <c r="B211" s="85">
        <v>956</v>
      </c>
      <c r="C211" s="39">
        <v>8</v>
      </c>
      <c r="D211" s="39">
        <v>2</v>
      </c>
      <c r="E211" s="40"/>
      <c r="F211" s="38"/>
      <c r="G211" s="13">
        <f t="shared" ref="G211:I211" si="44">G212</f>
        <v>10315.1</v>
      </c>
      <c r="H211" s="13">
        <f t="shared" si="44"/>
        <v>0</v>
      </c>
      <c r="I211" s="13">
        <f t="shared" si="44"/>
        <v>10315.1</v>
      </c>
      <c r="J211" s="7"/>
      <c r="K211" s="7"/>
    </row>
    <row r="212" spans="1:11" ht="25.5">
      <c r="A212" s="3" t="s">
        <v>97</v>
      </c>
      <c r="B212" s="83" t="s">
        <v>57</v>
      </c>
      <c r="C212" s="9">
        <v>8</v>
      </c>
      <c r="D212" s="9">
        <v>2</v>
      </c>
      <c r="E212" s="8" t="s">
        <v>144</v>
      </c>
      <c r="F212" s="8"/>
      <c r="G212" s="14">
        <f t="shared" ref="G212:I212" si="45">SUM(G213,G217,G221,G225,G229)</f>
        <v>10315.1</v>
      </c>
      <c r="H212" s="14">
        <f t="shared" ref="H212" si="46">SUM(H213,H217,H221,H225,H229)</f>
        <v>0</v>
      </c>
      <c r="I212" s="14">
        <f t="shared" si="45"/>
        <v>10315.1</v>
      </c>
      <c r="J212" s="7"/>
      <c r="K212" s="7"/>
    </row>
    <row r="213" spans="1:11" ht="25.5" hidden="1">
      <c r="A213" s="3" t="s">
        <v>90</v>
      </c>
      <c r="B213" s="83" t="s">
        <v>57</v>
      </c>
      <c r="C213" s="9">
        <v>8</v>
      </c>
      <c r="D213" s="9">
        <v>2</v>
      </c>
      <c r="E213" s="8" t="s">
        <v>146</v>
      </c>
      <c r="F213" s="8"/>
      <c r="G213" s="86">
        <f t="shared" ref="G213:I214" si="47">G214</f>
        <v>0</v>
      </c>
      <c r="H213" s="86">
        <f t="shared" si="47"/>
        <v>0</v>
      </c>
      <c r="I213" s="86">
        <f t="shared" si="47"/>
        <v>0</v>
      </c>
      <c r="J213" s="7"/>
      <c r="K213" s="7"/>
    </row>
    <row r="214" spans="1:11" ht="29.25" hidden="1" customHeight="1">
      <c r="A214" s="3" t="s">
        <v>63</v>
      </c>
      <c r="B214" s="83" t="s">
        <v>57</v>
      </c>
      <c r="C214" s="9">
        <v>8</v>
      </c>
      <c r="D214" s="9">
        <v>2</v>
      </c>
      <c r="E214" s="8" t="s">
        <v>146</v>
      </c>
      <c r="F214" s="8" t="s">
        <v>64</v>
      </c>
      <c r="G214" s="86">
        <f t="shared" si="47"/>
        <v>0</v>
      </c>
      <c r="H214" s="86">
        <f t="shared" si="47"/>
        <v>0</v>
      </c>
      <c r="I214" s="86">
        <f t="shared" si="47"/>
        <v>0</v>
      </c>
      <c r="J214" s="7"/>
      <c r="K214" s="7"/>
    </row>
    <row r="215" spans="1:11" ht="23.25" hidden="1" customHeight="1">
      <c r="A215" s="55" t="s">
        <v>105</v>
      </c>
      <c r="B215" s="74" t="s">
        <v>57</v>
      </c>
      <c r="C215" s="9">
        <v>8</v>
      </c>
      <c r="D215" s="9">
        <v>2</v>
      </c>
      <c r="E215" s="31" t="s">
        <v>146</v>
      </c>
      <c r="F215" s="8" t="s">
        <v>103</v>
      </c>
      <c r="G215" s="86">
        <f t="shared" ref="G215:I215" si="48">G216</f>
        <v>0</v>
      </c>
      <c r="H215" s="86">
        <f t="shared" si="48"/>
        <v>0</v>
      </c>
      <c r="I215" s="86">
        <f t="shared" si="48"/>
        <v>0</v>
      </c>
      <c r="J215" s="7"/>
      <c r="K215" s="7"/>
    </row>
    <row r="216" spans="1:11" hidden="1">
      <c r="A216" s="57" t="s">
        <v>106</v>
      </c>
      <c r="B216" s="76" t="s">
        <v>57</v>
      </c>
      <c r="C216" s="88">
        <v>8</v>
      </c>
      <c r="D216" s="88">
        <v>2</v>
      </c>
      <c r="E216" s="32" t="s">
        <v>146</v>
      </c>
      <c r="F216" s="32" t="s">
        <v>104</v>
      </c>
      <c r="G216" s="87">
        <v>0</v>
      </c>
      <c r="H216" s="103"/>
      <c r="I216" s="87">
        <f>G216+H216</f>
        <v>0</v>
      </c>
      <c r="J216" s="7"/>
      <c r="K216" s="7"/>
    </row>
    <row r="217" spans="1:11" ht="15" hidden="1">
      <c r="A217" s="55" t="s">
        <v>110</v>
      </c>
      <c r="B217" s="74" t="s">
        <v>57</v>
      </c>
      <c r="C217" s="39">
        <v>8</v>
      </c>
      <c r="D217" s="39">
        <v>2</v>
      </c>
      <c r="E217" s="31" t="s">
        <v>148</v>
      </c>
      <c r="F217" s="31"/>
      <c r="G217" s="16">
        <f t="shared" ref="G217:I218" si="49">G218</f>
        <v>0</v>
      </c>
      <c r="H217" s="16">
        <f t="shared" si="49"/>
        <v>0</v>
      </c>
      <c r="I217" s="16">
        <f t="shared" si="49"/>
        <v>0</v>
      </c>
      <c r="J217" s="7"/>
      <c r="K217" s="7"/>
    </row>
    <row r="218" spans="1:11" ht="25.5" hidden="1">
      <c r="A218" s="3" t="s">
        <v>63</v>
      </c>
      <c r="B218" s="83" t="s">
        <v>57</v>
      </c>
      <c r="C218" s="9">
        <v>8</v>
      </c>
      <c r="D218" s="9">
        <v>2</v>
      </c>
      <c r="E218" s="8" t="s">
        <v>148</v>
      </c>
      <c r="F218" s="8" t="s">
        <v>64</v>
      </c>
      <c r="G218" s="14">
        <f t="shared" si="49"/>
        <v>0</v>
      </c>
      <c r="H218" s="14">
        <f t="shared" si="49"/>
        <v>0</v>
      </c>
      <c r="I218" s="14">
        <f t="shared" si="49"/>
        <v>0</v>
      </c>
      <c r="J218" s="7"/>
      <c r="K218" s="7"/>
    </row>
    <row r="219" spans="1:11" ht="15" hidden="1">
      <c r="A219" s="55" t="s">
        <v>105</v>
      </c>
      <c r="B219" s="74" t="s">
        <v>57</v>
      </c>
      <c r="C219" s="9">
        <v>8</v>
      </c>
      <c r="D219" s="9">
        <v>2</v>
      </c>
      <c r="E219" s="31" t="s">
        <v>148</v>
      </c>
      <c r="F219" s="8" t="s">
        <v>103</v>
      </c>
      <c r="G219" s="14">
        <f t="shared" ref="G219:I219" si="50">G220</f>
        <v>0</v>
      </c>
      <c r="H219" s="14">
        <f t="shared" si="50"/>
        <v>0</v>
      </c>
      <c r="I219" s="14">
        <f t="shared" si="50"/>
        <v>0</v>
      </c>
      <c r="J219" s="7"/>
      <c r="K219" s="7"/>
    </row>
    <row r="220" spans="1:11" ht="15" hidden="1">
      <c r="A220" s="57" t="s">
        <v>106</v>
      </c>
      <c r="B220" s="76" t="s">
        <v>57</v>
      </c>
      <c r="C220" s="88">
        <v>8</v>
      </c>
      <c r="D220" s="88">
        <v>2</v>
      </c>
      <c r="E220" s="88" t="s">
        <v>148</v>
      </c>
      <c r="F220" s="32" t="s">
        <v>104</v>
      </c>
      <c r="G220" s="27">
        <v>0</v>
      </c>
      <c r="H220" s="103"/>
      <c r="I220" s="27">
        <f>G220+H220</f>
        <v>0</v>
      </c>
      <c r="J220" s="7"/>
      <c r="K220" s="7"/>
    </row>
    <row r="221" spans="1:11" ht="25.5">
      <c r="A221" s="55" t="s">
        <v>92</v>
      </c>
      <c r="B221" s="74" t="s">
        <v>57</v>
      </c>
      <c r="C221" s="39">
        <v>8</v>
      </c>
      <c r="D221" s="39">
        <v>2</v>
      </c>
      <c r="E221" s="31" t="s">
        <v>150</v>
      </c>
      <c r="F221" s="31"/>
      <c r="G221" s="14">
        <f>G223</f>
        <v>10315.1</v>
      </c>
      <c r="H221" s="14">
        <f>H223</f>
        <v>0</v>
      </c>
      <c r="I221" s="14">
        <f>I223</f>
        <v>10315.1</v>
      </c>
      <c r="J221" s="7"/>
      <c r="K221" s="7"/>
    </row>
    <row r="222" spans="1:11" ht="25.5">
      <c r="A222" s="55" t="s">
        <v>63</v>
      </c>
      <c r="B222" s="74" t="s">
        <v>57</v>
      </c>
      <c r="C222" s="39">
        <v>8</v>
      </c>
      <c r="D222" s="39">
        <v>2</v>
      </c>
      <c r="E222" s="31" t="s">
        <v>150</v>
      </c>
      <c r="F222" s="31" t="s">
        <v>64</v>
      </c>
      <c r="G222" s="14">
        <f t="shared" ref="G222:I226" si="51">G223</f>
        <v>10315.1</v>
      </c>
      <c r="H222" s="14">
        <f t="shared" si="51"/>
        <v>0</v>
      </c>
      <c r="I222" s="14">
        <f t="shared" si="51"/>
        <v>10315.1</v>
      </c>
      <c r="J222" s="7"/>
      <c r="K222" s="7"/>
    </row>
    <row r="223" spans="1:11" ht="15">
      <c r="A223" s="55" t="s">
        <v>105</v>
      </c>
      <c r="B223" s="74" t="s">
        <v>57</v>
      </c>
      <c r="C223" s="9">
        <v>8</v>
      </c>
      <c r="D223" s="9">
        <v>2</v>
      </c>
      <c r="E223" s="31" t="s">
        <v>150</v>
      </c>
      <c r="F223" s="8" t="s">
        <v>103</v>
      </c>
      <c r="G223" s="14">
        <f t="shared" si="51"/>
        <v>10315.1</v>
      </c>
      <c r="H223" s="14">
        <f t="shared" si="51"/>
        <v>0</v>
      </c>
      <c r="I223" s="14">
        <f t="shared" si="51"/>
        <v>10315.1</v>
      </c>
      <c r="J223" s="7"/>
      <c r="K223" s="7"/>
    </row>
    <row r="224" spans="1:11" ht="38.25">
      <c r="A224" s="57" t="s">
        <v>108</v>
      </c>
      <c r="B224" s="76" t="s">
        <v>57</v>
      </c>
      <c r="C224" s="88">
        <v>8</v>
      </c>
      <c r="D224" s="88">
        <v>2</v>
      </c>
      <c r="E224" s="32" t="s">
        <v>150</v>
      </c>
      <c r="F224" s="32" t="s">
        <v>107</v>
      </c>
      <c r="G224" s="27">
        <v>10315.1</v>
      </c>
      <c r="H224" s="103"/>
      <c r="I224" s="27">
        <f>G224+H224</f>
        <v>10315.1</v>
      </c>
      <c r="J224" s="7"/>
      <c r="K224" s="7"/>
    </row>
    <row r="225" spans="1:11" ht="25.5" hidden="1">
      <c r="A225" s="55" t="s">
        <v>93</v>
      </c>
      <c r="B225" s="74" t="s">
        <v>57</v>
      </c>
      <c r="C225" s="39">
        <v>8</v>
      </c>
      <c r="D225" s="39">
        <v>2</v>
      </c>
      <c r="E225" s="31" t="s">
        <v>151</v>
      </c>
      <c r="F225" s="31"/>
      <c r="G225" s="14">
        <f t="shared" si="51"/>
        <v>0</v>
      </c>
      <c r="H225" s="14">
        <f t="shared" si="51"/>
        <v>0</v>
      </c>
      <c r="I225" s="14">
        <f t="shared" si="51"/>
        <v>0</v>
      </c>
      <c r="J225" s="7"/>
      <c r="K225" s="7"/>
    </row>
    <row r="226" spans="1:11" ht="25.5" hidden="1">
      <c r="A226" s="55" t="s">
        <v>63</v>
      </c>
      <c r="B226" s="74" t="s">
        <v>57</v>
      </c>
      <c r="C226" s="39">
        <v>8</v>
      </c>
      <c r="D226" s="39">
        <v>2</v>
      </c>
      <c r="E226" s="31" t="s">
        <v>151</v>
      </c>
      <c r="F226" s="31" t="s">
        <v>64</v>
      </c>
      <c r="G226" s="14">
        <f t="shared" si="51"/>
        <v>0</v>
      </c>
      <c r="H226" s="14">
        <f t="shared" si="51"/>
        <v>0</v>
      </c>
      <c r="I226" s="14">
        <f t="shared" si="51"/>
        <v>0</v>
      </c>
      <c r="J226" s="7"/>
      <c r="K226" s="7"/>
    </row>
    <row r="227" spans="1:11" ht="16.5" hidden="1" customHeight="1">
      <c r="A227" s="55" t="s">
        <v>105</v>
      </c>
      <c r="B227" s="74" t="s">
        <v>57</v>
      </c>
      <c r="C227" s="9">
        <v>8</v>
      </c>
      <c r="D227" s="9">
        <v>2</v>
      </c>
      <c r="E227" s="31" t="s">
        <v>151</v>
      </c>
      <c r="F227" s="8" t="s">
        <v>103</v>
      </c>
      <c r="G227" s="14">
        <f t="shared" ref="G227:I227" si="52">G228</f>
        <v>0</v>
      </c>
      <c r="H227" s="14">
        <f t="shared" si="52"/>
        <v>0</v>
      </c>
      <c r="I227" s="14">
        <f t="shared" si="52"/>
        <v>0</v>
      </c>
      <c r="J227" s="7"/>
      <c r="K227" s="7"/>
    </row>
    <row r="228" spans="1:11" ht="15" hidden="1">
      <c r="A228" s="57" t="s">
        <v>106</v>
      </c>
      <c r="B228" s="76" t="s">
        <v>57</v>
      </c>
      <c r="C228" s="88">
        <v>8</v>
      </c>
      <c r="D228" s="88">
        <v>2</v>
      </c>
      <c r="E228" s="32" t="s">
        <v>151</v>
      </c>
      <c r="F228" s="32" t="s">
        <v>104</v>
      </c>
      <c r="G228" s="27">
        <v>0</v>
      </c>
      <c r="H228" s="103"/>
      <c r="I228" s="27">
        <f>G228+H228</f>
        <v>0</v>
      </c>
      <c r="J228" s="7"/>
      <c r="K228" s="7"/>
    </row>
    <row r="229" spans="1:11" ht="15" hidden="1">
      <c r="A229" s="55" t="s">
        <v>95</v>
      </c>
      <c r="B229" s="74" t="s">
        <v>57</v>
      </c>
      <c r="C229" s="39">
        <v>8</v>
      </c>
      <c r="D229" s="39">
        <v>2</v>
      </c>
      <c r="E229" s="31" t="s">
        <v>153</v>
      </c>
      <c r="F229" s="31"/>
      <c r="G229" s="14">
        <f t="shared" ref="G229:I229" si="53">G230</f>
        <v>0</v>
      </c>
      <c r="H229" s="14">
        <f t="shared" si="53"/>
        <v>0</v>
      </c>
      <c r="I229" s="14">
        <f t="shared" si="53"/>
        <v>0</v>
      </c>
    </row>
    <row r="230" spans="1:11" ht="25.5" hidden="1">
      <c r="A230" s="55" t="s">
        <v>63</v>
      </c>
      <c r="B230" s="74" t="s">
        <v>57</v>
      </c>
      <c r="C230" s="39">
        <v>8</v>
      </c>
      <c r="D230" s="39">
        <v>2</v>
      </c>
      <c r="E230" s="31" t="s">
        <v>153</v>
      </c>
      <c r="F230" s="31" t="s">
        <v>64</v>
      </c>
      <c r="G230" s="14">
        <f t="shared" ref="G230:I230" si="54">G231</f>
        <v>0</v>
      </c>
      <c r="H230" s="14">
        <f t="shared" si="54"/>
        <v>0</v>
      </c>
      <c r="I230" s="14">
        <f t="shared" si="54"/>
        <v>0</v>
      </c>
    </row>
    <row r="231" spans="1:11" ht="15" hidden="1">
      <c r="A231" s="55" t="s">
        <v>105</v>
      </c>
      <c r="B231" s="74" t="s">
        <v>57</v>
      </c>
      <c r="C231" s="9">
        <v>8</v>
      </c>
      <c r="D231" s="9">
        <v>2</v>
      </c>
      <c r="E231" s="31" t="s">
        <v>153</v>
      </c>
      <c r="F231" s="8" t="s">
        <v>103</v>
      </c>
      <c r="G231" s="14">
        <f t="shared" ref="G231:I231" si="55">G232</f>
        <v>0</v>
      </c>
      <c r="H231" s="14">
        <f t="shared" si="55"/>
        <v>0</v>
      </c>
      <c r="I231" s="14">
        <f t="shared" si="55"/>
        <v>0</v>
      </c>
    </row>
    <row r="232" spans="1:11" ht="15" hidden="1">
      <c r="A232" s="57" t="s">
        <v>106</v>
      </c>
      <c r="B232" s="76" t="s">
        <v>57</v>
      </c>
      <c r="C232" s="88">
        <v>8</v>
      </c>
      <c r="D232" s="88">
        <v>2</v>
      </c>
      <c r="E232" s="32" t="s">
        <v>153</v>
      </c>
      <c r="F232" s="32" t="s">
        <v>104</v>
      </c>
      <c r="G232" s="27">
        <v>0</v>
      </c>
      <c r="H232" s="103"/>
      <c r="I232" s="27">
        <f>G232+H232</f>
        <v>0</v>
      </c>
    </row>
  </sheetData>
  <autoFilter ref="A9:F232"/>
  <customSheetViews>
    <customSheetView guid="{9AE4E90B-95AD-4E92-80AE-724EF4B3642C}" showPageBreaks="1" showGridLines="0" printArea="1" showAutoFilter="1" showRuler="0" topLeftCell="A143">
      <selection activeCell="H207" sqref="H207"/>
      <pageMargins left="0.9055118110236221" right="0.39370078740157483" top="0.39370078740157483" bottom="0.35433070866141736" header="0.35433070866141736" footer="0.19685039370078741"/>
      <pageSetup paperSize="9" scale="80" orientation="portrait" r:id="rId1"/>
      <headerFooter alignWithMargins="0">
        <oddFooter>&amp;C&amp;P</oddFooter>
      </headerFooter>
      <autoFilter ref="A6:F229"/>
    </customSheetView>
    <customSheetView guid="{265E4B74-F87F-4C11-8F36-BD3184BC15DF}" scale="90" showPageBreaks="1" showGridLines="0" printArea="1" showAutoFilter="1" view="pageBreakPreview" showRuler="0">
      <pane ySplit="7" topLeftCell="A20" activePane="bottomLeft" state="frozenSplit"/>
      <selection pane="bottomLeft" activeCell="A30" sqref="A30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2"/>
      <headerFooter alignWithMargins="0">
        <oddFooter>&amp;C&amp;P</oddFooter>
      </headerFooter>
      <autoFilter ref="A6:F219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3"/>
      <headerFooter alignWithMargins="0">
        <oddFooter>&amp;C&amp;P</oddFooter>
      </headerFooter>
      <autoFilter ref="A6:F21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4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5"/>
      <headerFooter alignWithMargins="0">
        <oddFooter>&amp;C&amp;P</oddFooter>
      </headerFooter>
      <autoFilter ref="B1:G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6"/>
      <headerFooter alignWithMargins="0">
        <oddFooter>&amp;C&amp;P</oddFooter>
      </headerFooter>
      <autoFilter ref="B1:G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9"/>
      <headerFooter alignWithMargins="0">
        <oddFooter>&amp;C&amp;P</oddFooter>
      </headerFooter>
      <autoFilter ref="B1:H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10"/>
      <headerFooter alignWithMargins="0">
        <oddFooter>&amp;C&amp;P</oddFooter>
      </headerFooter>
      <autoFilter ref="B1:G1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11"/>
      <headerFooter alignWithMargins="0">
        <oddFooter>&amp;C&amp;P</oddFooter>
      </headerFooter>
      <autoFilter ref="B1:G1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12"/>
      <headerFooter alignWithMargins="0">
        <oddFooter>&amp;C&amp;P</oddFooter>
      </headerFooter>
      <autoFilter ref="A6:F107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13"/>
      <headerFooter alignWithMargins="0">
        <oddFooter>&amp;C&amp;P</oddFooter>
      </headerFooter>
      <autoFilter ref="A6:F107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14"/>
      <headerFooter alignWithMargins="0">
        <oddFooter>&amp;C&amp;P</oddFooter>
      </headerFooter>
      <autoFilter ref="A6:F185"/>
    </customSheetView>
    <customSheetView guid="{D5451C69-6188-4AB8-99E1-04D2A5F2965F}" scale="90" showPageBreaks="1" showGridLines="0" printArea="1" showAutoFilter="1" view="pageBreakPreview" showRuler="0">
      <pane ySplit="8" topLeftCell="A9" activePane="bottomLeft" state="frozenSplit"/>
      <selection pane="bottomLeft" activeCell="I216" sqref="I216"/>
      <pageMargins left="0.9055118110236221" right="0.39370078740157483" top="0.39370078740157483" bottom="0.35433070866141736" header="0.35433070866141736" footer="0.19685039370078741"/>
      <pageSetup paperSize="9" scale="83" orientation="portrait" r:id="rId15"/>
      <headerFooter alignWithMargins="0">
        <oddFooter>&amp;C&amp;P</oddFooter>
      </headerFooter>
      <autoFilter ref="A6:F215"/>
    </customSheetView>
    <customSheetView guid="{C0DCEFD6-4378-4196-8A52-BBAE8937CBA3}" showGridLines="0" printArea="1" showAutoFilter="1" showRuler="0">
      <selection activeCell="B1" sqref="B1:I1"/>
      <pageMargins left="0.9055118110236221" right="0.39370078740157483" top="0.39370078740157483" bottom="0.35433070866141736" header="0.35433070866141736" footer="0.19685039370078741"/>
      <pageSetup paperSize="9" scale="80" orientation="portrait" r:id="rId16"/>
      <headerFooter alignWithMargins="0">
        <oddFooter>&amp;C&amp;P</oddFooter>
      </headerFooter>
      <autoFilter ref="A9:F232"/>
    </customSheetView>
  </customSheetViews>
  <mergeCells count="11">
    <mergeCell ref="C10:D10"/>
    <mergeCell ref="F10:F11"/>
    <mergeCell ref="E10:E11"/>
    <mergeCell ref="A7:I7"/>
    <mergeCell ref="A10:A11"/>
    <mergeCell ref="B10:B11"/>
    <mergeCell ref="B1:I1"/>
    <mergeCell ref="B2:I2"/>
    <mergeCell ref="D5:I5"/>
    <mergeCell ref="A8:I8"/>
    <mergeCell ref="B6:I6"/>
  </mergeCells>
  <phoneticPr fontId="1" type="noConversion"/>
  <pageMargins left="0.9055118110236221" right="0.39370078740157483" top="0.39370078740157483" bottom="0.35433070866141736" header="0.35433070866141736" footer="0.19685039370078741"/>
  <pageSetup paperSize="9" scale="83" orientation="portrait" r:id="rId1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 год</vt:lpstr>
      <vt:lpstr>'2016 год'!Заголовки_для_печати</vt:lpstr>
      <vt:lpstr>'2016 год'!Область_печати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Администратор</cp:lastModifiedBy>
  <cp:lastPrinted>2016-03-04T05:57:09Z</cp:lastPrinted>
  <dcterms:created xsi:type="dcterms:W3CDTF">2003-12-05T21:14:57Z</dcterms:created>
  <dcterms:modified xsi:type="dcterms:W3CDTF">2016-03-04T05:57:42Z</dcterms:modified>
</cp:coreProperties>
</file>