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225" windowWidth="14820" windowHeight="11400" activeTab="1"/>
  </bookViews>
  <sheets>
    <sheet name="Приложение 3" sheetId="2" r:id="rId1"/>
    <sheet name="Приложение 2" sheetId="1" r:id="rId2"/>
  </sheets>
  <externalReferences>
    <externalReference r:id="rId3"/>
  </externalReferences>
  <definedNames>
    <definedName name="_xlnm._FilterDatabase" localSheetId="1" hidden="1">'Приложение 2'!$A$6:$F$201</definedName>
    <definedName name="Z_03D0DDB9_3E2B_445E_B26D_09285D63C497_.wvu.FilterData" localSheetId="1" hidden="1">'Приложение 2'!$A$6:$F$133</definedName>
    <definedName name="Z_0C05F25E_D6C8_460E_B21F_18CDF652E72B_.wvu.FilterData" localSheetId="1" hidden="1">'Приложение 2'!$A$6:$F$197</definedName>
    <definedName name="Z_109DA76D_AE87_4DEF_BB8D_2E65AA4823CD_.wvu.FilterData" localSheetId="1" hidden="1">'Приложение 2'!$A$6:$F$201</definedName>
    <definedName name="Z_184D3176_FFF6_4E91_A7DC_D63418B7D0F5_.wvu.FilterData" localSheetId="1" hidden="1">'Приложение 2'!$A$6:$F$133</definedName>
    <definedName name="Z_2547B61A_57D8_45C6_87E4_2B595BD241A2_.wvu.FilterData" localSheetId="1" hidden="1">'Приложение 2'!$A$6:$F$133</definedName>
    <definedName name="Z_2547B61A_57D8_45C6_87E4_2B595BD241A2_.wvu.PrintArea" localSheetId="1" hidden="1">'Приложение 2'!$A$2:$G$133</definedName>
    <definedName name="Z_2547B61A_57D8_45C6_87E4_2B595BD241A2_.wvu.PrintTitles" localSheetId="1" hidden="1">'Приложение 2'!$7:$8</definedName>
    <definedName name="Z_25AEB4E0_1B87_403B_8FF5_F60B0BE675C2_.wvu.FilterData" localSheetId="1" hidden="1">'Приложение 2'!$A$6:$F$201</definedName>
    <definedName name="Z_265E4B74_F87F_4C11_8F36_BD3184BC15DF_.wvu.FilterData" localSheetId="1" hidden="1">'Приложение 2'!$A$6:$F$201</definedName>
    <definedName name="Z_265E4B74_F87F_4C11_8F36_BD3184BC15DF_.wvu.PrintArea" localSheetId="1" hidden="1">'Приложение 2'!$A$1:$G$197</definedName>
    <definedName name="Z_265E4B74_F87F_4C11_8F36_BD3184BC15DF_.wvu.Rows" localSheetId="1" hidden="1">'Приложение 2'!$6:$6</definedName>
    <definedName name="Z_2CC5DC23_D108_4C62_8D9C_2D339D918FB9_.wvu.FilterData" localSheetId="1" hidden="1">'Приложение 2'!$A$6:$F$133</definedName>
    <definedName name="Z_2E862F6B_6B0A_40BB_944E_0C7992DC3BBB_.wvu.FilterData" localSheetId="1" hidden="1">'Приложение 2'!$A$6:$F$133</definedName>
    <definedName name="Z_4CB2AD8A_1395_4EEB_B6E5_ACA1429CF0DB_.wvu.Cols" localSheetId="1" hidden="1">'Приложение 2'!#REF!</definedName>
    <definedName name="Z_4CB2AD8A_1395_4EEB_B6E5_ACA1429CF0DB_.wvu.FilterData" localSheetId="1" hidden="1">'Приложение 2'!$A$6:$F$133</definedName>
    <definedName name="Z_4CB2AD8A_1395_4EEB_B6E5_ACA1429CF0DB_.wvu.PrintArea" localSheetId="1" hidden="1">'Приложение 2'!$A$4:$F$133</definedName>
    <definedName name="Z_4CB2AD8A_1395_4EEB_B6E5_ACA1429CF0DB_.wvu.PrintTitles" localSheetId="1" hidden="1">'Приложение 2'!$7:$8</definedName>
    <definedName name="Z_5271CAE7_4D6C_40AB_9A03_5EFB6EFB80FA_.wvu.Cols" localSheetId="1" hidden="1">'Приложение 2'!#REF!</definedName>
    <definedName name="Z_5271CAE7_4D6C_40AB_9A03_5EFB6EFB80FA_.wvu.FilterData" localSheetId="1" hidden="1">'Приложение 2'!$A$6:$F$133</definedName>
    <definedName name="Z_5271CAE7_4D6C_40AB_9A03_5EFB6EFB80FA_.wvu.PrintArea" localSheetId="1" hidden="1">'Приложение 2'!$A$1:$G$133</definedName>
    <definedName name="Z_599A55F8_3816_4A95_B2A0_7EE8B30830DF_.wvu.FilterData" localSheetId="1" hidden="1">'Приложение 2'!$A$6:$F$133</definedName>
    <definedName name="Z_599A55F8_3816_4A95_B2A0_7EE8B30830DF_.wvu.PrintArea" localSheetId="1" hidden="1">'Приложение 2'!$A$2:$G$133</definedName>
    <definedName name="Z_62BA1D30_83D4_405C_B38E_4A6036DCDF7D_.wvu.Cols" localSheetId="1" hidden="1">'Приложение 2'!#REF!</definedName>
    <definedName name="Z_62BA1D30_83D4_405C_B38E_4A6036DCDF7D_.wvu.FilterData" localSheetId="1" hidden="1">'Приложение 2'!$A$6:$F$133</definedName>
    <definedName name="Z_62BA1D30_83D4_405C_B38E_4A6036DCDF7D_.wvu.PrintArea" localSheetId="1" hidden="1">'Приложение 2'!$A$1:$G$133</definedName>
    <definedName name="Z_79F59BD1_17D2_45CE_ABAE_358CD088226E_.wvu.FilterData" localSheetId="1" hidden="1">'Приложение 2'!$A$6:$F$197</definedName>
    <definedName name="Z_7C0ABF66_8B0F_48ED_A269_F91E2B0FF96C_.wvu.FilterData" localSheetId="1" hidden="1">'Приложение 2'!$A$6:$F$133</definedName>
    <definedName name="Z_949DCF8A_4B6C_48DC_A0AF_1508759F4E2C_.wvu.FilterData" localSheetId="1" hidden="1">'Приложение 2'!$A$6:$F$133</definedName>
    <definedName name="Z_952B7C87_3C9A_49F5_8779_4E3649548979_.wvu.FilterData" localSheetId="1" hidden="1">'Приложение 2'!$A$6:$F$201</definedName>
    <definedName name="Z_9AE4E90B_95AD_4E92_80AE_724EF4B3642C_.wvu.FilterData" localSheetId="1" hidden="1">'Приложение 2'!$A$6:$F$201</definedName>
    <definedName name="Z_9AE4E90B_95AD_4E92_80AE_724EF4B3642C_.wvu.PrintTitles" localSheetId="1" hidden="1">'Приложение 2'!$7:$8</definedName>
    <definedName name="Z_9E5A3FA7_970E_48B8_B541_E62C999D241F_.wvu.FilterData" localSheetId="1" hidden="1">'Приложение 2'!$A$6:$F$197</definedName>
    <definedName name="Z_A24E161A_D544_48C2_9D1F_4A462EC54334_.wvu.FilterData" localSheetId="1" hidden="1">'Приложение 2'!$A$6:$F$197</definedName>
    <definedName name="Z_A79CDC70_8466_49CB_8C49_C52C08F5C2C3_.wvu.FilterData" localSheetId="1" hidden="1">'Приложение 2'!$A$6:$F$133</definedName>
    <definedName name="Z_A79CDC70_8466_49CB_8C49_C52C08F5C2C3_.wvu.PrintArea" localSheetId="1" hidden="1">'Приложение 2'!$A$2:$G$133</definedName>
    <definedName name="Z_A79CDC70_8466_49CB_8C49_C52C08F5C2C3_.wvu.PrintTitles" localSheetId="1" hidden="1">'Приложение 2'!$7:$8</definedName>
    <definedName name="Z_A8948269_4E7B_45E3_BE22_6E85E00146D1_.wvu.FilterData" localSheetId="1" hidden="1">'Приложение 2'!$A$6:$F$201</definedName>
    <definedName name="Z_B2AEA316_3CC7_4A5F_84DC_5C75A986883C_.wvu.FilterData" localSheetId="1" hidden="1">'Приложение 2'!$A$6:$F$197</definedName>
    <definedName name="Z_B3397BCA_1277_4868_806F_2E68EFD73FCF_.wvu.Cols" localSheetId="1" hidden="1">'Приложение 2'!#REF!</definedName>
    <definedName name="Z_B3397BCA_1277_4868_806F_2E68EFD73FCF_.wvu.FilterData" localSheetId="1" hidden="1">'Приложение 2'!$A$6:$F$133</definedName>
    <definedName name="Z_B3397BCA_1277_4868_806F_2E68EFD73FCF_.wvu.PrintArea" localSheetId="1" hidden="1">'Приложение 2'!$A$4:$F$133</definedName>
    <definedName name="Z_B3397BCA_1277_4868_806F_2E68EFD73FCF_.wvu.PrintTitles" localSheetId="1" hidden="1">'Приложение 2'!$7:$8</definedName>
    <definedName name="Z_B3ADB1FC_7237_4F79_A98A_9A3A728E8FB8_.wvu.FilterData" localSheetId="1" hidden="1">'Приложение 2'!$A$6:$F$133</definedName>
    <definedName name="Z_C0DCEFD6_4378_4196_8A52_BBAE8937CBA3_.wvu.Cols" localSheetId="1" hidden="1">'Приложение 2'!$G:$G</definedName>
    <definedName name="Z_C0DCEFD6_4378_4196_8A52_BBAE8937CBA3_.wvu.FilterData" localSheetId="1" hidden="1">'Приложение 2'!$A$6:$F$201</definedName>
    <definedName name="Z_C0DCEFD6_4378_4196_8A52_BBAE8937CBA3_.wvu.PrintArea" localSheetId="1" hidden="1">'Приложение 2'!$A$1:$G$201</definedName>
    <definedName name="Z_CBBD36BD_B8D3_405D_A6D4_79D054A9E80B_.wvu.FilterData" localSheetId="1" hidden="1">'Приложение 2'!$A$6:$F$197</definedName>
    <definedName name="Z_DF978123_59AC_4B1F_A096_5B9769439D1C_.wvu.FilterData" localSheetId="1" hidden="1">'Приложение 2'!$A$6:$F$201</definedName>
    <definedName name="Z_E73FB2C8_8889_4BC1_B42C_BB4285892FAC_.wvu.Cols" localSheetId="1" hidden="1">'Приложение 2'!#REF!</definedName>
    <definedName name="Z_E73FB2C8_8889_4BC1_B42C_BB4285892FAC_.wvu.FilterData" localSheetId="1" hidden="1">'Приложение 2'!$A$6:$F$133</definedName>
    <definedName name="Z_E73FB2C8_8889_4BC1_B42C_BB4285892FAC_.wvu.PrintArea" localSheetId="1" hidden="1">'Приложение 2'!$A$4:$F$133</definedName>
    <definedName name="Z_E73FB2C8_8889_4BC1_B42C_BB4285892FAC_.wvu.PrintTitles" localSheetId="1" hidden="1">'Приложение 2'!$7:$8</definedName>
    <definedName name="Z_E7A61A23_F5BB_4765_9BEB_425D1A63ECC6_.wvu.FilterData" localSheetId="1" hidden="1">'Приложение 2'!$A$6:$F$197</definedName>
    <definedName name="Z_E942A1EB_DA9A_49D4_890A_1E490C17C671_.wvu.FilterData" localSheetId="1" hidden="1">'Приложение 2'!$A$6:$F$197</definedName>
    <definedName name="_xlnm.Print_Titles" localSheetId="1">'Приложение 2'!$7:$8</definedName>
    <definedName name="_xlnm.Print_Area" localSheetId="1">'Приложение 2'!$A$1:$H$201</definedName>
    <definedName name="_xlnm.Print_Area" localSheetId="0">'Приложение 3'!$A$1:$E$33</definedName>
  </definedNames>
  <calcPr calcId="125725"/>
  <customWorkbookViews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user - Личное представление" guid="{9AE4E90B-95AD-4E92-80AE-724EF4B3642C}" mergeInterval="0" personalView="1" maximized="1" xWindow="1" yWindow="1" windowWidth="1916" windowHeight="811" activeSheetId="1"/>
    <customWorkbookView name="й1 - Личное представление" guid="{265E4B74-F87F-4C11-8F36-BD3184BC15DF}" mergeInterval="0" personalView="1" maximized="1" xWindow="1" yWindow="1" windowWidth="973" windowHeight="539" activeSheetId="1"/>
    <customWorkbookView name="Администратор - Личное представление" guid="{C0DCEFD6-4378-4196-8A52-BBAE8937CBA3}" mergeInterval="0" personalView="1" maximized="1" xWindow="1" yWindow="1" windowWidth="1916" windowHeight="855" activeSheetId="2" showComments="commIndAndComment"/>
  </customWorkbookViews>
</workbook>
</file>

<file path=xl/calcChain.xml><?xml version="1.0" encoding="utf-8"?>
<calcChain xmlns="http://schemas.openxmlformats.org/spreadsheetml/2006/main">
  <c r="D23" i="2"/>
  <c r="D22" s="1"/>
  <c r="D24"/>
  <c r="D27"/>
  <c r="D28"/>
  <c r="D26" s="1"/>
  <c r="D31"/>
  <c r="D30" s="1"/>
  <c r="D32"/>
  <c r="E28"/>
  <c r="H200" i="1" l="1"/>
  <c r="H199" s="1"/>
  <c r="H198" s="1"/>
  <c r="G200"/>
  <c r="G199" s="1"/>
  <c r="G198" s="1"/>
  <c r="H196"/>
  <c r="G196"/>
  <c r="G195" s="1"/>
  <c r="G194" s="1"/>
  <c r="H195"/>
  <c r="H194" s="1"/>
  <c r="H192"/>
  <c r="H191" s="1"/>
  <c r="H190" s="1"/>
  <c r="G192"/>
  <c r="G191" s="1"/>
  <c r="H188"/>
  <c r="H187" s="1"/>
  <c r="H186" s="1"/>
  <c r="G188"/>
  <c r="G187" s="1"/>
  <c r="G186" s="1"/>
  <c r="H184"/>
  <c r="H183" s="1"/>
  <c r="H182" s="1"/>
  <c r="G184"/>
  <c r="G183" s="1"/>
  <c r="G182" s="1"/>
  <c r="H178"/>
  <c r="G178"/>
  <c r="G177" s="1"/>
  <c r="H175"/>
  <c r="H173" s="1"/>
  <c r="G175"/>
  <c r="G174" s="1"/>
  <c r="G173"/>
  <c r="H171"/>
  <c r="H170" s="1"/>
  <c r="H169" s="1"/>
  <c r="G171"/>
  <c r="G170" s="1"/>
  <c r="G169" s="1"/>
  <c r="H167"/>
  <c r="G167"/>
  <c r="G166" s="1"/>
  <c r="G165" s="1"/>
  <c r="H163"/>
  <c r="H162" s="1"/>
  <c r="H161" s="1"/>
  <c r="G163"/>
  <c r="G162"/>
  <c r="G161" s="1"/>
  <c r="H159"/>
  <c r="G159"/>
  <c r="G158" s="1"/>
  <c r="G157" s="1"/>
  <c r="H155"/>
  <c r="H154" s="1"/>
  <c r="H153" s="1"/>
  <c r="G155"/>
  <c r="G154" s="1"/>
  <c r="G153" s="1"/>
  <c r="H151"/>
  <c r="G151"/>
  <c r="H150"/>
  <c r="H149" s="1"/>
  <c r="G150"/>
  <c r="G149" s="1"/>
  <c r="H147"/>
  <c r="H146" s="1"/>
  <c r="H145" s="1"/>
  <c r="G147"/>
  <c r="G146" s="1"/>
  <c r="G145" s="1"/>
  <c r="H143"/>
  <c r="G143"/>
  <c r="G142" s="1"/>
  <c r="G141" s="1"/>
  <c r="H142"/>
  <c r="H141" s="1"/>
  <c r="H139"/>
  <c r="G139"/>
  <c r="H138"/>
  <c r="G138"/>
  <c r="G137" s="1"/>
  <c r="H131"/>
  <c r="H130" s="1"/>
  <c r="G131"/>
  <c r="G130" s="1"/>
  <c r="G129" s="1"/>
  <c r="H127"/>
  <c r="H126" s="1"/>
  <c r="H125" s="1"/>
  <c r="G127"/>
  <c r="H122"/>
  <c r="G122"/>
  <c r="G121" s="1"/>
  <c r="G120" s="1"/>
  <c r="H118"/>
  <c r="H117" s="1"/>
  <c r="H116" s="1"/>
  <c r="G118"/>
  <c r="G117" s="1"/>
  <c r="G116" s="1"/>
  <c r="H112"/>
  <c r="H111" s="1"/>
  <c r="H110" s="1"/>
  <c r="G112"/>
  <c r="G111" s="1"/>
  <c r="G110" s="1"/>
  <c r="G109" s="1"/>
  <c r="G108" s="1"/>
  <c r="H105"/>
  <c r="H104" s="1"/>
  <c r="G105"/>
  <c r="G104" s="1"/>
  <c r="G103" s="1"/>
  <c r="H101"/>
  <c r="H100" s="1"/>
  <c r="G101"/>
  <c r="G100" s="1"/>
  <c r="H99"/>
  <c r="G99"/>
  <c r="H97"/>
  <c r="G97"/>
  <c r="G96" s="1"/>
  <c r="H95"/>
  <c r="G95"/>
  <c r="H93"/>
  <c r="G93"/>
  <c r="G92" s="1"/>
  <c r="H91"/>
  <c r="G91"/>
  <c r="G88"/>
  <c r="G87" s="1"/>
  <c r="G86" s="1"/>
  <c r="H83"/>
  <c r="G83"/>
  <c r="G82" s="1"/>
  <c r="G81" s="1"/>
  <c r="H78"/>
  <c r="H77" s="1"/>
  <c r="G78"/>
  <c r="H71"/>
  <c r="H69"/>
  <c r="G69"/>
  <c r="G68" s="1"/>
  <c r="H62"/>
  <c r="G62"/>
  <c r="G61" s="1"/>
  <c r="H60"/>
  <c r="G60"/>
  <c r="G59" s="1"/>
  <c r="H57"/>
  <c r="G57"/>
  <c r="H56"/>
  <c r="H55" s="1"/>
  <c r="G56"/>
  <c r="G55" s="1"/>
  <c r="H53"/>
  <c r="G53"/>
  <c r="G52" s="1"/>
  <c r="G51" s="1"/>
  <c r="H49"/>
  <c r="H48" s="1"/>
  <c r="H47" s="1"/>
  <c r="G49"/>
  <c r="G48" s="1"/>
  <c r="G47" s="1"/>
  <c r="H45"/>
  <c r="G45"/>
  <c r="G44" s="1"/>
  <c r="G43" s="1"/>
  <c r="H37"/>
  <c r="G37"/>
  <c r="G36" s="1"/>
  <c r="G35" s="1"/>
  <c r="G34" s="1"/>
  <c r="G33" s="1"/>
  <c r="H29"/>
  <c r="G29"/>
  <c r="G28" s="1"/>
  <c r="H26"/>
  <c r="G26"/>
  <c r="G25" s="1"/>
  <c r="H22"/>
  <c r="G22"/>
  <c r="G21" s="1"/>
  <c r="G20" s="1"/>
  <c r="H16"/>
  <c r="H15" s="1"/>
  <c r="G16"/>
  <c r="G15"/>
  <c r="G14" s="1"/>
  <c r="G13" s="1"/>
  <c r="G12" s="1"/>
  <c r="D13" i="2" s="1"/>
  <c r="G126" i="1" l="1"/>
  <c r="G125" s="1"/>
  <c r="D10" i="2"/>
  <c r="H174" i="1"/>
  <c r="G24"/>
  <c r="G19" s="1"/>
  <c r="G18" s="1"/>
  <c r="D14" i="2" s="1"/>
  <c r="G190" i="1"/>
  <c r="G32"/>
  <c r="D17" i="2"/>
  <c r="G67" i="1"/>
  <c r="G66" s="1"/>
  <c r="G65" s="1"/>
  <c r="H181"/>
  <c r="H177"/>
  <c r="H166"/>
  <c r="H158"/>
  <c r="H137"/>
  <c r="H129"/>
  <c r="H124" s="1"/>
  <c r="H121"/>
  <c r="H109"/>
  <c r="H103"/>
  <c r="H96"/>
  <c r="H92"/>
  <c r="H82"/>
  <c r="H76"/>
  <c r="H68"/>
  <c r="H61"/>
  <c r="H59"/>
  <c r="H52"/>
  <c r="H44"/>
  <c r="H36"/>
  <c r="H28"/>
  <c r="H25"/>
  <c r="H21"/>
  <c r="H14"/>
  <c r="G115"/>
  <c r="G42"/>
  <c r="G41" s="1"/>
  <c r="G40" s="1"/>
  <c r="G124"/>
  <c r="H88"/>
  <c r="G136"/>
  <c r="G135" s="1"/>
  <c r="G181"/>
  <c r="G180" s="1"/>
  <c r="G80"/>
  <c r="G77"/>
  <c r="G114" l="1"/>
  <c r="H24"/>
  <c r="G39"/>
  <c r="D20" i="2"/>
  <c r="G107" i="1"/>
  <c r="G11"/>
  <c r="H180"/>
  <c r="H165"/>
  <c r="H157"/>
  <c r="H120"/>
  <c r="H108"/>
  <c r="H87"/>
  <c r="H81"/>
  <c r="H75"/>
  <c r="H67"/>
  <c r="H51"/>
  <c r="H43"/>
  <c r="H35"/>
  <c r="H20"/>
  <c r="H13"/>
  <c r="G134"/>
  <c r="G133" s="1"/>
  <c r="G76"/>
  <c r="H136" l="1"/>
  <c r="H115"/>
  <c r="E31" i="2"/>
  <c r="H86" i="1"/>
  <c r="H80" s="1"/>
  <c r="H74"/>
  <c r="H66"/>
  <c r="H42"/>
  <c r="H34"/>
  <c r="H19"/>
  <c r="H12"/>
  <c r="G75"/>
  <c r="H135" l="1"/>
  <c r="E27" i="2" s="1"/>
  <c r="E26" s="1"/>
  <c r="H114" i="1"/>
  <c r="H73"/>
  <c r="H65"/>
  <c r="H41"/>
  <c r="H33"/>
  <c r="H18"/>
  <c r="E13" i="2"/>
  <c r="H11" i="1"/>
  <c r="G74"/>
  <c r="G73" s="1"/>
  <c r="G64" l="1"/>
  <c r="G10" s="1"/>
  <c r="G9" s="1"/>
  <c r="H134"/>
  <c r="H107"/>
  <c r="E32" i="2"/>
  <c r="E30" s="1"/>
  <c r="E24"/>
  <c r="H64" i="1"/>
  <c r="E23" i="2"/>
  <c r="E22" s="1"/>
  <c r="H40" i="1"/>
  <c r="H32"/>
  <c r="E17" i="2"/>
  <c r="E16" s="1"/>
  <c r="E14"/>
  <c r="E12" s="1"/>
  <c r="A23"/>
  <c r="H133" i="1" l="1"/>
  <c r="H39"/>
  <c r="E20" i="2"/>
  <c r="E19" s="1"/>
  <c r="E10" s="1"/>
  <c r="D16"/>
  <c r="H10" i="1" l="1"/>
  <c r="D19" i="2"/>
  <c r="H9" i="1" l="1"/>
  <c r="D12" i="2"/>
</calcChain>
</file>

<file path=xl/sharedStrings.xml><?xml version="1.0" encoding="utf-8"?>
<sst xmlns="http://schemas.openxmlformats.org/spreadsheetml/2006/main" count="905" uniqueCount="187">
  <si>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</si>
  <si>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</si>
  <si>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</si>
  <si>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</si>
  <si>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</si>
  <si>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</si>
  <si>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</si>
  <si>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</si>
  <si>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</si>
  <si>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</si>
  <si>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</si>
  <si>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</si>
  <si>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</si>
  <si>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</si>
  <si>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</si>
  <si>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</si>
  <si>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</si>
  <si>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</si>
  <si>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</si>
  <si>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</si>
  <si>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</si>
  <si>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</si>
  <si>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</si>
  <si>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</si>
  <si>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</si>
  <si>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</si>
  <si>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</si>
  <si>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</si>
  <si>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</si>
  <si>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</si>
  <si>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</si>
  <si>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</si>
  <si>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</si>
  <si>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</si>
  <si>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</si>
  <si>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</si>
  <si>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</si>
  <si>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</si>
  <si>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Субсидии бюджетным учреждениям на иные цели</t>
  </si>
  <si>
    <t>611</t>
  </si>
  <si>
    <t>612</t>
  </si>
  <si>
    <t>323</t>
  </si>
  <si>
    <t>Уплата прочих налогов, сборов и иных платежей</t>
  </si>
  <si>
    <t>852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</si>
  <si>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</si>
  <si>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</si>
  <si>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</si>
  <si>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99 0 0000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</si>
  <si>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</si>
  <si>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</si>
  <si>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</si>
  <si>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</si>
  <si>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</si>
  <si>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</si>
  <si>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</si>
  <si>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</si>
  <si>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</si>
  <si>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</si>
  <si>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</si>
  <si>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</si>
  <si>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</si>
  <si>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</si>
  <si>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</si>
  <si>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</si>
  <si>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 xml:space="preserve">Бюджетные инвестиции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</si>
  <si>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</si>
  <si>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</si>
  <si>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</si>
  <si>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</si>
  <si>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</si>
  <si>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</si>
  <si>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</si>
  <si>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</si>
  <si>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</si>
  <si>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</si>
  <si>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</si>
  <si>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</si>
  <si>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99 0 6311</t>
  </si>
  <si>
    <t>99 0 0211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</si>
  <si>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</si>
  <si>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</si>
  <si>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</si>
  <si>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</si>
  <si>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</si>
  <si>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</si>
  <si>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</si>
  <si>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</si>
  <si>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</si>
  <si>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99 0 2470</t>
  </si>
  <si>
    <t>99 0 2540</t>
  </si>
  <si>
    <t>99 0 2550</t>
  </si>
  <si>
    <t>99 0 2551</t>
  </si>
  <si>
    <t>99 0 2552</t>
  </si>
  <si>
    <t>99 0 2553</t>
  </si>
  <si>
    <t>Прочие мероприятия по благоустройству поселений</t>
  </si>
  <si>
    <t>99 0 2554</t>
  </si>
  <si>
    <t>Доплаты к пенсиям, дополнительное пенсионное обеспечение</t>
  </si>
  <si>
    <t>99 0 0203</t>
  </si>
  <si>
    <t>99 0 1531</t>
  </si>
  <si>
    <t>99 0 4303</t>
  </si>
  <si>
    <t>Обеспечение первичных мер пожарной безопасности в границах населенных пунктов поселения</t>
  </si>
  <si>
    <t>Реализация инвестиционных проектов в сфере функционирования иных систем коммунальной инфраструктуры</t>
  </si>
  <si>
    <t>Иные закупки товаров, работ и услуг для государственных (муниципальных) нужд</t>
  </si>
  <si>
    <t>Рз</t>
  </si>
  <si>
    <t>Пр</t>
  </si>
  <si>
    <t>Утверждено</t>
  </si>
  <si>
    <t>Кассовое исполнение</t>
  </si>
  <si>
    <t>ВСЕГО: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</si>
  <si>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</si>
  <si>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</si>
  <si>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</si>
  <si>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</si>
  <si>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</si>
  <si>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тыс. рублей</t>
  </si>
  <si>
    <t>Руководство и управление в сфере установленных функций органов местного самоуправления</t>
  </si>
  <si>
    <t>99 0 0204</t>
  </si>
  <si>
    <t xml:space="preserve">Уплата иных платежей
</t>
  </si>
  <si>
    <t>853</t>
  </si>
  <si>
    <t>Уплата иных платежей</t>
  </si>
  <si>
    <t>Муниципальная программа "Жилье, жилищно-коммунальное хозяйство и территориальное развитие МО МР "Печора"</t>
  </si>
  <si>
    <t>03 0 0000</t>
  </si>
  <si>
    <t>Подпрограмма "Дорожное хозяйство и транспорт"</t>
  </si>
  <si>
    <t>03 3 0000</t>
  </si>
  <si>
    <t xml:space="preserve">Содержание автомобильных дорог общего пользования местного значения </t>
  </si>
  <si>
    <t>03 3 0313</t>
  </si>
  <si>
    <t xml:space="preserve">Реконструкция, капитальный ремонт и ремонт автомобильных дорог общего пользования местного значения </t>
  </si>
  <si>
    <t>03 3 0314</t>
  </si>
  <si>
    <t>Содержание автомобильных дорог общего пользования местного значения</t>
  </si>
  <si>
    <t>03 3 7222</t>
  </si>
  <si>
    <t>03 3 7223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</si>
  <si>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</si>
  <si>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>Муниципальная программа "Безопасность жизнедеятельности населения МО МР "Печора"</t>
  </si>
  <si>
    <t>08 0 0000</t>
  </si>
  <si>
    <t>Подпрограмма "Повышение безопасности дорожного движения"</t>
  </si>
  <si>
    <t>08 5 0000</t>
  </si>
  <si>
    <t>Обеспечение благоустройства и содержания технических средств организации дорожного движения уличной-дорожной сети</t>
  </si>
  <si>
    <t>08 5 0531</t>
  </si>
  <si>
    <t xml:space="preserve">Обеспечение содержания, ремонта и капитального ремонта  улично-дорожной сети  в границах  поселений </t>
  </si>
  <si>
    <t>Закупка товаров, работ, услуг в сфере информационно-коммуникационных технологий</t>
  </si>
  <si>
    <t>242</t>
  </si>
  <si>
    <t>Муниципальная программа "Адресная социальная помощь населению городского поселения "Печора" на 2013-2015 год"</t>
  </si>
  <si>
    <t>01 0 0000</t>
  </si>
  <si>
    <t>Предоставление социальной помощи льготной категории граждан, участникам Великой Отечественной войны</t>
  </si>
  <si>
    <t>01 0 0001</t>
  </si>
  <si>
    <t>Предоставление социальной помощи женщинам, состоящим на учете по беременности и родам</t>
  </si>
  <si>
    <t>01 0 0002</t>
  </si>
  <si>
    <t>Оказание социальной поддержки народным дружинникам</t>
  </si>
  <si>
    <t>99 0 6314</t>
  </si>
  <si>
    <t>Мероприятия по организации участия граждан в охране общественного порядка на территории ГП "Печора" (народные дружины)</t>
  </si>
  <si>
    <t>99 0 6315</t>
  </si>
  <si>
    <t>Муниципальная программа "Развитие культуры и туризма на территории МО МР "Печора"</t>
  </si>
  <si>
    <t>05 0 0000</t>
  </si>
  <si>
    <t xml:space="preserve">Оказание муниципальных услуг (выполнение работ) музеями и библиотеками. </t>
  </si>
  <si>
    <t>05 0 0011</t>
  </si>
  <si>
    <t>Укрепление материально-технической базы муниципальных учреждений</t>
  </si>
  <si>
    <t>05 0 0012</t>
  </si>
  <si>
    <t>Сохранение, развитие и использование историко-культурного наследия</t>
  </si>
  <si>
    <t>05 0 0014</t>
  </si>
  <si>
    <t>Сохранение иразвитие государственных языков Республики Коми</t>
  </si>
  <si>
    <t>05 0 0015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</si>
  <si>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</si>
  <si>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05 0 0016</t>
  </si>
  <si>
    <t>Оказание муниципальных услуг (выполнение работ) учреждениями культурно-досугового типа</t>
  </si>
  <si>
    <t>05 0 0021</t>
  </si>
  <si>
    <t>Создание условий для массового отдыха жителей МО МР "Печора"</t>
  </si>
  <si>
    <t>05 0 0023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</si>
  <si>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</si>
  <si>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05 0 0024</t>
  </si>
  <si>
    <t>Кадровое обеспечение, повышение квалификации</t>
  </si>
  <si>
    <t>05 0 0025</t>
  </si>
  <si>
    <t xml:space="preserve">Мероприятия государственной программы Российской Федерации "Доступная среда" на 2011 - 2015 годы
</t>
  </si>
  <si>
    <t>05 0 5027</t>
  </si>
  <si>
    <t>Реализация малых проектов в области этнокультурного развития народов, проживающих на территории Республики Коми</t>
  </si>
  <si>
    <t>05 0 7257</t>
  </si>
  <si>
    <t>Кинематография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</si>
  <si>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</si>
  <si>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</si>
  <si>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</si>
  <si>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</si>
  <si>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Сохранение и развитие государственных языков Республики Коми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</si>
  <si>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</si>
  <si>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</si>
  <si>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Расходы бюджета муниципального образования городского поселения "Печора" за 2015 год по ведомственной структуре бюджета муниципального образования городского поселения "Печора"</t>
  </si>
  <si>
    <t xml:space="preserve">РАСХОДЫ БЮДЖЕТА МУНИЦИПАЛЬНОГО ОБРАЗОВАНИЯ ГОРОДСКОГО ПОСЕЛЕНИЯ "ПЕЧОРА" НА  2015 ГОД ПО РАЗДЕЛАМ, ПОДРАЗДЕЛАМ  КЛАССИФИКАЦИИ РАСХОДОВ БЮДЖЕТОВ РОССИЙСКОЙ ФЕДЕРАЦИИ </t>
  </si>
  <si>
    <t>Приложение 2</t>
  </si>
  <si>
    <t xml:space="preserve">Приложение 3                              </t>
  </si>
  <si>
    <t xml:space="preserve"> к проекту решения Совета городского поселения "Печора"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</si>
</sst>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0.0"/>
    <numFmt numFmtId="169" formatCode="#,##0.0_ ;\-#,##0.0\ "/>
    <numFmt numFmtId="170" formatCode="_-* #,##0.0_р_._-;\-\ #,##0.0_р_._-;_-* &quot;-&quot;_р_._-;_-@_-"/>
  </numFmts>
  <fonts count="24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167" fontId="0" fillId="0" borderId="0" xfId="0" applyNumberFormat="1"/>
    <xf numFmtId="0" fontId="14" fillId="0" borderId="0" xfId="0" applyFont="1" applyFill="1" applyAlignment="1">
      <alignment horizontal="left" vertical="top"/>
    </xf>
    <xf numFmtId="0" fontId="13" fillId="0" borderId="0" xfId="0" applyFont="1" applyAlignment="1">
      <alignment horizontal="right" wrapText="1"/>
    </xf>
    <xf numFmtId="0" fontId="16" fillId="0" borderId="0" xfId="0" applyFont="1" applyFill="1" applyAlignment="1">
      <alignment horizontal="center" vertical="top"/>
    </xf>
    <xf numFmtId="164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17" fillId="0" borderId="1" xfId="0" applyFont="1" applyFill="1" applyBorder="1" applyAlignment="1">
      <alignment horizontal="center" vertical="top"/>
    </xf>
    <xf numFmtId="164" fontId="17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164" fontId="16" fillId="0" borderId="1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left" vertical="top"/>
    </xf>
    <xf numFmtId="164" fontId="17" fillId="0" borderId="1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/>
    </xf>
    <xf numFmtId="164" fontId="17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49" fontId="18" fillId="2" borderId="5" xfId="0" applyNumberFormat="1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wrapText="1"/>
    </xf>
    <xf numFmtId="0" fontId="20" fillId="2" borderId="4" xfId="0" applyFont="1" applyFill="1" applyBorder="1" applyAlignment="1">
      <alignment wrapText="1"/>
    </xf>
    <xf numFmtId="164" fontId="21" fillId="0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wrapText="1"/>
    </xf>
    <xf numFmtId="0" fontId="23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right" vertical="center"/>
    </xf>
    <xf numFmtId="49" fontId="9" fillId="5" borderId="7" xfId="0" applyNumberFormat="1" applyFont="1" applyFill="1" applyBorder="1" applyAlignment="1">
      <alignment horizontal="left" vertical="center" wrapText="1"/>
    </xf>
    <xf numFmtId="49" fontId="11" fillId="5" borderId="7" xfId="0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/>
    </xf>
    <xf numFmtId="167" fontId="9" fillId="5" borderId="7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vertical="top" wrapText="1"/>
    </xf>
    <xf numFmtId="49" fontId="11" fillId="2" borderId="7" xfId="0" applyNumberFormat="1" applyFont="1" applyFill="1" applyBorder="1" applyAlignment="1">
      <alignment horizontal="center" vertical="center"/>
    </xf>
    <xf numFmtId="167" fontId="9" fillId="2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top" wrapText="1"/>
    </xf>
    <xf numFmtId="49" fontId="5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67" fontId="10" fillId="0" borderId="7" xfId="0" applyNumberFormat="1" applyFont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justify" vertical="top" wrapText="1"/>
    </xf>
    <xf numFmtId="0" fontId="3" fillId="6" borderId="7" xfId="0" applyFont="1" applyFill="1" applyBorder="1" applyAlignment="1">
      <alignment horizontal="justify" vertical="top" wrapText="1"/>
    </xf>
    <xf numFmtId="49" fontId="5" fillId="6" borderId="7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/>
    </xf>
    <xf numFmtId="167" fontId="10" fillId="6" borderId="7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center" vertical="center"/>
    </xf>
    <xf numFmtId="167" fontId="10" fillId="0" borderId="7" xfId="0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 wrapText="1"/>
    </xf>
    <xf numFmtId="167" fontId="10" fillId="2" borderId="7" xfId="0" applyNumberFormat="1" applyFont="1" applyFill="1" applyBorder="1" applyAlignment="1">
      <alignment horizontal="right" vertical="center"/>
    </xf>
    <xf numFmtId="49" fontId="6" fillId="6" borderId="7" xfId="0" applyNumberFormat="1" applyFont="1" applyFill="1" applyBorder="1" applyAlignment="1">
      <alignment horizontal="justify" vertical="center" wrapText="1"/>
    </xf>
    <xf numFmtId="43" fontId="3" fillId="0" borderId="7" xfId="0" applyNumberFormat="1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>
      <alignment horizontal="center" vertical="center"/>
    </xf>
    <xf numFmtId="167" fontId="9" fillId="0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left" vertical="center" wrapText="1"/>
    </xf>
    <xf numFmtId="0" fontId="6" fillId="6" borderId="7" xfId="0" applyNumberFormat="1" applyFont="1" applyFill="1" applyBorder="1" applyAlignment="1">
      <alignment horizontal="justify" vertical="top" wrapText="1"/>
    </xf>
    <xf numFmtId="49" fontId="5" fillId="8" borderId="7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justify" vertical="top" wrapText="1"/>
    </xf>
    <xf numFmtId="167" fontId="10" fillId="3" borderId="7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>
      <alignment horizontal="justify" vertical="top" wrapText="1"/>
    </xf>
    <xf numFmtId="0" fontId="3" fillId="6" borderId="7" xfId="0" applyNumberFormat="1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0" fontId="3" fillId="6" borderId="7" xfId="0" applyFont="1" applyFill="1" applyBorder="1" applyAlignment="1">
      <alignment horizontal="left" vertical="center" wrapText="1"/>
    </xf>
    <xf numFmtId="0" fontId="3" fillId="3" borderId="7" xfId="0" applyNumberFormat="1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top" wrapText="1"/>
    </xf>
    <xf numFmtId="49" fontId="6" fillId="6" borderId="7" xfId="0" applyNumberFormat="1" applyFont="1" applyFill="1" applyBorder="1" applyAlignment="1">
      <alignment horizontal="left" vertical="center" wrapText="1"/>
    </xf>
    <xf numFmtId="49" fontId="3" fillId="4" borderId="7" xfId="0" applyNumberFormat="1" applyFont="1" applyFill="1" applyBorder="1" applyAlignment="1">
      <alignment horizontal="left" vertical="center" wrapText="1"/>
    </xf>
    <xf numFmtId="167" fontId="9" fillId="3" borderId="7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wrapText="1"/>
    </xf>
    <xf numFmtId="0" fontId="3" fillId="3" borderId="7" xfId="0" applyNumberFormat="1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7" xfId="0" applyNumberFormat="1" applyFont="1" applyFill="1" applyBorder="1" applyAlignment="1" applyProtection="1">
      <alignment horizontal="left" vertical="top" wrapText="1"/>
    </xf>
    <xf numFmtId="0" fontId="3" fillId="0" borderId="7" xfId="0" applyFont="1" applyBorder="1" applyAlignment="1">
      <alignment vertical="center" wrapText="1"/>
    </xf>
    <xf numFmtId="49" fontId="9" fillId="7" borderId="7" xfId="0" applyNumberFormat="1" applyFont="1" applyFill="1" applyBorder="1" applyAlignment="1">
      <alignment horizontal="left" vertical="center" wrapText="1"/>
    </xf>
    <xf numFmtId="49" fontId="11" fillId="7" borderId="7" xfId="0" applyNumberFormat="1" applyFont="1" applyFill="1" applyBorder="1" applyAlignment="1">
      <alignment horizontal="center" vertical="center" wrapText="1"/>
    </xf>
    <xf numFmtId="164" fontId="11" fillId="7" borderId="7" xfId="0" applyNumberFormat="1" applyFont="1" applyFill="1" applyBorder="1" applyAlignment="1">
      <alignment horizontal="center" vertical="center" wrapText="1"/>
    </xf>
    <xf numFmtId="165" fontId="11" fillId="3" borderId="7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6" fontId="11" fillId="3" borderId="7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justify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left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164" fontId="5" fillId="6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justify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8" fontId="10" fillId="0" borderId="7" xfId="0" applyNumberFormat="1" applyFont="1" applyFill="1" applyBorder="1" applyAlignment="1">
      <alignment horizontal="right" vertical="center"/>
    </xf>
    <xf numFmtId="49" fontId="3" fillId="6" borderId="8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right" vertical="center"/>
    </xf>
    <xf numFmtId="167" fontId="3" fillId="0" borderId="7" xfId="0" applyNumberFormat="1" applyFont="1" applyFill="1" applyBorder="1" applyAlignment="1">
      <alignment horizontal="right" vertical="center"/>
    </xf>
    <xf numFmtId="167" fontId="3" fillId="6" borderId="7" xfId="0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vertical="top" wrapText="1"/>
    </xf>
    <xf numFmtId="169" fontId="17" fillId="0" borderId="1" xfId="0" applyNumberFormat="1" applyFont="1" applyFill="1" applyBorder="1" applyAlignment="1">
      <alignment horizontal="center" vertical="center"/>
    </xf>
    <xf numFmtId="169" fontId="16" fillId="0" borderId="1" xfId="0" applyNumberFormat="1" applyFont="1" applyFill="1" applyBorder="1" applyAlignment="1">
      <alignment horizontal="center" vertical="center"/>
    </xf>
    <xf numFmtId="170" fontId="16" fillId="0" borderId="1" xfId="0" applyNumberFormat="1" applyFont="1" applyFill="1" applyBorder="1" applyAlignment="1">
      <alignment horizontal="center" vertical="center"/>
    </xf>
    <xf numFmtId="170" fontId="19" fillId="0" borderId="1" xfId="0" applyNumberFormat="1" applyFont="1" applyFill="1" applyBorder="1" applyAlignment="1">
      <alignment horizontal="center" vertical="center"/>
    </xf>
    <xf numFmtId="170" fontId="17" fillId="0" borderId="1" xfId="0" applyNumberFormat="1" applyFont="1" applyFill="1" applyBorder="1" applyAlignment="1">
      <alignment horizontal="center" vertical="center"/>
    </xf>
    <xf numFmtId="170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5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3;&#1102;&#1076;&#1078;&#1077;&#1090;%202011\&#1055;&#1077;&#1095;&#1086;&#1088;&#1072;\&#1091;&#1090;&#1086;&#1095;&#1085;&#1077;&#1085;&#1080;&#1077;%20&#1076;&#1077;&#1082;&#1072;&#1073;&#1088;&#1100;\&#1055;&#1088;&#1080;&#1083;&#1086;&#1078;&#1077;&#1085;&#1080;&#1077;%202-3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кциональная Приложение 2"/>
      <sheetName val="Ведомственная Приложение 3"/>
    </sheetNames>
    <sheetDataSet>
      <sheetData sheetId="0" refreshError="1"/>
      <sheetData sheetId="1" refreshError="1">
        <row r="57">
          <cell r="A57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view="pageBreakPreview" zoomScale="91" zoomScaleNormal="100" zoomScaleSheetLayoutView="91" workbookViewId="0">
      <selection activeCell="B3" sqref="B3:E4"/>
    </sheetView>
  </sheetViews>
  <sheetFormatPr defaultRowHeight="12.75"/>
  <cols>
    <col min="1" max="1" width="65.5703125" customWidth="1"/>
    <col min="2" max="2" width="10.42578125" customWidth="1"/>
    <col min="3" max="3" width="10.140625" customWidth="1"/>
    <col min="4" max="4" width="16.85546875" hidden="1" customWidth="1"/>
    <col min="5" max="5" width="15.28515625" customWidth="1"/>
  </cols>
  <sheetData>
    <row r="2" spans="1:5" ht="12.75" customHeight="1">
      <c r="B2" s="130" t="s">
        <v>185</v>
      </c>
      <c r="C2" s="130"/>
      <c r="D2" s="130"/>
      <c r="E2" s="130"/>
    </row>
    <row r="3" spans="1:5" ht="12.75" customHeight="1">
      <c r="B3" s="132" t="s">
        <v>186</v>
      </c>
      <c r="C3" s="132"/>
      <c r="D3" s="132"/>
      <c r="E3" s="132"/>
    </row>
    <row r="4" spans="1:5" ht="27" customHeight="1">
      <c r="A4" s="6"/>
      <c r="B4" s="132"/>
      <c r="C4" s="132"/>
      <c r="D4" s="132"/>
      <c r="E4" s="132"/>
    </row>
    <row r="5" spans="1:5">
      <c r="A5" s="6"/>
      <c r="B5" s="7"/>
      <c r="C5" s="7"/>
      <c r="D5" s="7"/>
      <c r="E5" s="7"/>
    </row>
    <row r="6" spans="1:5" ht="54.75" customHeight="1">
      <c r="A6" s="131" t="s">
        <v>183</v>
      </c>
      <c r="B6" s="131"/>
      <c r="C6" s="131"/>
      <c r="D6" s="131"/>
      <c r="E6" s="131"/>
    </row>
    <row r="7" spans="1:5" ht="15.75">
      <c r="A7" s="8"/>
      <c r="B7" s="9"/>
      <c r="C7" s="10"/>
      <c r="E7" s="11" t="s">
        <v>113</v>
      </c>
    </row>
    <row r="8" spans="1:5" ht="31.5">
      <c r="A8" s="12" t="s">
        <v>0</v>
      </c>
      <c r="B8" s="13" t="s">
        <v>103</v>
      </c>
      <c r="C8" s="12" t="s">
        <v>104</v>
      </c>
      <c r="D8" s="36" t="s">
        <v>105</v>
      </c>
      <c r="E8" s="129" t="s">
        <v>106</v>
      </c>
    </row>
    <row r="9" spans="1:5" ht="15.75">
      <c r="A9" s="14"/>
      <c r="B9" s="15"/>
      <c r="C9" s="16"/>
      <c r="D9" s="37"/>
      <c r="E9" s="122"/>
    </row>
    <row r="10" spans="1:5" ht="15.75">
      <c r="A10" s="17" t="s">
        <v>107</v>
      </c>
      <c r="B10" s="18"/>
      <c r="C10" s="18"/>
      <c r="D10" s="123">
        <f>D12+D16+D19+D22+D30+D26</f>
        <v>192698.7</v>
      </c>
      <c r="E10" s="123">
        <f>E12+E16+E19+E22+E30+E26</f>
        <v>151782.29999999999</v>
      </c>
    </row>
    <row r="11" spans="1:5" ht="15.75">
      <c r="A11" s="19"/>
      <c r="B11" s="15"/>
      <c r="C11" s="15"/>
      <c r="D11" s="124"/>
      <c r="E11" s="124"/>
    </row>
    <row r="12" spans="1:5" ht="15.75">
      <c r="A12" s="29" t="s">
        <v>8</v>
      </c>
      <c r="B12" s="20">
        <v>1</v>
      </c>
      <c r="C12" s="20"/>
      <c r="D12" s="123">
        <f>D13+D14</f>
        <v>1089.4000000000001</v>
      </c>
      <c r="E12" s="123">
        <f>E13+E14</f>
        <v>917.7</v>
      </c>
    </row>
    <row r="13" spans="1:5" ht="47.25">
      <c r="A13" s="21" t="s">
        <v>15</v>
      </c>
      <c r="B13" s="22">
        <v>1</v>
      </c>
      <c r="C13" s="22">
        <v>3</v>
      </c>
      <c r="D13" s="125">
        <f>'Приложение 2'!G12</f>
        <v>633.29999999999995</v>
      </c>
      <c r="E13" s="125">
        <f>'Приложение 2'!H12</f>
        <v>576.9</v>
      </c>
    </row>
    <row r="14" spans="1:5" ht="15.75">
      <c r="A14" s="23" t="s">
        <v>29</v>
      </c>
      <c r="B14" s="22">
        <v>1</v>
      </c>
      <c r="C14" s="22">
        <v>13</v>
      </c>
      <c r="D14" s="125">
        <f>'Приложение 2'!G18</f>
        <v>456.1</v>
      </c>
      <c r="E14" s="125">
        <f>'Приложение 2'!H18</f>
        <v>340.8</v>
      </c>
    </row>
    <row r="15" spans="1:5" ht="15.75">
      <c r="A15" s="21"/>
      <c r="B15" s="22"/>
      <c r="C15" s="22"/>
      <c r="D15" s="125"/>
      <c r="E15" s="125"/>
    </row>
    <row r="16" spans="1:5" ht="31.5">
      <c r="A16" s="30" t="s">
        <v>108</v>
      </c>
      <c r="B16" s="24">
        <v>3</v>
      </c>
      <c r="C16" s="24"/>
      <c r="D16" s="126">
        <f>D17</f>
        <v>1615.7</v>
      </c>
      <c r="E16" s="126">
        <f>E17</f>
        <v>1615.7</v>
      </c>
    </row>
    <row r="17" spans="1:5" ht="15.75">
      <c r="A17" s="23" t="s">
        <v>27</v>
      </c>
      <c r="B17" s="22">
        <v>3</v>
      </c>
      <c r="C17" s="22">
        <v>10</v>
      </c>
      <c r="D17" s="125">
        <f>'Приложение 2'!G33</f>
        <v>1615.7</v>
      </c>
      <c r="E17" s="125">
        <f>'Приложение 2'!H33</f>
        <v>1615.7</v>
      </c>
    </row>
    <row r="18" spans="1:5" ht="15.75">
      <c r="A18" s="23"/>
      <c r="B18" s="22"/>
      <c r="C18" s="22"/>
      <c r="D18" s="125"/>
      <c r="E18" s="125"/>
    </row>
    <row r="19" spans="1:5" ht="15.75">
      <c r="A19" s="31" t="s">
        <v>109</v>
      </c>
      <c r="B19" s="24">
        <v>4</v>
      </c>
      <c r="C19" s="22"/>
      <c r="D19" s="126">
        <f>SUM(D20:D20)</f>
        <v>43188.800000000003</v>
      </c>
      <c r="E19" s="126">
        <f>SUM(E20:E20)</f>
        <v>15321.3</v>
      </c>
    </row>
    <row r="20" spans="1:5" ht="15.75">
      <c r="A20" s="25" t="s">
        <v>33</v>
      </c>
      <c r="B20" s="22">
        <v>4</v>
      </c>
      <c r="C20" s="22">
        <v>9</v>
      </c>
      <c r="D20" s="125">
        <f>'Приложение 2'!G40</f>
        <v>43188.800000000003</v>
      </c>
      <c r="E20" s="125">
        <f>'Приложение 2'!H40</f>
        <v>15321.3</v>
      </c>
    </row>
    <row r="21" spans="1:5" ht="15.75">
      <c r="A21" s="21"/>
      <c r="B21" s="22"/>
      <c r="C21" s="22"/>
      <c r="D21" s="125"/>
      <c r="E21" s="125"/>
    </row>
    <row r="22" spans="1:5" ht="15.75">
      <c r="A22" s="29" t="s">
        <v>110</v>
      </c>
      <c r="B22" s="20">
        <v>5</v>
      </c>
      <c r="C22" s="20"/>
      <c r="D22" s="127">
        <f>D23+D24</f>
        <v>98212.499999999985</v>
      </c>
      <c r="E22" s="127">
        <f>E23+E24</f>
        <v>86518.400000000009</v>
      </c>
    </row>
    <row r="23" spans="1:5" ht="15.75">
      <c r="A23" s="32" t="str">
        <f>'[1]Ведомственная Приложение 3'!A57</f>
        <v>Коммунальное хозяйство</v>
      </c>
      <c r="B23" s="26">
        <v>5</v>
      </c>
      <c r="C23" s="26">
        <v>2</v>
      </c>
      <c r="D23" s="128">
        <f>'Приложение 2'!G65</f>
        <v>10471.200000000001</v>
      </c>
      <c r="E23" s="128">
        <f>'Приложение 2'!H65</f>
        <v>9739.6</v>
      </c>
    </row>
    <row r="24" spans="1:5" ht="15.75">
      <c r="A24" s="27" t="s">
        <v>16</v>
      </c>
      <c r="B24" s="22">
        <v>5</v>
      </c>
      <c r="C24" s="22">
        <v>3</v>
      </c>
      <c r="D24" s="125">
        <f>'Приложение 2'!G73</f>
        <v>87741.299999999988</v>
      </c>
      <c r="E24" s="125">
        <f>'Приложение 2'!H73</f>
        <v>76778.8</v>
      </c>
    </row>
    <row r="25" spans="1:5" ht="15.75">
      <c r="A25" s="21"/>
      <c r="B25" s="22"/>
      <c r="C25" s="22"/>
      <c r="D25" s="125"/>
      <c r="E25" s="125"/>
    </row>
    <row r="26" spans="1:5" ht="15.75">
      <c r="A26" s="29" t="s">
        <v>111</v>
      </c>
      <c r="B26" s="24">
        <v>8</v>
      </c>
      <c r="C26" s="24"/>
      <c r="D26" s="126">
        <f>SUM(D27:D29)</f>
        <v>47417.1</v>
      </c>
      <c r="E26" s="126">
        <f>SUM(E27:E29)</f>
        <v>46516.800000000003</v>
      </c>
    </row>
    <row r="27" spans="1:5" ht="15.75">
      <c r="A27" s="21" t="s">
        <v>22</v>
      </c>
      <c r="B27" s="22">
        <v>8</v>
      </c>
      <c r="C27" s="22">
        <v>1</v>
      </c>
      <c r="D27" s="125">
        <f>'Приложение 2'!G135</f>
        <v>32703.399999999998</v>
      </c>
      <c r="E27" s="125">
        <f>'Приложение 2'!H135</f>
        <v>31803.1</v>
      </c>
    </row>
    <row r="28" spans="1:5" ht="15.75">
      <c r="A28" s="21" t="s">
        <v>174</v>
      </c>
      <c r="B28" s="22">
        <v>8</v>
      </c>
      <c r="C28" s="22">
        <v>2</v>
      </c>
      <c r="D28" s="125">
        <f>'Приложение 2'!G180</f>
        <v>14713.7</v>
      </c>
      <c r="E28" s="125">
        <f>'Приложение 2'!H180</f>
        <v>14713.7</v>
      </c>
    </row>
    <row r="29" spans="1:5" ht="15.75">
      <c r="A29" s="21"/>
      <c r="B29" s="22"/>
      <c r="C29" s="22"/>
      <c r="D29" s="125"/>
      <c r="E29" s="125"/>
    </row>
    <row r="30" spans="1:5" ht="15.75">
      <c r="A30" s="33" t="s">
        <v>112</v>
      </c>
      <c r="B30" s="24">
        <v>10</v>
      </c>
      <c r="C30" s="24"/>
      <c r="D30" s="126">
        <f>D31+D32</f>
        <v>1175.1999999999998</v>
      </c>
      <c r="E30" s="126">
        <f>E31+E32</f>
        <v>892.4</v>
      </c>
    </row>
    <row r="31" spans="1:5" ht="15.75">
      <c r="A31" s="28" t="s">
        <v>28</v>
      </c>
      <c r="B31" s="22">
        <v>10</v>
      </c>
      <c r="C31" s="22">
        <v>1</v>
      </c>
      <c r="D31" s="125">
        <f>'Приложение 2'!G108</f>
        <v>483.9</v>
      </c>
      <c r="E31" s="125">
        <f>'Приложение 2'!H108</f>
        <v>477.9</v>
      </c>
    </row>
    <row r="32" spans="1:5" ht="15.75">
      <c r="A32" s="34" t="s">
        <v>32</v>
      </c>
      <c r="B32" s="22">
        <v>10</v>
      </c>
      <c r="C32" s="22">
        <v>3</v>
      </c>
      <c r="D32" s="125">
        <f>'Приложение 2'!G114</f>
        <v>691.3</v>
      </c>
      <c r="E32" s="125">
        <f>'Приложение 2'!H114</f>
        <v>414.5</v>
      </c>
    </row>
    <row r="33" spans="1:5" ht="15.75">
      <c r="A33" s="34"/>
      <c r="B33" s="22"/>
      <c r="C33" s="22"/>
      <c r="D33" s="125"/>
      <c r="E33" s="125"/>
    </row>
    <row r="34" spans="1:5" ht="15">
      <c r="A34" s="38"/>
      <c r="B34" s="38"/>
      <c r="C34" s="38"/>
      <c r="D34" s="38"/>
      <c r="E34" s="38"/>
    </row>
  </sheetData>
  <mergeCells count="3">
    <mergeCell ref="B2:E2"/>
    <mergeCell ref="A6:E6"/>
    <mergeCell ref="B3:E4"/>
  </mergeCells>
  <pageMargins left="0.9055118110236221" right="0.51181102362204722" top="0.55118110236220474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01"/>
  <sheetViews>
    <sheetView showGridLines="0" tabSelected="1" showRuler="0" view="pageBreakPreview" zoomScaleNormal="100" zoomScaleSheetLayoutView="87" workbookViewId="0">
      <pane ySplit="6" topLeftCell="A31" activePane="bottomLeft" state="frozenSplit"/>
      <selection pane="bottomLeft" activeCell="A3" sqref="A3"/>
    </sheetView>
  </sheetViews>
  <sheetFormatPr defaultRowHeight="12.75"/>
  <cols>
    <col min="1" max="1" width="52.5703125" customWidth="1"/>
    <col min="2" max="2" width="6.7109375" customWidth="1"/>
    <col min="3" max="3" width="6.140625" customWidth="1"/>
    <col min="4" max="4" width="7.5703125" customWidth="1"/>
    <col min="5" max="5" width="10" customWidth="1"/>
    <col min="6" max="6" width="6.42578125" customWidth="1"/>
    <col min="7" max="7" width="13.42578125" hidden="1" customWidth="1"/>
    <col min="8" max="8" width="13" customWidth="1"/>
    <col min="9" max="9" width="10.140625" bestFit="1" customWidth="1"/>
  </cols>
  <sheetData>
    <row r="1" spans="1:9" ht="11.25" customHeight="1">
      <c r="A1" s="2"/>
      <c r="B1" s="2"/>
      <c r="C1" s="2"/>
      <c r="D1" s="133" t="s">
        <v>184</v>
      </c>
      <c r="E1" s="133"/>
      <c r="F1" s="133"/>
      <c r="G1" s="133"/>
      <c r="H1" s="133"/>
    </row>
    <row r="2" spans="1:9" ht="25.5" customHeight="1">
      <c r="A2" s="3"/>
      <c r="B2" s="3"/>
      <c r="C2" s="136" t="s">
        <v>186</v>
      </c>
      <c r="D2" s="136"/>
      <c r="E2" s="136"/>
      <c r="F2" s="136"/>
      <c r="G2" s="136"/>
      <c r="H2" s="136"/>
    </row>
    <row r="3" spans="1:9" ht="19.5" customHeight="1">
      <c r="A3" s="3"/>
      <c r="B3" s="3"/>
      <c r="C3" s="3"/>
      <c r="D3" s="4"/>
      <c r="E3" s="4"/>
      <c r="F3" s="4"/>
      <c r="G3" s="4"/>
      <c r="H3" s="4"/>
    </row>
    <row r="4" spans="1:9" ht="58.5" customHeight="1">
      <c r="A4" s="137" t="s">
        <v>182</v>
      </c>
      <c r="B4" s="137"/>
      <c r="C4" s="137"/>
      <c r="D4" s="137"/>
      <c r="E4" s="137"/>
      <c r="F4" s="137"/>
      <c r="G4" s="137"/>
      <c r="H4" s="137"/>
    </row>
    <row r="5" spans="1:9" ht="2.25" customHeight="1">
      <c r="A5" s="35"/>
      <c r="B5" s="35"/>
      <c r="C5" s="35"/>
      <c r="D5" s="35"/>
      <c r="E5" s="35"/>
      <c r="F5" s="35"/>
      <c r="G5" s="35"/>
      <c r="H5" s="35"/>
    </row>
    <row r="6" spans="1:9">
      <c r="A6" s="2"/>
      <c r="B6" s="2"/>
      <c r="C6" s="2"/>
      <c r="D6" s="2"/>
      <c r="E6" s="2"/>
      <c r="F6" s="2"/>
      <c r="G6" s="2"/>
      <c r="H6" s="2" t="s">
        <v>113</v>
      </c>
    </row>
    <row r="7" spans="1:9" ht="25.5" customHeight="1">
      <c r="A7" s="134" t="s">
        <v>0</v>
      </c>
      <c r="B7" s="134" t="s">
        <v>1</v>
      </c>
      <c r="C7" s="138" t="s">
        <v>2</v>
      </c>
      <c r="D7" s="138"/>
      <c r="E7" s="134" t="s">
        <v>5</v>
      </c>
      <c r="F7" s="134" t="s">
        <v>6</v>
      </c>
      <c r="G7" s="135" t="s">
        <v>44</v>
      </c>
      <c r="H7" s="135" t="s">
        <v>106</v>
      </c>
      <c r="I7" s="5"/>
    </row>
    <row r="8" spans="1:9">
      <c r="A8" s="134"/>
      <c r="B8" s="134"/>
      <c r="C8" s="39" t="s">
        <v>3</v>
      </c>
      <c r="D8" s="39" t="s">
        <v>4</v>
      </c>
      <c r="E8" s="134"/>
      <c r="F8" s="134"/>
      <c r="G8" s="135"/>
      <c r="H8" s="135"/>
    </row>
    <row r="9" spans="1:9" ht="22.5" customHeight="1">
      <c r="A9" s="40" t="s">
        <v>14</v>
      </c>
      <c r="B9" s="41"/>
      <c r="C9" s="41"/>
      <c r="D9" s="41"/>
      <c r="E9" s="41"/>
      <c r="F9" s="41"/>
      <c r="G9" s="42">
        <f>G10+G133</f>
        <v>192698.7</v>
      </c>
      <c r="H9" s="42">
        <f>H10+H133</f>
        <v>151782.29999999999</v>
      </c>
      <c r="I9" s="5"/>
    </row>
    <row r="10" spans="1:9" s="1" customFormat="1" ht="29.25" customHeight="1">
      <c r="A10" s="43" t="s">
        <v>45</v>
      </c>
      <c r="B10" s="44">
        <v>920</v>
      </c>
      <c r="C10" s="45" t="s">
        <v>7</v>
      </c>
      <c r="D10" s="45" t="s">
        <v>7</v>
      </c>
      <c r="E10" s="45" t="s">
        <v>7</v>
      </c>
      <c r="F10" s="45" t="s">
        <v>7</v>
      </c>
      <c r="G10" s="46">
        <f>G11+G32+G39+G64+G107</f>
        <v>145281.60000000001</v>
      </c>
      <c r="H10" s="46">
        <f>H11+H32+H39+H64+H107</f>
        <v>105265.5</v>
      </c>
    </row>
    <row r="11" spans="1:9" ht="18" customHeight="1">
      <c r="A11" s="47" t="s">
        <v>8</v>
      </c>
      <c r="B11" s="48">
        <v>920</v>
      </c>
      <c r="C11" s="48" t="s">
        <v>9</v>
      </c>
      <c r="D11" s="48" t="s">
        <v>26</v>
      </c>
      <c r="E11" s="48" t="s">
        <v>7</v>
      </c>
      <c r="F11" s="48" t="s">
        <v>7</v>
      </c>
      <c r="G11" s="49">
        <f>G12+G18</f>
        <v>1089.4000000000001</v>
      </c>
      <c r="H11" s="49">
        <f>H12+H18</f>
        <v>917.7</v>
      </c>
    </row>
    <row r="12" spans="1:9" ht="38.25">
      <c r="A12" s="50" t="s">
        <v>15</v>
      </c>
      <c r="B12" s="51" t="s">
        <v>23</v>
      </c>
      <c r="C12" s="52">
        <v>1</v>
      </c>
      <c r="D12" s="52">
        <v>3</v>
      </c>
      <c r="E12" s="53"/>
      <c r="F12" s="54" t="s">
        <v>7</v>
      </c>
      <c r="G12" s="55">
        <f t="shared" ref="G12:H16" si="0">G13</f>
        <v>633.29999999999995</v>
      </c>
      <c r="H12" s="55">
        <f t="shared" si="0"/>
        <v>576.9</v>
      </c>
    </row>
    <row r="13" spans="1:9" ht="15">
      <c r="A13" s="56" t="s">
        <v>46</v>
      </c>
      <c r="B13" s="51" t="s">
        <v>23</v>
      </c>
      <c r="C13" s="52">
        <v>1</v>
      </c>
      <c r="D13" s="52">
        <v>3</v>
      </c>
      <c r="E13" s="57" t="s">
        <v>47</v>
      </c>
      <c r="F13" s="51" t="s">
        <v>7</v>
      </c>
      <c r="G13" s="55">
        <f t="shared" si="0"/>
        <v>633.29999999999995</v>
      </c>
      <c r="H13" s="55">
        <f t="shared" si="0"/>
        <v>576.9</v>
      </c>
    </row>
    <row r="14" spans="1:9" ht="25.5">
      <c r="A14" s="58" t="s">
        <v>48</v>
      </c>
      <c r="B14" s="51" t="s">
        <v>23</v>
      </c>
      <c r="C14" s="52">
        <v>1</v>
      </c>
      <c r="D14" s="52">
        <v>3</v>
      </c>
      <c r="E14" s="57" t="s">
        <v>97</v>
      </c>
      <c r="F14" s="51"/>
      <c r="G14" s="55">
        <f t="shared" si="0"/>
        <v>633.29999999999995</v>
      </c>
      <c r="H14" s="55">
        <f t="shared" si="0"/>
        <v>576.9</v>
      </c>
    </row>
    <row r="15" spans="1:9" ht="25.5">
      <c r="A15" s="59" t="s">
        <v>80</v>
      </c>
      <c r="B15" s="51" t="s">
        <v>23</v>
      </c>
      <c r="C15" s="52">
        <v>1</v>
      </c>
      <c r="D15" s="52">
        <v>3</v>
      </c>
      <c r="E15" s="57" t="s">
        <v>97</v>
      </c>
      <c r="F15" s="51" t="s">
        <v>49</v>
      </c>
      <c r="G15" s="55">
        <f t="shared" si="0"/>
        <v>633.29999999999995</v>
      </c>
      <c r="H15" s="55">
        <f t="shared" si="0"/>
        <v>576.9</v>
      </c>
    </row>
    <row r="16" spans="1:9" ht="25.5">
      <c r="A16" s="59" t="s">
        <v>81</v>
      </c>
      <c r="B16" s="51" t="s">
        <v>23</v>
      </c>
      <c r="C16" s="52">
        <v>1</v>
      </c>
      <c r="D16" s="52">
        <v>3</v>
      </c>
      <c r="E16" s="57" t="s">
        <v>97</v>
      </c>
      <c r="F16" s="51" t="s">
        <v>50</v>
      </c>
      <c r="G16" s="55">
        <f t="shared" si="0"/>
        <v>633.29999999999995</v>
      </c>
      <c r="H16" s="55">
        <f t="shared" si="0"/>
        <v>576.9</v>
      </c>
    </row>
    <row r="17" spans="1:8" ht="25.5">
      <c r="A17" s="60" t="s">
        <v>79</v>
      </c>
      <c r="B17" s="61" t="s">
        <v>23</v>
      </c>
      <c r="C17" s="62" t="s">
        <v>9</v>
      </c>
      <c r="D17" s="62" t="s">
        <v>10</v>
      </c>
      <c r="E17" s="61" t="s">
        <v>97</v>
      </c>
      <c r="F17" s="61" t="s">
        <v>34</v>
      </c>
      <c r="G17" s="63">
        <v>633.29999999999995</v>
      </c>
      <c r="H17" s="63">
        <v>576.9</v>
      </c>
    </row>
    <row r="18" spans="1:8" ht="15">
      <c r="A18" s="50" t="s">
        <v>29</v>
      </c>
      <c r="B18" s="64" t="s">
        <v>23</v>
      </c>
      <c r="C18" s="64" t="s">
        <v>9</v>
      </c>
      <c r="D18" s="64" t="s">
        <v>31</v>
      </c>
      <c r="E18" s="64"/>
      <c r="F18" s="64"/>
      <c r="G18" s="65">
        <f t="shared" ref="G18:H18" si="1">G19</f>
        <v>456.1</v>
      </c>
      <c r="H18" s="65">
        <f t="shared" si="1"/>
        <v>340.8</v>
      </c>
    </row>
    <row r="19" spans="1:8" ht="15">
      <c r="A19" s="56" t="s">
        <v>46</v>
      </c>
      <c r="B19" s="64" t="s">
        <v>23</v>
      </c>
      <c r="C19" s="66" t="s">
        <v>9</v>
      </c>
      <c r="D19" s="66" t="s">
        <v>31</v>
      </c>
      <c r="E19" s="57" t="s">
        <v>47</v>
      </c>
      <c r="F19" s="57"/>
      <c r="G19" s="67">
        <f t="shared" ref="G19:H19" si="2">G24+G20</f>
        <v>456.1</v>
      </c>
      <c r="H19" s="67">
        <f t="shared" si="2"/>
        <v>340.8</v>
      </c>
    </row>
    <row r="20" spans="1:8" ht="25.5">
      <c r="A20" s="56" t="s">
        <v>114</v>
      </c>
      <c r="B20" s="51" t="s">
        <v>23</v>
      </c>
      <c r="C20" s="53" t="s">
        <v>9</v>
      </c>
      <c r="D20" s="53" t="s">
        <v>31</v>
      </c>
      <c r="E20" s="57" t="s">
        <v>115</v>
      </c>
      <c r="F20" s="57"/>
      <c r="G20" s="67">
        <f t="shared" ref="G20:H22" si="3">G21</f>
        <v>300</v>
      </c>
      <c r="H20" s="67">
        <f t="shared" si="3"/>
        <v>300</v>
      </c>
    </row>
    <row r="21" spans="1:8" ht="15">
      <c r="A21" s="59" t="s">
        <v>51</v>
      </c>
      <c r="B21" s="51" t="s">
        <v>23</v>
      </c>
      <c r="C21" s="53" t="s">
        <v>9</v>
      </c>
      <c r="D21" s="53" t="s">
        <v>31</v>
      </c>
      <c r="E21" s="57" t="s">
        <v>115</v>
      </c>
      <c r="F21" s="57" t="s">
        <v>52</v>
      </c>
      <c r="G21" s="67">
        <f t="shared" si="3"/>
        <v>300</v>
      </c>
      <c r="H21" s="67">
        <f t="shared" si="3"/>
        <v>300</v>
      </c>
    </row>
    <row r="22" spans="1:8" ht="15">
      <c r="A22" s="59" t="s">
        <v>53</v>
      </c>
      <c r="B22" s="51" t="s">
        <v>23</v>
      </c>
      <c r="C22" s="53" t="s">
        <v>9</v>
      </c>
      <c r="D22" s="53" t="s">
        <v>31</v>
      </c>
      <c r="E22" s="57" t="s">
        <v>115</v>
      </c>
      <c r="F22" s="57" t="s">
        <v>54</v>
      </c>
      <c r="G22" s="67">
        <f t="shared" si="3"/>
        <v>300</v>
      </c>
      <c r="H22" s="67">
        <f t="shared" si="3"/>
        <v>300</v>
      </c>
    </row>
    <row r="23" spans="1:8" ht="25.5">
      <c r="A23" s="68" t="s">
        <v>116</v>
      </c>
      <c r="B23" s="61" t="s">
        <v>23</v>
      </c>
      <c r="C23" s="62" t="s">
        <v>9</v>
      </c>
      <c r="D23" s="62" t="s">
        <v>31</v>
      </c>
      <c r="E23" s="61" t="s">
        <v>115</v>
      </c>
      <c r="F23" s="61" t="s">
        <v>117</v>
      </c>
      <c r="G23" s="63">
        <v>300</v>
      </c>
      <c r="H23" s="63">
        <v>300</v>
      </c>
    </row>
    <row r="24" spans="1:8" ht="25.5">
      <c r="A24" s="69" t="s">
        <v>30</v>
      </c>
      <c r="B24" s="64" t="s">
        <v>23</v>
      </c>
      <c r="C24" s="53" t="s">
        <v>9</v>
      </c>
      <c r="D24" s="53" t="s">
        <v>31</v>
      </c>
      <c r="E24" s="57" t="s">
        <v>78</v>
      </c>
      <c r="F24" s="57" t="s">
        <v>7</v>
      </c>
      <c r="G24" s="67">
        <f t="shared" ref="G24:H24" si="4">G25+G28</f>
        <v>156.1</v>
      </c>
      <c r="H24" s="67">
        <f t="shared" si="4"/>
        <v>40.800000000000004</v>
      </c>
    </row>
    <row r="25" spans="1:8" ht="25.5">
      <c r="A25" s="59" t="s">
        <v>80</v>
      </c>
      <c r="B25" s="51" t="s">
        <v>23</v>
      </c>
      <c r="C25" s="53" t="s">
        <v>9</v>
      </c>
      <c r="D25" s="53" t="s">
        <v>31</v>
      </c>
      <c r="E25" s="57" t="s">
        <v>78</v>
      </c>
      <c r="F25" s="57" t="s">
        <v>49</v>
      </c>
      <c r="G25" s="67">
        <f t="shared" ref="G25:H26" si="5">G26</f>
        <v>111.5</v>
      </c>
      <c r="H25" s="67">
        <f t="shared" si="5"/>
        <v>0.7</v>
      </c>
    </row>
    <row r="26" spans="1:8" ht="25.5">
      <c r="A26" s="59" t="s">
        <v>81</v>
      </c>
      <c r="B26" s="51" t="s">
        <v>23</v>
      </c>
      <c r="C26" s="53" t="s">
        <v>9</v>
      </c>
      <c r="D26" s="53" t="s">
        <v>31</v>
      </c>
      <c r="E26" s="57" t="s">
        <v>78</v>
      </c>
      <c r="F26" s="57" t="s">
        <v>50</v>
      </c>
      <c r="G26" s="67">
        <f t="shared" si="5"/>
        <v>111.5</v>
      </c>
      <c r="H26" s="67">
        <f t="shared" si="5"/>
        <v>0.7</v>
      </c>
    </row>
    <row r="27" spans="1:8" ht="25.5">
      <c r="A27" s="60" t="s">
        <v>79</v>
      </c>
      <c r="B27" s="61" t="s">
        <v>23</v>
      </c>
      <c r="C27" s="62" t="s">
        <v>9</v>
      </c>
      <c r="D27" s="62" t="s">
        <v>31</v>
      </c>
      <c r="E27" s="61" t="s">
        <v>78</v>
      </c>
      <c r="F27" s="61" t="s">
        <v>34</v>
      </c>
      <c r="G27" s="63">
        <v>111.5</v>
      </c>
      <c r="H27" s="63">
        <v>0.7</v>
      </c>
    </row>
    <row r="28" spans="1:8" ht="15">
      <c r="A28" s="59" t="s">
        <v>51</v>
      </c>
      <c r="B28" s="51" t="s">
        <v>23</v>
      </c>
      <c r="C28" s="53" t="s">
        <v>9</v>
      </c>
      <c r="D28" s="53" t="s">
        <v>31</v>
      </c>
      <c r="E28" s="57" t="s">
        <v>78</v>
      </c>
      <c r="F28" s="57" t="s">
        <v>52</v>
      </c>
      <c r="G28" s="65">
        <f t="shared" ref="G28:H28" si="6">G29</f>
        <v>44.6</v>
      </c>
      <c r="H28" s="65">
        <f t="shared" si="6"/>
        <v>40.1</v>
      </c>
    </row>
    <row r="29" spans="1:8" ht="21" customHeight="1">
      <c r="A29" s="59" t="s">
        <v>53</v>
      </c>
      <c r="B29" s="51" t="s">
        <v>23</v>
      </c>
      <c r="C29" s="53" t="s">
        <v>9</v>
      </c>
      <c r="D29" s="53" t="s">
        <v>31</v>
      </c>
      <c r="E29" s="57" t="s">
        <v>78</v>
      </c>
      <c r="F29" s="57" t="s">
        <v>54</v>
      </c>
      <c r="G29" s="65">
        <f>G30+G31</f>
        <v>44.6</v>
      </c>
      <c r="H29" s="65">
        <f>H30+H31</f>
        <v>40.1</v>
      </c>
    </row>
    <row r="30" spans="1:8" ht="15">
      <c r="A30" s="68" t="s">
        <v>42</v>
      </c>
      <c r="B30" s="61" t="s">
        <v>23</v>
      </c>
      <c r="C30" s="62" t="s">
        <v>9</v>
      </c>
      <c r="D30" s="62" t="s">
        <v>31</v>
      </c>
      <c r="E30" s="61" t="s">
        <v>78</v>
      </c>
      <c r="F30" s="61" t="s">
        <v>43</v>
      </c>
      <c r="G30" s="63">
        <v>4.5999999999999996</v>
      </c>
      <c r="H30" s="63">
        <v>0.1</v>
      </c>
    </row>
    <row r="31" spans="1:8" ht="15">
      <c r="A31" s="68" t="s">
        <v>118</v>
      </c>
      <c r="B31" s="61" t="s">
        <v>23</v>
      </c>
      <c r="C31" s="62" t="s">
        <v>9</v>
      </c>
      <c r="D31" s="62" t="s">
        <v>31</v>
      </c>
      <c r="E31" s="61" t="s">
        <v>78</v>
      </c>
      <c r="F31" s="61" t="s">
        <v>117</v>
      </c>
      <c r="G31" s="63">
        <v>40</v>
      </c>
      <c r="H31" s="63">
        <v>40</v>
      </c>
    </row>
    <row r="32" spans="1:8" ht="35.25" customHeight="1">
      <c r="A32" s="70" t="s">
        <v>55</v>
      </c>
      <c r="B32" s="71" t="s">
        <v>23</v>
      </c>
      <c r="C32" s="71" t="s">
        <v>10</v>
      </c>
      <c r="D32" s="71" t="s">
        <v>26</v>
      </c>
      <c r="E32" s="71"/>
      <c r="F32" s="71"/>
      <c r="G32" s="72">
        <f t="shared" ref="G32:H37" si="7">G33</f>
        <v>1615.7</v>
      </c>
      <c r="H32" s="72">
        <f t="shared" si="7"/>
        <v>1615.7</v>
      </c>
    </row>
    <row r="33" spans="1:8" ht="15">
      <c r="A33" s="73" t="s">
        <v>27</v>
      </c>
      <c r="B33" s="74" t="s">
        <v>23</v>
      </c>
      <c r="C33" s="74" t="s">
        <v>10</v>
      </c>
      <c r="D33" s="74" t="s">
        <v>25</v>
      </c>
      <c r="E33" s="75"/>
      <c r="F33" s="74"/>
      <c r="G33" s="65">
        <f t="shared" si="7"/>
        <v>1615.7</v>
      </c>
      <c r="H33" s="65">
        <f t="shared" si="7"/>
        <v>1615.7</v>
      </c>
    </row>
    <row r="34" spans="1:8" ht="15">
      <c r="A34" s="56" t="s">
        <v>46</v>
      </c>
      <c r="B34" s="76" t="s">
        <v>23</v>
      </c>
      <c r="C34" s="76" t="s">
        <v>10</v>
      </c>
      <c r="D34" s="76" t="s">
        <v>25</v>
      </c>
      <c r="E34" s="57" t="s">
        <v>47</v>
      </c>
      <c r="F34" s="76"/>
      <c r="G34" s="65">
        <f>G35</f>
        <v>1615.7</v>
      </c>
      <c r="H34" s="65">
        <f>H35</f>
        <v>1615.7</v>
      </c>
    </row>
    <row r="35" spans="1:8" ht="25.5">
      <c r="A35" s="77" t="s">
        <v>100</v>
      </c>
      <c r="B35" s="76" t="s">
        <v>23</v>
      </c>
      <c r="C35" s="76" t="s">
        <v>10</v>
      </c>
      <c r="D35" s="76" t="s">
        <v>25</v>
      </c>
      <c r="E35" s="57" t="s">
        <v>98</v>
      </c>
      <c r="F35" s="76"/>
      <c r="G35" s="65">
        <f t="shared" si="7"/>
        <v>1615.7</v>
      </c>
      <c r="H35" s="65">
        <f t="shared" si="7"/>
        <v>1615.7</v>
      </c>
    </row>
    <row r="36" spans="1:8" ht="25.5">
      <c r="A36" s="59" t="s">
        <v>80</v>
      </c>
      <c r="B36" s="74">
        <v>920</v>
      </c>
      <c r="C36" s="76" t="s">
        <v>10</v>
      </c>
      <c r="D36" s="76" t="s">
        <v>25</v>
      </c>
      <c r="E36" s="57" t="s">
        <v>98</v>
      </c>
      <c r="F36" s="74" t="s">
        <v>49</v>
      </c>
      <c r="G36" s="65">
        <f t="shared" si="7"/>
        <v>1615.7</v>
      </c>
      <c r="H36" s="65">
        <f t="shared" si="7"/>
        <v>1615.7</v>
      </c>
    </row>
    <row r="37" spans="1:8" ht="25.5">
      <c r="A37" s="59" t="s">
        <v>81</v>
      </c>
      <c r="B37" s="74">
        <v>920</v>
      </c>
      <c r="C37" s="76" t="s">
        <v>10</v>
      </c>
      <c r="D37" s="76" t="s">
        <v>25</v>
      </c>
      <c r="E37" s="57" t="s">
        <v>98</v>
      </c>
      <c r="F37" s="74" t="s">
        <v>50</v>
      </c>
      <c r="G37" s="65">
        <f t="shared" si="7"/>
        <v>1615.7</v>
      </c>
      <c r="H37" s="65">
        <f t="shared" si="7"/>
        <v>1615.7</v>
      </c>
    </row>
    <row r="38" spans="1:8" ht="25.5">
      <c r="A38" s="78" t="s">
        <v>79</v>
      </c>
      <c r="B38" s="79" t="s">
        <v>23</v>
      </c>
      <c r="C38" s="79" t="s">
        <v>10</v>
      </c>
      <c r="D38" s="79" t="s">
        <v>25</v>
      </c>
      <c r="E38" s="61" t="s">
        <v>98</v>
      </c>
      <c r="F38" s="79" t="s">
        <v>34</v>
      </c>
      <c r="G38" s="63">
        <v>1615.7</v>
      </c>
      <c r="H38" s="63">
        <v>1615.7</v>
      </c>
    </row>
    <row r="39" spans="1:8" ht="14.25">
      <c r="A39" s="70" t="s">
        <v>56</v>
      </c>
      <c r="B39" s="71">
        <v>920</v>
      </c>
      <c r="C39" s="71" t="s">
        <v>11</v>
      </c>
      <c r="D39" s="71" t="s">
        <v>26</v>
      </c>
      <c r="E39" s="71"/>
      <c r="F39" s="71"/>
      <c r="G39" s="72">
        <f t="shared" ref="G39:H39" si="8">G40</f>
        <v>43188.800000000003</v>
      </c>
      <c r="H39" s="72">
        <f t="shared" si="8"/>
        <v>15321.3</v>
      </c>
    </row>
    <row r="40" spans="1:8" ht="15">
      <c r="A40" s="73" t="s">
        <v>33</v>
      </c>
      <c r="B40" s="74">
        <v>920</v>
      </c>
      <c r="C40" s="74" t="s">
        <v>11</v>
      </c>
      <c r="D40" s="74" t="s">
        <v>24</v>
      </c>
      <c r="E40" s="74"/>
      <c r="F40" s="74"/>
      <c r="G40" s="65">
        <f t="shared" ref="G40:H40" si="9">G59+G41</f>
        <v>43188.800000000003</v>
      </c>
      <c r="H40" s="65">
        <f t="shared" si="9"/>
        <v>15321.3</v>
      </c>
    </row>
    <row r="41" spans="1:8" ht="25.5">
      <c r="A41" s="73" t="s">
        <v>119</v>
      </c>
      <c r="B41" s="74">
        <v>920</v>
      </c>
      <c r="C41" s="74" t="s">
        <v>11</v>
      </c>
      <c r="D41" s="74" t="s">
        <v>24</v>
      </c>
      <c r="E41" s="74" t="s">
        <v>120</v>
      </c>
      <c r="F41" s="74"/>
      <c r="G41" s="65">
        <f t="shared" ref="G41:H41" si="10">G42</f>
        <v>42448.9</v>
      </c>
      <c r="H41" s="65">
        <f t="shared" si="10"/>
        <v>14581.8</v>
      </c>
    </row>
    <row r="42" spans="1:8" ht="15">
      <c r="A42" s="73" t="s">
        <v>121</v>
      </c>
      <c r="B42" s="74">
        <v>920</v>
      </c>
      <c r="C42" s="74" t="s">
        <v>11</v>
      </c>
      <c r="D42" s="74" t="s">
        <v>24</v>
      </c>
      <c r="E42" s="74" t="s">
        <v>122</v>
      </c>
      <c r="F42" s="74"/>
      <c r="G42" s="65">
        <f t="shared" ref="G42:H42" si="11">G43+G47+G51+G55</f>
        <v>42448.9</v>
      </c>
      <c r="H42" s="65">
        <f t="shared" si="11"/>
        <v>14581.8</v>
      </c>
    </row>
    <row r="43" spans="1:8" ht="25.5">
      <c r="A43" s="73" t="s">
        <v>123</v>
      </c>
      <c r="B43" s="74">
        <v>920</v>
      </c>
      <c r="C43" s="74" t="s">
        <v>11</v>
      </c>
      <c r="D43" s="74" t="s">
        <v>24</v>
      </c>
      <c r="E43" s="74" t="s">
        <v>124</v>
      </c>
      <c r="F43" s="74"/>
      <c r="G43" s="65">
        <f t="shared" ref="G43:H45" si="12">G44</f>
        <v>62.8</v>
      </c>
      <c r="H43" s="65">
        <f t="shared" si="12"/>
        <v>11.4</v>
      </c>
    </row>
    <row r="44" spans="1:8" ht="25.5">
      <c r="A44" s="80" t="s">
        <v>80</v>
      </c>
      <c r="B44" s="74">
        <v>920</v>
      </c>
      <c r="C44" s="74" t="s">
        <v>11</v>
      </c>
      <c r="D44" s="74" t="s">
        <v>24</v>
      </c>
      <c r="E44" s="74" t="s">
        <v>124</v>
      </c>
      <c r="F44" s="74" t="s">
        <v>49</v>
      </c>
      <c r="G44" s="81">
        <f t="shared" si="12"/>
        <v>62.8</v>
      </c>
      <c r="H44" s="81">
        <f t="shared" si="12"/>
        <v>11.4</v>
      </c>
    </row>
    <row r="45" spans="1:8" ht="25.5">
      <c r="A45" s="82" t="s">
        <v>81</v>
      </c>
      <c r="B45" s="74">
        <v>920</v>
      </c>
      <c r="C45" s="74" t="s">
        <v>11</v>
      </c>
      <c r="D45" s="74" t="s">
        <v>24</v>
      </c>
      <c r="E45" s="74" t="s">
        <v>124</v>
      </c>
      <c r="F45" s="74" t="s">
        <v>50</v>
      </c>
      <c r="G45" s="81">
        <f t="shared" si="12"/>
        <v>62.8</v>
      </c>
      <c r="H45" s="81">
        <f t="shared" si="12"/>
        <v>11.4</v>
      </c>
    </row>
    <row r="46" spans="1:8" ht="25.5">
      <c r="A46" s="83" t="s">
        <v>79</v>
      </c>
      <c r="B46" s="62">
        <v>920</v>
      </c>
      <c r="C46" s="62" t="s">
        <v>11</v>
      </c>
      <c r="D46" s="62" t="s">
        <v>24</v>
      </c>
      <c r="E46" s="62" t="s">
        <v>124</v>
      </c>
      <c r="F46" s="62" t="s">
        <v>34</v>
      </c>
      <c r="G46" s="63">
        <v>62.8</v>
      </c>
      <c r="H46" s="63">
        <v>11.4</v>
      </c>
    </row>
    <row r="47" spans="1:8" ht="25.5">
      <c r="A47" s="73" t="s">
        <v>125</v>
      </c>
      <c r="B47" s="74">
        <v>920</v>
      </c>
      <c r="C47" s="74" t="s">
        <v>11</v>
      </c>
      <c r="D47" s="74" t="s">
        <v>24</v>
      </c>
      <c r="E47" s="74" t="s">
        <v>126</v>
      </c>
      <c r="F47" s="76"/>
      <c r="G47" s="81">
        <f>G48</f>
        <v>198.7</v>
      </c>
      <c r="H47" s="81">
        <f t="shared" ref="H47:H49" si="13">H48</f>
        <v>0</v>
      </c>
    </row>
    <row r="48" spans="1:8" ht="25.5">
      <c r="A48" s="84" t="s">
        <v>80</v>
      </c>
      <c r="B48" s="74">
        <v>920</v>
      </c>
      <c r="C48" s="74" t="s">
        <v>11</v>
      </c>
      <c r="D48" s="74" t="s">
        <v>24</v>
      </c>
      <c r="E48" s="74" t="s">
        <v>126</v>
      </c>
      <c r="F48" s="74" t="s">
        <v>49</v>
      </c>
      <c r="G48" s="81">
        <f>G49</f>
        <v>198.7</v>
      </c>
      <c r="H48" s="81">
        <f t="shared" si="13"/>
        <v>0</v>
      </c>
    </row>
    <row r="49" spans="1:8" ht="25.5">
      <c r="A49" s="82" t="s">
        <v>81</v>
      </c>
      <c r="B49" s="74">
        <v>920</v>
      </c>
      <c r="C49" s="74" t="s">
        <v>11</v>
      </c>
      <c r="D49" s="74" t="s">
        <v>24</v>
      </c>
      <c r="E49" s="74" t="s">
        <v>126</v>
      </c>
      <c r="F49" s="74" t="s">
        <v>50</v>
      </c>
      <c r="G49" s="81">
        <f>G50</f>
        <v>198.7</v>
      </c>
      <c r="H49" s="81">
        <f t="shared" si="13"/>
        <v>0</v>
      </c>
    </row>
    <row r="50" spans="1:8" ht="25.5">
      <c r="A50" s="85" t="s">
        <v>82</v>
      </c>
      <c r="B50" s="62">
        <v>920</v>
      </c>
      <c r="C50" s="62" t="s">
        <v>11</v>
      </c>
      <c r="D50" s="62" t="s">
        <v>24</v>
      </c>
      <c r="E50" s="62" t="s">
        <v>126</v>
      </c>
      <c r="F50" s="62" t="s">
        <v>36</v>
      </c>
      <c r="G50" s="63">
        <v>198.7</v>
      </c>
      <c r="H50" s="63">
        <v>0</v>
      </c>
    </row>
    <row r="51" spans="1:8" ht="25.5">
      <c r="A51" s="84" t="s">
        <v>127</v>
      </c>
      <c r="B51" s="74">
        <v>920</v>
      </c>
      <c r="C51" s="74" t="s">
        <v>11</v>
      </c>
      <c r="D51" s="74" t="s">
        <v>24</v>
      </c>
      <c r="E51" s="74" t="s">
        <v>128</v>
      </c>
      <c r="F51" s="76"/>
      <c r="G51" s="81">
        <f>G52</f>
        <v>1121.4000000000001</v>
      </c>
      <c r="H51" s="65">
        <f t="shared" ref="H51:H53" si="14">H52</f>
        <v>944.9</v>
      </c>
    </row>
    <row r="52" spans="1:8" ht="25.5">
      <c r="A52" s="84" t="s">
        <v>80</v>
      </c>
      <c r="B52" s="74">
        <v>920</v>
      </c>
      <c r="C52" s="74" t="s">
        <v>11</v>
      </c>
      <c r="D52" s="74" t="s">
        <v>24</v>
      </c>
      <c r="E52" s="74" t="s">
        <v>128</v>
      </c>
      <c r="F52" s="76" t="s">
        <v>49</v>
      </c>
      <c r="G52" s="81">
        <f>G53</f>
        <v>1121.4000000000001</v>
      </c>
      <c r="H52" s="81">
        <f t="shared" si="14"/>
        <v>944.9</v>
      </c>
    </row>
    <row r="53" spans="1:8" ht="25.5">
      <c r="A53" s="82" t="s">
        <v>81</v>
      </c>
      <c r="B53" s="74">
        <v>920</v>
      </c>
      <c r="C53" s="74" t="s">
        <v>11</v>
      </c>
      <c r="D53" s="74" t="s">
        <v>24</v>
      </c>
      <c r="E53" s="74" t="s">
        <v>128</v>
      </c>
      <c r="F53" s="76" t="s">
        <v>50</v>
      </c>
      <c r="G53" s="81">
        <f>G54</f>
        <v>1121.4000000000001</v>
      </c>
      <c r="H53" s="81">
        <f t="shared" si="14"/>
        <v>944.9</v>
      </c>
    </row>
    <row r="54" spans="1:8" ht="26.25" customHeight="1">
      <c r="A54" s="83" t="s">
        <v>79</v>
      </c>
      <c r="B54" s="62">
        <v>920</v>
      </c>
      <c r="C54" s="62" t="s">
        <v>11</v>
      </c>
      <c r="D54" s="62" t="s">
        <v>24</v>
      </c>
      <c r="E54" s="62" t="s">
        <v>128</v>
      </c>
      <c r="F54" s="79" t="s">
        <v>34</v>
      </c>
      <c r="G54" s="63">
        <v>1121.4000000000001</v>
      </c>
      <c r="H54" s="63">
        <v>944.9</v>
      </c>
    </row>
    <row r="55" spans="1:8" ht="25.5">
      <c r="A55" s="73" t="s">
        <v>125</v>
      </c>
      <c r="B55" s="74">
        <v>920</v>
      </c>
      <c r="C55" s="74" t="s">
        <v>11</v>
      </c>
      <c r="D55" s="74" t="s">
        <v>24</v>
      </c>
      <c r="E55" s="74" t="s">
        <v>129</v>
      </c>
      <c r="F55" s="76"/>
      <c r="G55" s="81">
        <f>G56</f>
        <v>41066</v>
      </c>
      <c r="H55" s="81">
        <f t="shared" ref="H55:H57" si="15">H56</f>
        <v>13625.5</v>
      </c>
    </row>
    <row r="56" spans="1:8" ht="25.5">
      <c r="A56" s="84" t="s">
        <v>80</v>
      </c>
      <c r="B56" s="74">
        <v>920</v>
      </c>
      <c r="C56" s="74" t="s">
        <v>11</v>
      </c>
      <c r="D56" s="74" t="s">
        <v>24</v>
      </c>
      <c r="E56" s="74" t="s">
        <v>129</v>
      </c>
      <c r="F56" s="76" t="s">
        <v>49</v>
      </c>
      <c r="G56" s="81">
        <f>G57</f>
        <v>41066</v>
      </c>
      <c r="H56" s="81">
        <f t="shared" si="15"/>
        <v>13625.5</v>
      </c>
    </row>
    <row r="57" spans="1:8" ht="25.5">
      <c r="A57" s="82" t="s">
        <v>81</v>
      </c>
      <c r="B57" s="74">
        <v>920</v>
      </c>
      <c r="C57" s="74" t="s">
        <v>11</v>
      </c>
      <c r="D57" s="74" t="s">
        <v>24</v>
      </c>
      <c r="E57" s="74" t="s">
        <v>129</v>
      </c>
      <c r="F57" s="76" t="s">
        <v>50</v>
      </c>
      <c r="G57" s="81">
        <f>G58</f>
        <v>41066</v>
      </c>
      <c r="H57" s="81">
        <f t="shared" si="15"/>
        <v>13625.5</v>
      </c>
    </row>
    <row r="58" spans="1:8" ht="25.5">
      <c r="A58" s="85" t="s">
        <v>82</v>
      </c>
      <c r="B58" s="62">
        <v>920</v>
      </c>
      <c r="C58" s="62" t="s">
        <v>11</v>
      </c>
      <c r="D58" s="62" t="s">
        <v>24</v>
      </c>
      <c r="E58" s="62" t="s">
        <v>129</v>
      </c>
      <c r="F58" s="79" t="s">
        <v>36</v>
      </c>
      <c r="G58" s="63">
        <v>41066</v>
      </c>
      <c r="H58" s="63">
        <v>13625.5</v>
      </c>
    </row>
    <row r="59" spans="1:8" ht="15">
      <c r="A59" s="56" t="s">
        <v>46</v>
      </c>
      <c r="B59" s="74">
        <v>920</v>
      </c>
      <c r="C59" s="74" t="s">
        <v>11</v>
      </c>
      <c r="D59" s="74" t="s">
        <v>24</v>
      </c>
      <c r="E59" s="57" t="s">
        <v>47</v>
      </c>
      <c r="F59" s="74"/>
      <c r="G59" s="65">
        <f>G60</f>
        <v>739.9</v>
      </c>
      <c r="H59" s="65">
        <f>H60</f>
        <v>739.5</v>
      </c>
    </row>
    <row r="60" spans="1:8" ht="51">
      <c r="A60" s="86" t="s">
        <v>130</v>
      </c>
      <c r="B60" s="74" t="s">
        <v>23</v>
      </c>
      <c r="C60" s="74" t="s">
        <v>11</v>
      </c>
      <c r="D60" s="74" t="s">
        <v>24</v>
      </c>
      <c r="E60" s="74" t="s">
        <v>88</v>
      </c>
      <c r="F60" s="76"/>
      <c r="G60" s="65">
        <f>G63</f>
        <v>739.9</v>
      </c>
      <c r="H60" s="65">
        <f>H63</f>
        <v>739.5</v>
      </c>
    </row>
    <row r="61" spans="1:8" ht="25.5">
      <c r="A61" s="82" t="s">
        <v>80</v>
      </c>
      <c r="B61" s="74">
        <v>920</v>
      </c>
      <c r="C61" s="74" t="s">
        <v>11</v>
      </c>
      <c r="D61" s="74" t="s">
        <v>24</v>
      </c>
      <c r="E61" s="74" t="s">
        <v>88</v>
      </c>
      <c r="F61" s="74" t="s">
        <v>49</v>
      </c>
      <c r="G61" s="65">
        <f t="shared" ref="G61:H62" si="16">G62</f>
        <v>739.9</v>
      </c>
      <c r="H61" s="65">
        <f t="shared" si="16"/>
        <v>739.5</v>
      </c>
    </row>
    <row r="62" spans="1:8" ht="25.5">
      <c r="A62" s="82" t="s">
        <v>81</v>
      </c>
      <c r="B62" s="74">
        <v>920</v>
      </c>
      <c r="C62" s="74" t="s">
        <v>11</v>
      </c>
      <c r="D62" s="74" t="s">
        <v>24</v>
      </c>
      <c r="E62" s="74" t="s">
        <v>88</v>
      </c>
      <c r="F62" s="74" t="s">
        <v>50</v>
      </c>
      <c r="G62" s="65">
        <f t="shared" si="16"/>
        <v>739.9</v>
      </c>
      <c r="H62" s="65">
        <f t="shared" si="16"/>
        <v>739.5</v>
      </c>
    </row>
    <row r="63" spans="1:8" ht="25.5">
      <c r="A63" s="83" t="s">
        <v>79</v>
      </c>
      <c r="B63" s="62" t="s">
        <v>23</v>
      </c>
      <c r="C63" s="62" t="s">
        <v>11</v>
      </c>
      <c r="D63" s="62" t="s">
        <v>24</v>
      </c>
      <c r="E63" s="62" t="s">
        <v>88</v>
      </c>
      <c r="F63" s="79" t="s">
        <v>34</v>
      </c>
      <c r="G63" s="63">
        <v>739.9</v>
      </c>
      <c r="H63" s="63">
        <v>739.5</v>
      </c>
    </row>
    <row r="64" spans="1:8" ht="14.25">
      <c r="A64" s="70" t="s">
        <v>57</v>
      </c>
      <c r="B64" s="71">
        <v>920</v>
      </c>
      <c r="C64" s="71" t="s">
        <v>12</v>
      </c>
      <c r="D64" s="71" t="s">
        <v>26</v>
      </c>
      <c r="E64" s="71"/>
      <c r="F64" s="71" t="s">
        <v>7</v>
      </c>
      <c r="G64" s="49">
        <f>G65+G73</f>
        <v>98212.499999999985</v>
      </c>
      <c r="H64" s="49">
        <f>H65+H73</f>
        <v>86518.400000000009</v>
      </c>
    </row>
    <row r="65" spans="1:8" ht="15">
      <c r="A65" s="73" t="s">
        <v>20</v>
      </c>
      <c r="B65" s="74">
        <v>920</v>
      </c>
      <c r="C65" s="74" t="s">
        <v>12</v>
      </c>
      <c r="D65" s="74" t="s">
        <v>13</v>
      </c>
      <c r="E65" s="74"/>
      <c r="F65" s="74"/>
      <c r="G65" s="65">
        <f t="shared" ref="G65:H66" si="17">G66</f>
        <v>10471.200000000001</v>
      </c>
      <c r="H65" s="65">
        <f t="shared" si="17"/>
        <v>9739.6</v>
      </c>
    </row>
    <row r="66" spans="1:8" ht="15">
      <c r="A66" s="56" t="s">
        <v>46</v>
      </c>
      <c r="B66" s="74">
        <v>920</v>
      </c>
      <c r="C66" s="74" t="s">
        <v>12</v>
      </c>
      <c r="D66" s="74" t="s">
        <v>13</v>
      </c>
      <c r="E66" s="57" t="s">
        <v>47</v>
      </c>
      <c r="F66" s="74"/>
      <c r="G66" s="65">
        <f t="shared" si="17"/>
        <v>10471.200000000001</v>
      </c>
      <c r="H66" s="65">
        <f t="shared" si="17"/>
        <v>9739.6</v>
      </c>
    </row>
    <row r="67" spans="1:8" ht="15">
      <c r="A67" s="73" t="s">
        <v>21</v>
      </c>
      <c r="B67" s="74" t="s">
        <v>23</v>
      </c>
      <c r="C67" s="74" t="s">
        <v>12</v>
      </c>
      <c r="D67" s="74" t="s">
        <v>13</v>
      </c>
      <c r="E67" s="74" t="s">
        <v>89</v>
      </c>
      <c r="F67" s="74"/>
      <c r="G67" s="81">
        <f>G68+G71</f>
        <v>10471.200000000001</v>
      </c>
      <c r="H67" s="81">
        <f>H68+H71</f>
        <v>9739.6</v>
      </c>
    </row>
    <row r="68" spans="1:8" ht="25.5">
      <c r="A68" s="59" t="s">
        <v>80</v>
      </c>
      <c r="B68" s="74">
        <v>920</v>
      </c>
      <c r="C68" s="74" t="s">
        <v>12</v>
      </c>
      <c r="D68" s="74" t="s">
        <v>13</v>
      </c>
      <c r="E68" s="74" t="s">
        <v>89</v>
      </c>
      <c r="F68" s="74" t="s">
        <v>49</v>
      </c>
      <c r="G68" s="81">
        <f t="shared" ref="G68:H69" si="18">G69</f>
        <v>865</v>
      </c>
      <c r="H68" s="81">
        <f t="shared" si="18"/>
        <v>620.9</v>
      </c>
    </row>
    <row r="69" spans="1:8" ht="25.5">
      <c r="A69" s="59" t="s">
        <v>81</v>
      </c>
      <c r="B69" s="74">
        <v>920</v>
      </c>
      <c r="C69" s="74" t="s">
        <v>12</v>
      </c>
      <c r="D69" s="74" t="s">
        <v>13</v>
      </c>
      <c r="E69" s="74" t="s">
        <v>89</v>
      </c>
      <c r="F69" s="74" t="s">
        <v>50</v>
      </c>
      <c r="G69" s="81">
        <f t="shared" si="18"/>
        <v>865</v>
      </c>
      <c r="H69" s="81">
        <f t="shared" si="18"/>
        <v>620.9</v>
      </c>
    </row>
    <row r="70" spans="1:8" ht="21.75" customHeight="1">
      <c r="A70" s="85" t="s">
        <v>82</v>
      </c>
      <c r="B70" s="62" t="s">
        <v>23</v>
      </c>
      <c r="C70" s="62" t="s">
        <v>12</v>
      </c>
      <c r="D70" s="62" t="s">
        <v>13</v>
      </c>
      <c r="E70" s="62" t="s">
        <v>89</v>
      </c>
      <c r="F70" s="62" t="s">
        <v>36</v>
      </c>
      <c r="G70" s="63">
        <v>865</v>
      </c>
      <c r="H70" s="63">
        <v>620.9</v>
      </c>
    </row>
    <row r="71" spans="1:8" ht="15">
      <c r="A71" s="73" t="s">
        <v>51</v>
      </c>
      <c r="B71" s="74" t="s">
        <v>23</v>
      </c>
      <c r="C71" s="74" t="s">
        <v>12</v>
      </c>
      <c r="D71" s="74" t="s">
        <v>13</v>
      </c>
      <c r="E71" s="74" t="s">
        <v>89</v>
      </c>
      <c r="F71" s="74" t="s">
        <v>52</v>
      </c>
      <c r="G71" s="81">
        <v>9606.2000000000007</v>
      </c>
      <c r="H71" s="81">
        <f>H72</f>
        <v>9118.7000000000007</v>
      </c>
    </row>
    <row r="72" spans="1:8" ht="51">
      <c r="A72" s="89" t="s">
        <v>87</v>
      </c>
      <c r="B72" s="62" t="s">
        <v>23</v>
      </c>
      <c r="C72" s="62" t="s">
        <v>12</v>
      </c>
      <c r="D72" s="62" t="s">
        <v>13</v>
      </c>
      <c r="E72" s="62" t="s">
        <v>89</v>
      </c>
      <c r="F72" s="62" t="s">
        <v>35</v>
      </c>
      <c r="G72" s="63">
        <v>9606.2000000000007</v>
      </c>
      <c r="H72" s="63">
        <v>9118.7000000000007</v>
      </c>
    </row>
    <row r="73" spans="1:8" ht="15">
      <c r="A73" s="87" t="s">
        <v>16</v>
      </c>
      <c r="B73" s="74">
        <v>920</v>
      </c>
      <c r="C73" s="74" t="s">
        <v>12</v>
      </c>
      <c r="D73" s="74" t="s">
        <v>10</v>
      </c>
      <c r="E73" s="74"/>
      <c r="F73" s="74" t="s">
        <v>7</v>
      </c>
      <c r="G73" s="67">
        <f>G80+G74</f>
        <v>87741.299999999988</v>
      </c>
      <c r="H73" s="67">
        <f>H74+H80</f>
        <v>76778.8</v>
      </c>
    </row>
    <row r="74" spans="1:8" ht="25.5">
      <c r="A74" s="73" t="s">
        <v>131</v>
      </c>
      <c r="B74" s="74">
        <v>920</v>
      </c>
      <c r="C74" s="74" t="s">
        <v>12</v>
      </c>
      <c r="D74" s="74" t="s">
        <v>10</v>
      </c>
      <c r="E74" s="74" t="s">
        <v>132</v>
      </c>
      <c r="F74" s="74"/>
      <c r="G74" s="67">
        <f t="shared" ref="G74:H78" si="19">G75</f>
        <v>6805.9</v>
      </c>
      <c r="H74" s="67">
        <f t="shared" si="19"/>
        <v>5379.8</v>
      </c>
    </row>
    <row r="75" spans="1:8" ht="25.5">
      <c r="A75" s="73" t="s">
        <v>133</v>
      </c>
      <c r="B75" s="74">
        <v>920</v>
      </c>
      <c r="C75" s="74" t="s">
        <v>12</v>
      </c>
      <c r="D75" s="74" t="s">
        <v>10</v>
      </c>
      <c r="E75" s="74" t="s">
        <v>134</v>
      </c>
      <c r="F75" s="74"/>
      <c r="G75" s="67">
        <f t="shared" si="19"/>
        <v>6805.9</v>
      </c>
      <c r="H75" s="67">
        <f t="shared" si="19"/>
        <v>5379.8</v>
      </c>
    </row>
    <row r="76" spans="1:8" ht="38.25">
      <c r="A76" s="73" t="s">
        <v>135</v>
      </c>
      <c r="B76" s="74">
        <v>920</v>
      </c>
      <c r="C76" s="74" t="s">
        <v>12</v>
      </c>
      <c r="D76" s="74" t="s">
        <v>10</v>
      </c>
      <c r="E76" s="74" t="s">
        <v>136</v>
      </c>
      <c r="F76" s="74"/>
      <c r="G76" s="67">
        <f t="shared" si="19"/>
        <v>6805.9</v>
      </c>
      <c r="H76" s="67">
        <f t="shared" si="19"/>
        <v>5379.8</v>
      </c>
    </row>
    <row r="77" spans="1:8" ht="18" customHeight="1">
      <c r="A77" s="73" t="s">
        <v>80</v>
      </c>
      <c r="B77" s="74">
        <v>920</v>
      </c>
      <c r="C77" s="74" t="s">
        <v>12</v>
      </c>
      <c r="D77" s="74" t="s">
        <v>10</v>
      </c>
      <c r="E77" s="74" t="s">
        <v>136</v>
      </c>
      <c r="F77" s="74" t="s">
        <v>49</v>
      </c>
      <c r="G77" s="67">
        <f t="shared" si="19"/>
        <v>6805.9</v>
      </c>
      <c r="H77" s="67">
        <f t="shared" si="19"/>
        <v>5379.8</v>
      </c>
    </row>
    <row r="78" spans="1:8" ht="25.5">
      <c r="A78" s="73" t="s">
        <v>102</v>
      </c>
      <c r="B78" s="74">
        <v>920</v>
      </c>
      <c r="C78" s="74" t="s">
        <v>12</v>
      </c>
      <c r="D78" s="74" t="s">
        <v>10</v>
      </c>
      <c r="E78" s="74" t="s">
        <v>136</v>
      </c>
      <c r="F78" s="74" t="s">
        <v>50</v>
      </c>
      <c r="G78" s="67">
        <f t="shared" si="19"/>
        <v>6805.9</v>
      </c>
      <c r="H78" s="67">
        <f t="shared" si="19"/>
        <v>5379.8</v>
      </c>
    </row>
    <row r="79" spans="1:8" ht="25.5">
      <c r="A79" s="85" t="s">
        <v>79</v>
      </c>
      <c r="B79" s="62">
        <v>920</v>
      </c>
      <c r="C79" s="62" t="s">
        <v>12</v>
      </c>
      <c r="D79" s="62" t="s">
        <v>10</v>
      </c>
      <c r="E79" s="62" t="s">
        <v>136</v>
      </c>
      <c r="F79" s="62" t="s">
        <v>34</v>
      </c>
      <c r="G79" s="63">
        <v>6805.9</v>
      </c>
      <c r="H79" s="63">
        <v>5379.8</v>
      </c>
    </row>
    <row r="80" spans="1:8" ht="15">
      <c r="A80" s="56" t="s">
        <v>46</v>
      </c>
      <c r="B80" s="74">
        <v>920</v>
      </c>
      <c r="C80" s="74" t="s">
        <v>12</v>
      </c>
      <c r="D80" s="74" t="s">
        <v>10</v>
      </c>
      <c r="E80" s="57" t="s">
        <v>47</v>
      </c>
      <c r="F80" s="74"/>
      <c r="G80" s="67">
        <f>G86+G91+G95+G99+G103+G81</f>
        <v>80935.399999999994</v>
      </c>
      <c r="H80" s="67">
        <f t="shared" ref="H80" si="20">H86+H91+H95+H99+H103+H81</f>
        <v>71399</v>
      </c>
    </row>
    <row r="81" spans="1:8" ht="25.5">
      <c r="A81" s="73" t="s">
        <v>137</v>
      </c>
      <c r="B81" s="74" t="s">
        <v>23</v>
      </c>
      <c r="C81" s="74" t="s">
        <v>12</v>
      </c>
      <c r="D81" s="74" t="s">
        <v>10</v>
      </c>
      <c r="E81" s="74" t="s">
        <v>90</v>
      </c>
      <c r="F81" s="76"/>
      <c r="G81" s="65">
        <f>G82</f>
        <v>40145.599999999999</v>
      </c>
      <c r="H81" s="65">
        <f t="shared" ref="H81" si="21">H82</f>
        <v>38802.800000000003</v>
      </c>
    </row>
    <row r="82" spans="1:8" ht="25.5">
      <c r="A82" s="59" t="s">
        <v>80</v>
      </c>
      <c r="B82" s="74">
        <v>920</v>
      </c>
      <c r="C82" s="74" t="s">
        <v>12</v>
      </c>
      <c r="D82" s="74" t="s">
        <v>10</v>
      </c>
      <c r="E82" s="74" t="s">
        <v>90</v>
      </c>
      <c r="F82" s="74" t="s">
        <v>49</v>
      </c>
      <c r="G82" s="65">
        <f t="shared" ref="G82:H82" si="22">G83</f>
        <v>40145.599999999999</v>
      </c>
      <c r="H82" s="65">
        <f t="shared" si="22"/>
        <v>38802.800000000003</v>
      </c>
    </row>
    <row r="83" spans="1:8" ht="25.5">
      <c r="A83" s="59" t="s">
        <v>81</v>
      </c>
      <c r="B83" s="74">
        <v>920</v>
      </c>
      <c r="C83" s="74" t="s">
        <v>12</v>
      </c>
      <c r="D83" s="74" t="s">
        <v>10</v>
      </c>
      <c r="E83" s="74" t="s">
        <v>90</v>
      </c>
      <c r="F83" s="74" t="s">
        <v>50</v>
      </c>
      <c r="G83" s="65">
        <f>G85+G84</f>
        <v>40145.599999999999</v>
      </c>
      <c r="H83" s="65">
        <f t="shared" ref="H83" si="23">H85+H84</f>
        <v>38802.800000000003</v>
      </c>
    </row>
    <row r="84" spans="1:8" ht="25.5">
      <c r="A84" s="60" t="s">
        <v>138</v>
      </c>
      <c r="B84" s="62" t="s">
        <v>23</v>
      </c>
      <c r="C84" s="62" t="s">
        <v>12</v>
      </c>
      <c r="D84" s="62" t="s">
        <v>10</v>
      </c>
      <c r="E84" s="62" t="s">
        <v>90</v>
      </c>
      <c r="F84" s="79" t="s">
        <v>139</v>
      </c>
      <c r="G84" s="63">
        <v>36.9</v>
      </c>
      <c r="H84" s="63">
        <v>0</v>
      </c>
    </row>
    <row r="85" spans="1:8" ht="37.5" customHeight="1">
      <c r="A85" s="60" t="s">
        <v>79</v>
      </c>
      <c r="B85" s="62" t="s">
        <v>23</v>
      </c>
      <c r="C85" s="62" t="s">
        <v>12</v>
      </c>
      <c r="D85" s="62" t="s">
        <v>10</v>
      </c>
      <c r="E85" s="62" t="s">
        <v>90</v>
      </c>
      <c r="F85" s="79" t="s">
        <v>34</v>
      </c>
      <c r="G85" s="63">
        <v>40108.699999999997</v>
      </c>
      <c r="H85" s="63">
        <v>38802.800000000003</v>
      </c>
    </row>
    <row r="86" spans="1:8" ht="15">
      <c r="A86" s="73" t="s">
        <v>17</v>
      </c>
      <c r="B86" s="74">
        <v>920</v>
      </c>
      <c r="C86" s="74" t="s">
        <v>12</v>
      </c>
      <c r="D86" s="74" t="s">
        <v>10</v>
      </c>
      <c r="E86" s="74" t="s">
        <v>91</v>
      </c>
      <c r="F86" s="74" t="s">
        <v>7</v>
      </c>
      <c r="G86" s="65">
        <f t="shared" ref="G86:H87" si="24">G87</f>
        <v>16077.6</v>
      </c>
      <c r="H86" s="65">
        <f t="shared" si="24"/>
        <v>14125.5</v>
      </c>
    </row>
    <row r="87" spans="1:8" ht="25.5">
      <c r="A87" s="59" t="s">
        <v>80</v>
      </c>
      <c r="B87" s="74">
        <v>920</v>
      </c>
      <c r="C87" s="74" t="s">
        <v>12</v>
      </c>
      <c r="D87" s="74" t="s">
        <v>10</v>
      </c>
      <c r="E87" s="74" t="s">
        <v>91</v>
      </c>
      <c r="F87" s="74" t="s">
        <v>49</v>
      </c>
      <c r="G87" s="65">
        <f t="shared" si="24"/>
        <v>16077.6</v>
      </c>
      <c r="H87" s="65">
        <f t="shared" si="24"/>
        <v>14125.5</v>
      </c>
    </row>
    <row r="88" spans="1:8" ht="25.5">
      <c r="A88" s="59" t="s">
        <v>81</v>
      </c>
      <c r="B88" s="74">
        <v>920</v>
      </c>
      <c r="C88" s="74" t="s">
        <v>12</v>
      </c>
      <c r="D88" s="74" t="s">
        <v>10</v>
      </c>
      <c r="E88" s="74" t="s">
        <v>91</v>
      </c>
      <c r="F88" s="74" t="s">
        <v>50</v>
      </c>
      <c r="G88" s="65">
        <f>G90+G89</f>
        <v>16077.6</v>
      </c>
      <c r="H88" s="65">
        <f>H90+H89</f>
        <v>14125.5</v>
      </c>
    </row>
    <row r="89" spans="1:8" ht="25.5">
      <c r="A89" s="90" t="s">
        <v>82</v>
      </c>
      <c r="B89" s="79">
        <v>920</v>
      </c>
      <c r="C89" s="79" t="s">
        <v>12</v>
      </c>
      <c r="D89" s="79" t="s">
        <v>10</v>
      </c>
      <c r="E89" s="62" t="s">
        <v>91</v>
      </c>
      <c r="F89" s="79" t="s">
        <v>36</v>
      </c>
      <c r="G89" s="63">
        <v>4022.5</v>
      </c>
      <c r="H89" s="63">
        <v>3587.2</v>
      </c>
    </row>
    <row r="90" spans="1:8" ht="25.5">
      <c r="A90" s="60" t="s">
        <v>79</v>
      </c>
      <c r="B90" s="79" t="s">
        <v>23</v>
      </c>
      <c r="C90" s="79" t="s">
        <v>12</v>
      </c>
      <c r="D90" s="79" t="s">
        <v>10</v>
      </c>
      <c r="E90" s="62" t="s">
        <v>91</v>
      </c>
      <c r="F90" s="79" t="s">
        <v>34</v>
      </c>
      <c r="G90" s="63">
        <v>12055.1</v>
      </c>
      <c r="H90" s="63">
        <v>10538.3</v>
      </c>
    </row>
    <row r="91" spans="1:8" ht="15">
      <c r="A91" s="73" t="s">
        <v>18</v>
      </c>
      <c r="B91" s="74">
        <v>920</v>
      </c>
      <c r="C91" s="74" t="s">
        <v>12</v>
      </c>
      <c r="D91" s="74" t="s">
        <v>10</v>
      </c>
      <c r="E91" s="74" t="s">
        <v>92</v>
      </c>
      <c r="F91" s="74"/>
      <c r="G91" s="67">
        <f>G94</f>
        <v>1700</v>
      </c>
      <c r="H91" s="67">
        <f>H94</f>
        <v>869.4</v>
      </c>
    </row>
    <row r="92" spans="1:8" ht="25.5">
      <c r="A92" s="59" t="s">
        <v>80</v>
      </c>
      <c r="B92" s="74">
        <v>920</v>
      </c>
      <c r="C92" s="74" t="s">
        <v>12</v>
      </c>
      <c r="D92" s="74" t="s">
        <v>10</v>
      </c>
      <c r="E92" s="74" t="s">
        <v>92</v>
      </c>
      <c r="F92" s="74" t="s">
        <v>49</v>
      </c>
      <c r="G92" s="67">
        <f t="shared" ref="G92:H93" si="25">G93</f>
        <v>1700</v>
      </c>
      <c r="H92" s="67">
        <f t="shared" si="25"/>
        <v>869.4</v>
      </c>
    </row>
    <row r="93" spans="1:8" ht="25.5">
      <c r="A93" s="59" t="s">
        <v>81</v>
      </c>
      <c r="B93" s="74">
        <v>920</v>
      </c>
      <c r="C93" s="74" t="s">
        <v>12</v>
      </c>
      <c r="D93" s="74" t="s">
        <v>10</v>
      </c>
      <c r="E93" s="74" t="s">
        <v>92</v>
      </c>
      <c r="F93" s="74" t="s">
        <v>50</v>
      </c>
      <c r="G93" s="67">
        <f t="shared" si="25"/>
        <v>1700</v>
      </c>
      <c r="H93" s="67">
        <f t="shared" si="25"/>
        <v>869.4</v>
      </c>
    </row>
    <row r="94" spans="1:8" ht="25.5">
      <c r="A94" s="60" t="s">
        <v>79</v>
      </c>
      <c r="B94" s="62">
        <v>920</v>
      </c>
      <c r="C94" s="62" t="s">
        <v>12</v>
      </c>
      <c r="D94" s="62" t="s">
        <v>10</v>
      </c>
      <c r="E94" s="62" t="s">
        <v>92</v>
      </c>
      <c r="F94" s="62" t="s">
        <v>34</v>
      </c>
      <c r="G94" s="63">
        <v>1700</v>
      </c>
      <c r="H94" s="63">
        <v>869.4</v>
      </c>
    </row>
    <row r="95" spans="1:8" ht="15">
      <c r="A95" s="73" t="s">
        <v>19</v>
      </c>
      <c r="B95" s="74">
        <v>920</v>
      </c>
      <c r="C95" s="74" t="s">
        <v>12</v>
      </c>
      <c r="D95" s="74" t="s">
        <v>10</v>
      </c>
      <c r="E95" s="74" t="s">
        <v>93</v>
      </c>
      <c r="F95" s="74" t="s">
        <v>7</v>
      </c>
      <c r="G95" s="67">
        <f>G98</f>
        <v>1300</v>
      </c>
      <c r="H95" s="67">
        <f>H98</f>
        <v>1275.2</v>
      </c>
    </row>
    <row r="96" spans="1:8" ht="25.5">
      <c r="A96" s="59" t="s">
        <v>80</v>
      </c>
      <c r="B96" s="74">
        <v>920</v>
      </c>
      <c r="C96" s="74" t="s">
        <v>12</v>
      </c>
      <c r="D96" s="74" t="s">
        <v>10</v>
      </c>
      <c r="E96" s="74" t="s">
        <v>93</v>
      </c>
      <c r="F96" s="74" t="s">
        <v>49</v>
      </c>
      <c r="G96" s="67">
        <f t="shared" ref="G96:H97" si="26">G97</f>
        <v>1300</v>
      </c>
      <c r="H96" s="67">
        <f t="shared" si="26"/>
        <v>1275.2</v>
      </c>
    </row>
    <row r="97" spans="1:8" ht="25.5">
      <c r="A97" s="59" t="s">
        <v>81</v>
      </c>
      <c r="B97" s="74">
        <v>920</v>
      </c>
      <c r="C97" s="74" t="s">
        <v>12</v>
      </c>
      <c r="D97" s="74" t="s">
        <v>10</v>
      </c>
      <c r="E97" s="74" t="s">
        <v>93</v>
      </c>
      <c r="F97" s="74" t="s">
        <v>50</v>
      </c>
      <c r="G97" s="67">
        <f t="shared" si="26"/>
        <v>1300</v>
      </c>
      <c r="H97" s="67">
        <f t="shared" si="26"/>
        <v>1275.2</v>
      </c>
    </row>
    <row r="98" spans="1:8" ht="25.5">
      <c r="A98" s="60" t="s">
        <v>79</v>
      </c>
      <c r="B98" s="62">
        <v>920</v>
      </c>
      <c r="C98" s="62" t="s">
        <v>12</v>
      </c>
      <c r="D98" s="62" t="s">
        <v>10</v>
      </c>
      <c r="E98" s="62" t="s">
        <v>93</v>
      </c>
      <c r="F98" s="62" t="s">
        <v>34</v>
      </c>
      <c r="G98" s="63">
        <v>1300</v>
      </c>
      <c r="H98" s="63">
        <v>1275.2</v>
      </c>
    </row>
    <row r="99" spans="1:8" ht="15">
      <c r="A99" s="73" t="s">
        <v>94</v>
      </c>
      <c r="B99" s="74">
        <v>920</v>
      </c>
      <c r="C99" s="74" t="s">
        <v>12</v>
      </c>
      <c r="D99" s="74" t="s">
        <v>10</v>
      </c>
      <c r="E99" s="74" t="s">
        <v>95</v>
      </c>
      <c r="F99" s="74" t="s">
        <v>7</v>
      </c>
      <c r="G99" s="67">
        <f>G102</f>
        <v>19079</v>
      </c>
      <c r="H99" s="67">
        <f>H102</f>
        <v>13693.2</v>
      </c>
    </row>
    <row r="100" spans="1:8" ht="25.5">
      <c r="A100" s="59" t="s">
        <v>80</v>
      </c>
      <c r="B100" s="74">
        <v>920</v>
      </c>
      <c r="C100" s="74" t="s">
        <v>12</v>
      </c>
      <c r="D100" s="74" t="s">
        <v>10</v>
      </c>
      <c r="E100" s="74" t="s">
        <v>95</v>
      </c>
      <c r="F100" s="74" t="s">
        <v>49</v>
      </c>
      <c r="G100" s="67">
        <f t="shared" ref="G100:H101" si="27">G101</f>
        <v>19079</v>
      </c>
      <c r="H100" s="67">
        <f t="shared" si="27"/>
        <v>13693.2</v>
      </c>
    </row>
    <row r="101" spans="1:8" ht="25.5">
      <c r="A101" s="59" t="s">
        <v>81</v>
      </c>
      <c r="B101" s="74">
        <v>920</v>
      </c>
      <c r="C101" s="74" t="s">
        <v>12</v>
      </c>
      <c r="D101" s="74" t="s">
        <v>10</v>
      </c>
      <c r="E101" s="74" t="s">
        <v>95</v>
      </c>
      <c r="F101" s="74" t="s">
        <v>50</v>
      </c>
      <c r="G101" s="67">
        <f t="shared" si="27"/>
        <v>19079</v>
      </c>
      <c r="H101" s="67">
        <f t="shared" si="27"/>
        <v>13693.2</v>
      </c>
    </row>
    <row r="102" spans="1:8" ht="25.5">
      <c r="A102" s="60" t="s">
        <v>79</v>
      </c>
      <c r="B102" s="62">
        <v>920</v>
      </c>
      <c r="C102" s="62" t="s">
        <v>12</v>
      </c>
      <c r="D102" s="62" t="s">
        <v>10</v>
      </c>
      <c r="E102" s="62" t="s">
        <v>95</v>
      </c>
      <c r="F102" s="62" t="s">
        <v>34</v>
      </c>
      <c r="G102" s="63">
        <v>19079</v>
      </c>
      <c r="H102" s="63">
        <v>13693.2</v>
      </c>
    </row>
    <row r="103" spans="1:8" ht="38.25">
      <c r="A103" s="91" t="s">
        <v>101</v>
      </c>
      <c r="B103" s="76" t="s">
        <v>23</v>
      </c>
      <c r="C103" s="76" t="s">
        <v>12</v>
      </c>
      <c r="D103" s="76" t="s">
        <v>10</v>
      </c>
      <c r="E103" s="74" t="s">
        <v>99</v>
      </c>
      <c r="F103" s="76"/>
      <c r="G103" s="81">
        <f t="shared" ref="G103:H105" si="28">G104</f>
        <v>2633.2</v>
      </c>
      <c r="H103" s="81">
        <f t="shared" si="28"/>
        <v>2632.9</v>
      </c>
    </row>
    <row r="104" spans="1:8" ht="25.5">
      <c r="A104" s="77" t="s">
        <v>83</v>
      </c>
      <c r="B104" s="76" t="s">
        <v>23</v>
      </c>
      <c r="C104" s="76" t="s">
        <v>12</v>
      </c>
      <c r="D104" s="76" t="s">
        <v>10</v>
      </c>
      <c r="E104" s="74" t="s">
        <v>99</v>
      </c>
      <c r="F104" s="76" t="s">
        <v>63</v>
      </c>
      <c r="G104" s="81">
        <f t="shared" si="28"/>
        <v>2633.2</v>
      </c>
      <c r="H104" s="81">
        <f t="shared" si="28"/>
        <v>2632.9</v>
      </c>
    </row>
    <row r="105" spans="1:8" ht="15">
      <c r="A105" s="77" t="s">
        <v>64</v>
      </c>
      <c r="B105" s="76" t="s">
        <v>23</v>
      </c>
      <c r="C105" s="76" t="s">
        <v>12</v>
      </c>
      <c r="D105" s="76" t="s">
        <v>10</v>
      </c>
      <c r="E105" s="74" t="s">
        <v>99</v>
      </c>
      <c r="F105" s="76" t="s">
        <v>62</v>
      </c>
      <c r="G105" s="81">
        <f t="shared" si="28"/>
        <v>2633.2</v>
      </c>
      <c r="H105" s="81">
        <f t="shared" si="28"/>
        <v>2632.9</v>
      </c>
    </row>
    <row r="106" spans="1:8" ht="25.5">
      <c r="A106" s="90" t="s">
        <v>85</v>
      </c>
      <c r="B106" s="79" t="s">
        <v>23</v>
      </c>
      <c r="C106" s="79" t="s">
        <v>12</v>
      </c>
      <c r="D106" s="79" t="s">
        <v>10</v>
      </c>
      <c r="E106" s="79" t="s">
        <v>99</v>
      </c>
      <c r="F106" s="79" t="s">
        <v>84</v>
      </c>
      <c r="G106" s="63">
        <v>2633.2</v>
      </c>
      <c r="H106" s="63">
        <v>2632.9</v>
      </c>
    </row>
    <row r="107" spans="1:8" ht="28.5" customHeight="1">
      <c r="A107" s="70" t="s">
        <v>58</v>
      </c>
      <c r="B107" s="71" t="s">
        <v>23</v>
      </c>
      <c r="C107" s="71" t="s">
        <v>25</v>
      </c>
      <c r="D107" s="71" t="s">
        <v>26</v>
      </c>
      <c r="E107" s="71"/>
      <c r="F107" s="71" t="s">
        <v>7</v>
      </c>
      <c r="G107" s="92">
        <f>G108+G114</f>
        <v>1175.1999999999998</v>
      </c>
      <c r="H107" s="92">
        <f>H108+H114</f>
        <v>892.4</v>
      </c>
    </row>
    <row r="108" spans="1:8" ht="27" customHeight="1">
      <c r="A108" s="73" t="s">
        <v>28</v>
      </c>
      <c r="B108" s="74" t="s">
        <v>23</v>
      </c>
      <c r="C108" s="74" t="s">
        <v>25</v>
      </c>
      <c r="D108" s="74" t="s">
        <v>9</v>
      </c>
      <c r="E108" s="74"/>
      <c r="F108" s="74"/>
      <c r="G108" s="67">
        <f t="shared" ref="G108:H112" si="29">G109</f>
        <v>483.9</v>
      </c>
      <c r="H108" s="67">
        <f t="shared" si="29"/>
        <v>477.9</v>
      </c>
    </row>
    <row r="109" spans="1:8" ht="15">
      <c r="A109" s="56" t="s">
        <v>46</v>
      </c>
      <c r="B109" s="74">
        <v>920</v>
      </c>
      <c r="C109" s="74" t="s">
        <v>25</v>
      </c>
      <c r="D109" s="74" t="s">
        <v>9</v>
      </c>
      <c r="E109" s="57" t="s">
        <v>47</v>
      </c>
      <c r="F109" s="74"/>
      <c r="G109" s="67">
        <f t="shared" si="29"/>
        <v>483.9</v>
      </c>
      <c r="H109" s="67">
        <f t="shared" si="29"/>
        <v>477.9</v>
      </c>
    </row>
    <row r="110" spans="1:8" ht="15">
      <c r="A110" s="93" t="s">
        <v>96</v>
      </c>
      <c r="B110" s="74" t="s">
        <v>23</v>
      </c>
      <c r="C110" s="74" t="s">
        <v>25</v>
      </c>
      <c r="D110" s="74" t="s">
        <v>9</v>
      </c>
      <c r="E110" s="57" t="s">
        <v>77</v>
      </c>
      <c r="F110" s="74"/>
      <c r="G110" s="67">
        <f t="shared" si="29"/>
        <v>483.9</v>
      </c>
      <c r="H110" s="67">
        <f t="shared" si="29"/>
        <v>477.9</v>
      </c>
    </row>
    <row r="111" spans="1:8" ht="15">
      <c r="A111" s="94" t="s">
        <v>70</v>
      </c>
      <c r="B111" s="74" t="s">
        <v>23</v>
      </c>
      <c r="C111" s="74" t="s">
        <v>25</v>
      </c>
      <c r="D111" s="74" t="s">
        <v>9</v>
      </c>
      <c r="E111" s="57" t="s">
        <v>77</v>
      </c>
      <c r="F111" s="74" t="s">
        <v>69</v>
      </c>
      <c r="G111" s="67">
        <f t="shared" si="29"/>
        <v>483.9</v>
      </c>
      <c r="H111" s="67">
        <f t="shared" si="29"/>
        <v>477.9</v>
      </c>
    </row>
    <row r="112" spans="1:8" ht="15">
      <c r="A112" s="95" t="s">
        <v>71</v>
      </c>
      <c r="B112" s="74" t="s">
        <v>23</v>
      </c>
      <c r="C112" s="74" t="s">
        <v>25</v>
      </c>
      <c r="D112" s="74" t="s">
        <v>9</v>
      </c>
      <c r="E112" s="57" t="s">
        <v>77</v>
      </c>
      <c r="F112" s="74" t="s">
        <v>72</v>
      </c>
      <c r="G112" s="67">
        <f t="shared" si="29"/>
        <v>483.9</v>
      </c>
      <c r="H112" s="67">
        <f t="shared" si="29"/>
        <v>477.9</v>
      </c>
    </row>
    <row r="113" spans="1:8" ht="15">
      <c r="A113" s="60" t="s">
        <v>75</v>
      </c>
      <c r="B113" s="62" t="s">
        <v>23</v>
      </c>
      <c r="C113" s="62" t="s">
        <v>25</v>
      </c>
      <c r="D113" s="62" t="s">
        <v>9</v>
      </c>
      <c r="E113" s="61" t="s">
        <v>77</v>
      </c>
      <c r="F113" s="62" t="s">
        <v>37</v>
      </c>
      <c r="G113" s="63">
        <v>483.9</v>
      </c>
      <c r="H113" s="63">
        <v>477.9</v>
      </c>
    </row>
    <row r="114" spans="1:8" ht="15">
      <c r="A114" s="73" t="s">
        <v>32</v>
      </c>
      <c r="B114" s="74" t="s">
        <v>23</v>
      </c>
      <c r="C114" s="74" t="s">
        <v>25</v>
      </c>
      <c r="D114" s="74" t="s">
        <v>10</v>
      </c>
      <c r="E114" s="74"/>
      <c r="F114" s="74"/>
      <c r="G114" s="81">
        <f>G115+G124</f>
        <v>691.3</v>
      </c>
      <c r="H114" s="81">
        <f>H115+H124</f>
        <v>414.5</v>
      </c>
    </row>
    <row r="115" spans="1:8" ht="25.5">
      <c r="A115" s="56" t="s">
        <v>140</v>
      </c>
      <c r="B115" s="74">
        <v>920</v>
      </c>
      <c r="C115" s="74" t="s">
        <v>25</v>
      </c>
      <c r="D115" s="74" t="s">
        <v>10</v>
      </c>
      <c r="E115" s="57" t="s">
        <v>141</v>
      </c>
      <c r="F115" s="74"/>
      <c r="G115" s="81">
        <f>G116+G120</f>
        <v>591.29999999999995</v>
      </c>
      <c r="H115" s="81">
        <f>H116+H120</f>
        <v>392.8</v>
      </c>
    </row>
    <row r="116" spans="1:8" ht="25.5">
      <c r="A116" s="56" t="s">
        <v>142</v>
      </c>
      <c r="B116" s="74" t="s">
        <v>23</v>
      </c>
      <c r="C116" s="74" t="s">
        <v>25</v>
      </c>
      <c r="D116" s="74" t="s">
        <v>10</v>
      </c>
      <c r="E116" s="57" t="s">
        <v>143</v>
      </c>
      <c r="F116" s="74"/>
      <c r="G116" s="81">
        <f>G117</f>
        <v>541.29999999999995</v>
      </c>
      <c r="H116" s="81">
        <f>H117</f>
        <v>361.1</v>
      </c>
    </row>
    <row r="117" spans="1:8" ht="17.25" customHeight="1">
      <c r="A117" s="94" t="s">
        <v>70</v>
      </c>
      <c r="B117" s="74" t="s">
        <v>23</v>
      </c>
      <c r="C117" s="74" t="s">
        <v>25</v>
      </c>
      <c r="D117" s="74" t="s">
        <v>10</v>
      </c>
      <c r="E117" s="57" t="s">
        <v>143</v>
      </c>
      <c r="F117" s="74" t="s">
        <v>69</v>
      </c>
      <c r="G117" s="81">
        <f t="shared" ref="G117:H131" si="30">G118</f>
        <v>541.29999999999995</v>
      </c>
      <c r="H117" s="81">
        <f t="shared" si="30"/>
        <v>361.1</v>
      </c>
    </row>
    <row r="118" spans="1:8" ht="25.5">
      <c r="A118" s="96" t="s">
        <v>74</v>
      </c>
      <c r="B118" s="74" t="s">
        <v>23</v>
      </c>
      <c r="C118" s="74" t="s">
        <v>25</v>
      </c>
      <c r="D118" s="74" t="s">
        <v>10</v>
      </c>
      <c r="E118" s="57" t="s">
        <v>143</v>
      </c>
      <c r="F118" s="74" t="s">
        <v>73</v>
      </c>
      <c r="G118" s="81">
        <f t="shared" si="30"/>
        <v>541.29999999999995</v>
      </c>
      <c r="H118" s="81">
        <f t="shared" si="30"/>
        <v>361.1</v>
      </c>
    </row>
    <row r="119" spans="1:8" ht="25.5">
      <c r="A119" s="60" t="s">
        <v>76</v>
      </c>
      <c r="B119" s="62" t="s">
        <v>23</v>
      </c>
      <c r="C119" s="62" t="s">
        <v>25</v>
      </c>
      <c r="D119" s="62" t="s">
        <v>10</v>
      </c>
      <c r="E119" s="61" t="s">
        <v>143</v>
      </c>
      <c r="F119" s="62" t="s">
        <v>41</v>
      </c>
      <c r="G119" s="63">
        <v>541.29999999999995</v>
      </c>
      <c r="H119" s="63">
        <v>361.1</v>
      </c>
    </row>
    <row r="120" spans="1:8" ht="25.5">
      <c r="A120" s="56" t="s">
        <v>144</v>
      </c>
      <c r="B120" s="74" t="s">
        <v>23</v>
      </c>
      <c r="C120" s="74" t="s">
        <v>25</v>
      </c>
      <c r="D120" s="74" t="s">
        <v>10</v>
      </c>
      <c r="E120" s="57" t="s">
        <v>145</v>
      </c>
      <c r="F120" s="74"/>
      <c r="G120" s="81">
        <f>G121</f>
        <v>50</v>
      </c>
      <c r="H120" s="81">
        <f>H121</f>
        <v>31.7</v>
      </c>
    </row>
    <row r="121" spans="1:8" ht="15">
      <c r="A121" s="94" t="s">
        <v>70</v>
      </c>
      <c r="B121" s="74" t="s">
        <v>23</v>
      </c>
      <c r="C121" s="74" t="s">
        <v>25</v>
      </c>
      <c r="D121" s="74" t="s">
        <v>10</v>
      </c>
      <c r="E121" s="57" t="s">
        <v>145</v>
      </c>
      <c r="F121" s="74" t="s">
        <v>69</v>
      </c>
      <c r="G121" s="81">
        <f t="shared" si="30"/>
        <v>50</v>
      </c>
      <c r="H121" s="81">
        <f t="shared" si="30"/>
        <v>31.7</v>
      </c>
    </row>
    <row r="122" spans="1:8" ht="25.5">
      <c r="A122" s="96" t="s">
        <v>74</v>
      </c>
      <c r="B122" s="74" t="s">
        <v>23</v>
      </c>
      <c r="C122" s="74" t="s">
        <v>25</v>
      </c>
      <c r="D122" s="74" t="s">
        <v>10</v>
      </c>
      <c r="E122" s="57" t="s">
        <v>145</v>
      </c>
      <c r="F122" s="74" t="s">
        <v>73</v>
      </c>
      <c r="G122" s="81">
        <f t="shared" si="30"/>
        <v>50</v>
      </c>
      <c r="H122" s="81">
        <f t="shared" si="30"/>
        <v>31.7</v>
      </c>
    </row>
    <row r="123" spans="1:8" ht="25.5">
      <c r="A123" s="60" t="s">
        <v>76</v>
      </c>
      <c r="B123" s="62" t="s">
        <v>23</v>
      </c>
      <c r="C123" s="62" t="s">
        <v>25</v>
      </c>
      <c r="D123" s="62" t="s">
        <v>10</v>
      </c>
      <c r="E123" s="61" t="s">
        <v>145</v>
      </c>
      <c r="F123" s="62" t="s">
        <v>41</v>
      </c>
      <c r="G123" s="63">
        <v>50</v>
      </c>
      <c r="H123" s="63">
        <v>31.7</v>
      </c>
    </row>
    <row r="124" spans="1:8" ht="15">
      <c r="A124" s="56" t="s">
        <v>46</v>
      </c>
      <c r="B124" s="74">
        <v>920</v>
      </c>
      <c r="C124" s="74" t="s">
        <v>25</v>
      </c>
      <c r="D124" s="74" t="s">
        <v>10</v>
      </c>
      <c r="E124" s="57" t="s">
        <v>47</v>
      </c>
      <c r="F124" s="74"/>
      <c r="G124" s="81">
        <f>G125+G129</f>
        <v>100</v>
      </c>
      <c r="H124" s="81">
        <f>H125+H129</f>
        <v>21.7</v>
      </c>
    </row>
    <row r="125" spans="1:8" ht="15">
      <c r="A125" s="97" t="s">
        <v>146</v>
      </c>
      <c r="B125" s="74" t="s">
        <v>23</v>
      </c>
      <c r="C125" s="74" t="s">
        <v>25</v>
      </c>
      <c r="D125" s="74" t="s">
        <v>10</v>
      </c>
      <c r="E125" s="57" t="s">
        <v>147</v>
      </c>
      <c r="F125" s="74"/>
      <c r="G125" s="81">
        <f t="shared" si="30"/>
        <v>45</v>
      </c>
      <c r="H125" s="81">
        <f t="shared" si="30"/>
        <v>0</v>
      </c>
    </row>
    <row r="126" spans="1:8" ht="33" customHeight="1">
      <c r="A126" s="94" t="s">
        <v>70</v>
      </c>
      <c r="B126" s="74" t="s">
        <v>23</v>
      </c>
      <c r="C126" s="74" t="s">
        <v>25</v>
      </c>
      <c r="D126" s="74" t="s">
        <v>10</v>
      </c>
      <c r="E126" s="57" t="s">
        <v>147</v>
      </c>
      <c r="F126" s="74" t="s">
        <v>69</v>
      </c>
      <c r="G126" s="81">
        <f t="shared" si="30"/>
        <v>45</v>
      </c>
      <c r="H126" s="81">
        <f t="shared" si="30"/>
        <v>0</v>
      </c>
    </row>
    <row r="127" spans="1:8" ht="25.5">
      <c r="A127" s="96" t="s">
        <v>74</v>
      </c>
      <c r="B127" s="74" t="s">
        <v>23</v>
      </c>
      <c r="C127" s="74" t="s">
        <v>25</v>
      </c>
      <c r="D127" s="74" t="s">
        <v>10</v>
      </c>
      <c r="E127" s="57" t="s">
        <v>147</v>
      </c>
      <c r="F127" s="74" t="s">
        <v>73</v>
      </c>
      <c r="G127" s="81">
        <f t="shared" si="30"/>
        <v>45</v>
      </c>
      <c r="H127" s="81">
        <f t="shared" si="30"/>
        <v>0</v>
      </c>
    </row>
    <row r="128" spans="1:8" ht="25.5">
      <c r="A128" s="60" t="s">
        <v>76</v>
      </c>
      <c r="B128" s="62" t="s">
        <v>23</v>
      </c>
      <c r="C128" s="62" t="s">
        <v>25</v>
      </c>
      <c r="D128" s="62" t="s">
        <v>10</v>
      </c>
      <c r="E128" s="61" t="s">
        <v>147</v>
      </c>
      <c r="F128" s="62" t="s">
        <v>41</v>
      </c>
      <c r="G128" s="63">
        <v>45</v>
      </c>
      <c r="H128" s="63">
        <v>0</v>
      </c>
    </row>
    <row r="129" spans="1:8" ht="36.75" customHeight="1">
      <c r="A129" s="93" t="s">
        <v>148</v>
      </c>
      <c r="B129" s="74" t="s">
        <v>23</v>
      </c>
      <c r="C129" s="74" t="s">
        <v>25</v>
      </c>
      <c r="D129" s="74" t="s">
        <v>10</v>
      </c>
      <c r="E129" s="57" t="s">
        <v>149</v>
      </c>
      <c r="F129" s="74"/>
      <c r="G129" s="81">
        <f t="shared" si="30"/>
        <v>55</v>
      </c>
      <c r="H129" s="81">
        <f t="shared" si="30"/>
        <v>21.7</v>
      </c>
    </row>
    <row r="130" spans="1:8" ht="56.25" customHeight="1">
      <c r="A130" s="59" t="s">
        <v>80</v>
      </c>
      <c r="B130" s="74" t="s">
        <v>23</v>
      </c>
      <c r="C130" s="74" t="s">
        <v>25</v>
      </c>
      <c r="D130" s="74" t="s">
        <v>10</v>
      </c>
      <c r="E130" s="57" t="s">
        <v>149</v>
      </c>
      <c r="F130" s="74" t="s">
        <v>49</v>
      </c>
      <c r="G130" s="81">
        <f t="shared" si="30"/>
        <v>55</v>
      </c>
      <c r="H130" s="81">
        <f t="shared" si="30"/>
        <v>21.7</v>
      </c>
    </row>
    <row r="131" spans="1:8" ht="28.5" customHeight="1">
      <c r="A131" s="59" t="s">
        <v>81</v>
      </c>
      <c r="B131" s="74" t="s">
        <v>23</v>
      </c>
      <c r="C131" s="74" t="s">
        <v>25</v>
      </c>
      <c r="D131" s="74" t="s">
        <v>10</v>
      </c>
      <c r="E131" s="57" t="s">
        <v>149</v>
      </c>
      <c r="F131" s="74" t="s">
        <v>50</v>
      </c>
      <c r="G131" s="81">
        <f t="shared" si="30"/>
        <v>55</v>
      </c>
      <c r="H131" s="81">
        <f t="shared" si="30"/>
        <v>21.7</v>
      </c>
    </row>
    <row r="132" spans="1:8" ht="12.75" customHeight="1">
      <c r="A132" s="60" t="s">
        <v>79</v>
      </c>
      <c r="B132" s="62" t="s">
        <v>23</v>
      </c>
      <c r="C132" s="62" t="s">
        <v>25</v>
      </c>
      <c r="D132" s="62" t="s">
        <v>10</v>
      </c>
      <c r="E132" s="61" t="s">
        <v>149</v>
      </c>
      <c r="F132" s="62" t="s">
        <v>34</v>
      </c>
      <c r="G132" s="63">
        <v>55</v>
      </c>
      <c r="H132" s="63">
        <v>21.7</v>
      </c>
    </row>
    <row r="133" spans="1:8" ht="57.75" customHeight="1">
      <c r="A133" s="98" t="s">
        <v>59</v>
      </c>
      <c r="B133" s="99" t="s">
        <v>60</v>
      </c>
      <c r="C133" s="100"/>
      <c r="D133" s="100"/>
      <c r="E133" s="99"/>
      <c r="F133" s="99" t="s">
        <v>7</v>
      </c>
      <c r="G133" s="46">
        <f t="shared" ref="G133:H135" si="31">G134</f>
        <v>47417.1</v>
      </c>
      <c r="H133" s="46">
        <f t="shared" si="31"/>
        <v>46516.800000000003</v>
      </c>
    </row>
    <row r="134" spans="1:8" ht="14.25">
      <c r="A134" s="70" t="s">
        <v>61</v>
      </c>
      <c r="B134" s="101">
        <v>956</v>
      </c>
      <c r="C134" s="102">
        <v>8</v>
      </c>
      <c r="D134" s="71" t="s">
        <v>26</v>
      </c>
      <c r="E134" s="103"/>
      <c r="F134" s="101"/>
      <c r="G134" s="42">
        <f>G135+G180</f>
        <v>47417.1</v>
      </c>
      <c r="H134" s="42">
        <f>H135+H180</f>
        <v>46516.800000000003</v>
      </c>
    </row>
    <row r="135" spans="1:8" ht="15">
      <c r="A135" s="73" t="s">
        <v>22</v>
      </c>
      <c r="B135" s="104">
        <v>956</v>
      </c>
      <c r="C135" s="105">
        <v>8</v>
      </c>
      <c r="D135" s="105">
        <v>1</v>
      </c>
      <c r="E135" s="106"/>
      <c r="F135" s="104"/>
      <c r="G135" s="55">
        <f t="shared" si="31"/>
        <v>32703.399999999998</v>
      </c>
      <c r="H135" s="55">
        <f t="shared" si="31"/>
        <v>31803.1</v>
      </c>
    </row>
    <row r="136" spans="1:8" ht="25.5">
      <c r="A136" s="56" t="s">
        <v>150</v>
      </c>
      <c r="B136" s="57" t="s">
        <v>60</v>
      </c>
      <c r="C136" s="52">
        <v>8</v>
      </c>
      <c r="D136" s="52">
        <v>1</v>
      </c>
      <c r="E136" s="57" t="s">
        <v>151</v>
      </c>
      <c r="F136" s="57"/>
      <c r="G136" s="65">
        <f>G137+G141+G145+G149+G157+G161+G165+G169+G177+G153+G173</f>
        <v>32703.399999999998</v>
      </c>
      <c r="H136" s="65">
        <f t="shared" ref="H136" si="32">H137+H141+H145+H149+H157+H161+H165+H169+H177+H153+H173</f>
        <v>31803.1</v>
      </c>
    </row>
    <row r="137" spans="1:8" ht="25.5">
      <c r="A137" s="107" t="s">
        <v>152</v>
      </c>
      <c r="B137" s="108" t="s">
        <v>60</v>
      </c>
      <c r="C137" s="52">
        <v>8</v>
      </c>
      <c r="D137" s="52">
        <v>1</v>
      </c>
      <c r="E137" s="51" t="s">
        <v>153</v>
      </c>
      <c r="F137" s="57"/>
      <c r="G137" s="65">
        <f>G138</f>
        <v>9802.2000000000007</v>
      </c>
      <c r="H137" s="65">
        <f t="shared" ref="H137" si="33">H138</f>
        <v>8902.2000000000007</v>
      </c>
    </row>
    <row r="138" spans="1:8" ht="25.5">
      <c r="A138" s="87" t="s">
        <v>65</v>
      </c>
      <c r="B138" s="109" t="s">
        <v>60</v>
      </c>
      <c r="C138" s="52">
        <v>8</v>
      </c>
      <c r="D138" s="52">
        <v>1</v>
      </c>
      <c r="E138" s="88" t="s">
        <v>153</v>
      </c>
      <c r="F138" s="57" t="s">
        <v>66</v>
      </c>
      <c r="G138" s="65">
        <f>G140</f>
        <v>9802.2000000000007</v>
      </c>
      <c r="H138" s="65">
        <f t="shared" ref="H138" si="34">H140</f>
        <v>8902.2000000000007</v>
      </c>
    </row>
    <row r="139" spans="1:8" ht="15">
      <c r="A139" s="87" t="s">
        <v>67</v>
      </c>
      <c r="B139" s="109" t="s">
        <v>60</v>
      </c>
      <c r="C139" s="52">
        <v>8</v>
      </c>
      <c r="D139" s="52">
        <v>1</v>
      </c>
      <c r="E139" s="88" t="s">
        <v>153</v>
      </c>
      <c r="F139" s="57" t="s">
        <v>68</v>
      </c>
      <c r="G139" s="65">
        <f>G140</f>
        <v>9802.2000000000007</v>
      </c>
      <c r="H139" s="65">
        <f t="shared" ref="H139" si="35">H140</f>
        <v>8902.2000000000007</v>
      </c>
    </row>
    <row r="140" spans="1:8" ht="51">
      <c r="A140" s="110" t="s">
        <v>86</v>
      </c>
      <c r="B140" s="111" t="s">
        <v>60</v>
      </c>
      <c r="C140" s="112">
        <v>8</v>
      </c>
      <c r="D140" s="112">
        <v>1</v>
      </c>
      <c r="E140" s="61" t="s">
        <v>153</v>
      </c>
      <c r="F140" s="61" t="s">
        <v>39</v>
      </c>
      <c r="G140" s="63">
        <v>9802.2000000000007</v>
      </c>
      <c r="H140" s="63">
        <v>8902.2000000000007</v>
      </c>
    </row>
    <row r="141" spans="1:8" ht="25.5">
      <c r="A141" s="113" t="s">
        <v>154</v>
      </c>
      <c r="B141" s="109" t="s">
        <v>60</v>
      </c>
      <c r="C141" s="52">
        <v>8</v>
      </c>
      <c r="D141" s="52">
        <v>1</v>
      </c>
      <c r="E141" s="88" t="s">
        <v>155</v>
      </c>
      <c r="F141" s="57"/>
      <c r="G141" s="65">
        <f t="shared" ref="G141:H143" si="36">G142</f>
        <v>2720.5</v>
      </c>
      <c r="H141" s="65">
        <f t="shared" si="36"/>
        <v>2720.4</v>
      </c>
    </row>
    <row r="142" spans="1:8" ht="25.5">
      <c r="A142" s="87" t="s">
        <v>65</v>
      </c>
      <c r="B142" s="109" t="s">
        <v>60</v>
      </c>
      <c r="C142" s="52">
        <v>8</v>
      </c>
      <c r="D142" s="52">
        <v>1</v>
      </c>
      <c r="E142" s="88" t="s">
        <v>155</v>
      </c>
      <c r="F142" s="57" t="s">
        <v>66</v>
      </c>
      <c r="G142" s="65">
        <f t="shared" si="36"/>
        <v>2720.5</v>
      </c>
      <c r="H142" s="65">
        <f>H143</f>
        <v>2720.4</v>
      </c>
    </row>
    <row r="143" spans="1:8" ht="15">
      <c r="A143" s="87" t="s">
        <v>67</v>
      </c>
      <c r="B143" s="109" t="s">
        <v>60</v>
      </c>
      <c r="C143" s="52">
        <v>8</v>
      </c>
      <c r="D143" s="52">
        <v>1</v>
      </c>
      <c r="E143" s="88" t="s">
        <v>155</v>
      </c>
      <c r="F143" s="57" t="s">
        <v>68</v>
      </c>
      <c r="G143" s="65">
        <f t="shared" si="36"/>
        <v>2720.5</v>
      </c>
      <c r="H143" s="65">
        <f t="shared" si="36"/>
        <v>2720.4</v>
      </c>
    </row>
    <row r="144" spans="1:8" ht="15">
      <c r="A144" s="110" t="s">
        <v>38</v>
      </c>
      <c r="B144" s="111" t="s">
        <v>60</v>
      </c>
      <c r="C144" s="112">
        <v>8</v>
      </c>
      <c r="D144" s="112">
        <v>1</v>
      </c>
      <c r="E144" s="61" t="s">
        <v>155</v>
      </c>
      <c r="F144" s="61" t="s">
        <v>40</v>
      </c>
      <c r="G144" s="63">
        <v>2720.5</v>
      </c>
      <c r="H144" s="63">
        <v>2720.4</v>
      </c>
    </row>
    <row r="145" spans="1:8" ht="25.5">
      <c r="A145" s="113" t="s">
        <v>156</v>
      </c>
      <c r="B145" s="109" t="s">
        <v>60</v>
      </c>
      <c r="C145" s="52">
        <v>8</v>
      </c>
      <c r="D145" s="52">
        <v>1</v>
      </c>
      <c r="E145" s="88" t="s">
        <v>157</v>
      </c>
      <c r="F145" s="57"/>
      <c r="G145" s="65">
        <f t="shared" ref="G145:H147" si="37">G146</f>
        <v>1348.8</v>
      </c>
      <c r="H145" s="65">
        <f t="shared" si="37"/>
        <v>1348.8</v>
      </c>
    </row>
    <row r="146" spans="1:8" ht="25.5">
      <c r="A146" s="87" t="s">
        <v>65</v>
      </c>
      <c r="B146" s="109" t="s">
        <v>60</v>
      </c>
      <c r="C146" s="52">
        <v>8</v>
      </c>
      <c r="D146" s="52">
        <v>1</v>
      </c>
      <c r="E146" s="88" t="s">
        <v>157</v>
      </c>
      <c r="F146" s="57" t="s">
        <v>66</v>
      </c>
      <c r="G146" s="65">
        <f t="shared" si="37"/>
        <v>1348.8</v>
      </c>
      <c r="H146" s="65">
        <f t="shared" si="37"/>
        <v>1348.8</v>
      </c>
    </row>
    <row r="147" spans="1:8" ht="15">
      <c r="A147" s="87" t="s">
        <v>67</v>
      </c>
      <c r="B147" s="109" t="s">
        <v>60</v>
      </c>
      <c r="C147" s="52">
        <v>8</v>
      </c>
      <c r="D147" s="52">
        <v>1</v>
      </c>
      <c r="E147" s="88" t="s">
        <v>157</v>
      </c>
      <c r="F147" s="57" t="s">
        <v>68</v>
      </c>
      <c r="G147" s="65">
        <f t="shared" si="37"/>
        <v>1348.8</v>
      </c>
      <c r="H147" s="65">
        <f t="shared" si="37"/>
        <v>1348.8</v>
      </c>
    </row>
    <row r="148" spans="1:8" ht="15">
      <c r="A148" s="110" t="s">
        <v>38</v>
      </c>
      <c r="B148" s="111" t="s">
        <v>60</v>
      </c>
      <c r="C148" s="112">
        <v>8</v>
      </c>
      <c r="D148" s="112">
        <v>1</v>
      </c>
      <c r="E148" s="61" t="s">
        <v>157</v>
      </c>
      <c r="F148" s="61" t="s">
        <v>40</v>
      </c>
      <c r="G148" s="63">
        <v>1348.8</v>
      </c>
      <c r="H148" s="63">
        <v>1348.8</v>
      </c>
    </row>
    <row r="149" spans="1:8" ht="25.5">
      <c r="A149" s="113" t="s">
        <v>158</v>
      </c>
      <c r="B149" s="109" t="s">
        <v>60</v>
      </c>
      <c r="C149" s="52">
        <v>8</v>
      </c>
      <c r="D149" s="52">
        <v>1</v>
      </c>
      <c r="E149" s="88" t="s">
        <v>159</v>
      </c>
      <c r="F149" s="57"/>
      <c r="G149" s="65">
        <f t="shared" ref="G149:H151" si="38">G150</f>
        <v>124.8</v>
      </c>
      <c r="H149" s="65">
        <f t="shared" si="38"/>
        <v>124.6</v>
      </c>
    </row>
    <row r="150" spans="1:8" ht="21.75" customHeight="1">
      <c r="A150" s="87" t="s">
        <v>65</v>
      </c>
      <c r="B150" s="109" t="s">
        <v>60</v>
      </c>
      <c r="C150" s="52">
        <v>8</v>
      </c>
      <c r="D150" s="52">
        <v>1</v>
      </c>
      <c r="E150" s="88" t="s">
        <v>159</v>
      </c>
      <c r="F150" s="57" t="s">
        <v>66</v>
      </c>
      <c r="G150" s="65">
        <f t="shared" si="38"/>
        <v>124.8</v>
      </c>
      <c r="H150" s="65">
        <f>H151</f>
        <v>124.6</v>
      </c>
    </row>
    <row r="151" spans="1:8" ht="15">
      <c r="A151" s="87" t="s">
        <v>67</v>
      </c>
      <c r="B151" s="109" t="s">
        <v>60</v>
      </c>
      <c r="C151" s="52">
        <v>8</v>
      </c>
      <c r="D151" s="52">
        <v>1</v>
      </c>
      <c r="E151" s="88" t="s">
        <v>159</v>
      </c>
      <c r="F151" s="57" t="s">
        <v>68</v>
      </c>
      <c r="G151" s="65">
        <f t="shared" si="38"/>
        <v>124.8</v>
      </c>
      <c r="H151" s="65">
        <f t="shared" si="38"/>
        <v>124.6</v>
      </c>
    </row>
    <row r="152" spans="1:8" ht="15">
      <c r="A152" s="110" t="s">
        <v>38</v>
      </c>
      <c r="B152" s="111" t="s">
        <v>60</v>
      </c>
      <c r="C152" s="112">
        <v>8</v>
      </c>
      <c r="D152" s="112">
        <v>1</v>
      </c>
      <c r="E152" s="61" t="s">
        <v>159</v>
      </c>
      <c r="F152" s="61" t="s">
        <v>40</v>
      </c>
      <c r="G152" s="63">
        <v>124.8</v>
      </c>
      <c r="H152" s="63">
        <v>124.6</v>
      </c>
    </row>
    <row r="153" spans="1:8" ht="51">
      <c r="A153" s="56" t="s">
        <v>160</v>
      </c>
      <c r="B153" s="114" t="s">
        <v>60</v>
      </c>
      <c r="C153" s="52">
        <v>8</v>
      </c>
      <c r="D153" s="52">
        <v>1</v>
      </c>
      <c r="E153" s="88" t="s">
        <v>161</v>
      </c>
      <c r="F153" s="57"/>
      <c r="G153" s="65">
        <f>G154</f>
        <v>140</v>
      </c>
      <c r="H153" s="65">
        <f t="shared" ref="H153:H155" si="39">H154</f>
        <v>140</v>
      </c>
    </row>
    <row r="154" spans="1:8" ht="25.5">
      <c r="A154" s="87" t="s">
        <v>65</v>
      </c>
      <c r="B154" s="114" t="s">
        <v>60</v>
      </c>
      <c r="C154" s="52">
        <v>8</v>
      </c>
      <c r="D154" s="52">
        <v>1</v>
      </c>
      <c r="E154" s="88" t="s">
        <v>161</v>
      </c>
      <c r="F154" s="57" t="s">
        <v>66</v>
      </c>
      <c r="G154" s="65">
        <f>G155</f>
        <v>140</v>
      </c>
      <c r="H154" s="65">
        <f t="shared" si="39"/>
        <v>140</v>
      </c>
    </row>
    <row r="155" spans="1:8" ht="15">
      <c r="A155" s="87" t="s">
        <v>67</v>
      </c>
      <c r="B155" s="114" t="s">
        <v>60</v>
      </c>
      <c r="C155" s="52">
        <v>8</v>
      </c>
      <c r="D155" s="52">
        <v>1</v>
      </c>
      <c r="E155" s="88" t="s">
        <v>161</v>
      </c>
      <c r="F155" s="57" t="s">
        <v>68</v>
      </c>
      <c r="G155" s="65">
        <f>G156</f>
        <v>140</v>
      </c>
      <c r="H155" s="65">
        <f t="shared" si="39"/>
        <v>140</v>
      </c>
    </row>
    <row r="156" spans="1:8" ht="15">
      <c r="A156" s="110" t="s">
        <v>38</v>
      </c>
      <c r="B156" s="111" t="s">
        <v>60</v>
      </c>
      <c r="C156" s="112">
        <v>8</v>
      </c>
      <c r="D156" s="112">
        <v>1</v>
      </c>
      <c r="E156" s="61" t="s">
        <v>161</v>
      </c>
      <c r="F156" s="61" t="s">
        <v>40</v>
      </c>
      <c r="G156" s="63">
        <v>140</v>
      </c>
      <c r="H156" s="63">
        <v>140</v>
      </c>
    </row>
    <row r="157" spans="1:8" ht="25.5">
      <c r="A157" s="113" t="s">
        <v>162</v>
      </c>
      <c r="B157" s="109" t="s">
        <v>60</v>
      </c>
      <c r="C157" s="52">
        <v>8</v>
      </c>
      <c r="D157" s="52">
        <v>1</v>
      </c>
      <c r="E157" s="88" t="s">
        <v>163</v>
      </c>
      <c r="F157" s="57"/>
      <c r="G157" s="65">
        <f>G158</f>
        <v>17018</v>
      </c>
      <c r="H157" s="65">
        <f t="shared" ref="H157" si="40">H158</f>
        <v>17018</v>
      </c>
    </row>
    <row r="158" spans="1:8" ht="25.5">
      <c r="A158" s="87" t="s">
        <v>65</v>
      </c>
      <c r="B158" s="109" t="s">
        <v>60</v>
      </c>
      <c r="C158" s="52">
        <v>8</v>
      </c>
      <c r="D158" s="52">
        <v>1</v>
      </c>
      <c r="E158" s="88" t="s">
        <v>163</v>
      </c>
      <c r="F158" s="57" t="s">
        <v>66</v>
      </c>
      <c r="G158" s="65">
        <f t="shared" ref="G158:H159" si="41">G159</f>
        <v>17018</v>
      </c>
      <c r="H158" s="65">
        <f>H159</f>
        <v>17018</v>
      </c>
    </row>
    <row r="159" spans="1:8" ht="15">
      <c r="A159" s="87" t="s">
        <v>67</v>
      </c>
      <c r="B159" s="109" t="s">
        <v>60</v>
      </c>
      <c r="C159" s="52">
        <v>8</v>
      </c>
      <c r="D159" s="52">
        <v>1</v>
      </c>
      <c r="E159" s="88" t="s">
        <v>163</v>
      </c>
      <c r="F159" s="57" t="s">
        <v>68</v>
      </c>
      <c r="G159" s="65">
        <f t="shared" si="41"/>
        <v>17018</v>
      </c>
      <c r="H159" s="65">
        <f t="shared" si="41"/>
        <v>17018</v>
      </c>
    </row>
    <row r="160" spans="1:8" ht="51">
      <c r="A160" s="110" t="s">
        <v>86</v>
      </c>
      <c r="B160" s="111" t="s">
        <v>60</v>
      </c>
      <c r="C160" s="112">
        <v>8</v>
      </c>
      <c r="D160" s="112">
        <v>1</v>
      </c>
      <c r="E160" s="61" t="s">
        <v>163</v>
      </c>
      <c r="F160" s="61" t="s">
        <v>39</v>
      </c>
      <c r="G160" s="63">
        <v>17018</v>
      </c>
      <c r="H160" s="63">
        <v>17018</v>
      </c>
    </row>
    <row r="161" spans="1:8" ht="25.5">
      <c r="A161" s="113" t="s">
        <v>164</v>
      </c>
      <c r="B161" s="109" t="s">
        <v>60</v>
      </c>
      <c r="C161" s="52">
        <v>8</v>
      </c>
      <c r="D161" s="52">
        <v>1</v>
      </c>
      <c r="E161" s="88" t="s">
        <v>165</v>
      </c>
      <c r="F161" s="57"/>
      <c r="G161" s="65">
        <f t="shared" ref="G161:H163" si="42">G162</f>
        <v>572.29999999999995</v>
      </c>
      <c r="H161" s="65">
        <f t="shared" si="42"/>
        <v>572.29999999999995</v>
      </c>
    </row>
    <row r="162" spans="1:8" ht="25.5">
      <c r="A162" s="87" t="s">
        <v>65</v>
      </c>
      <c r="B162" s="109" t="s">
        <v>60</v>
      </c>
      <c r="C162" s="52">
        <v>8</v>
      </c>
      <c r="D162" s="52">
        <v>1</v>
      </c>
      <c r="E162" s="88" t="s">
        <v>165</v>
      </c>
      <c r="F162" s="57" t="s">
        <v>66</v>
      </c>
      <c r="G162" s="65">
        <f t="shared" si="42"/>
        <v>572.29999999999995</v>
      </c>
      <c r="H162" s="65">
        <f>H163</f>
        <v>572.29999999999995</v>
      </c>
    </row>
    <row r="163" spans="1:8" ht="15">
      <c r="A163" s="87" t="s">
        <v>67</v>
      </c>
      <c r="B163" s="109" t="s">
        <v>60</v>
      </c>
      <c r="C163" s="52">
        <v>8</v>
      </c>
      <c r="D163" s="52">
        <v>1</v>
      </c>
      <c r="E163" s="88" t="s">
        <v>165</v>
      </c>
      <c r="F163" s="57" t="s">
        <v>68</v>
      </c>
      <c r="G163" s="65">
        <f t="shared" si="42"/>
        <v>572.29999999999995</v>
      </c>
      <c r="H163" s="65">
        <f t="shared" si="42"/>
        <v>572.29999999999995</v>
      </c>
    </row>
    <row r="164" spans="1:8" ht="15">
      <c r="A164" s="110" t="s">
        <v>38</v>
      </c>
      <c r="B164" s="111" t="s">
        <v>60</v>
      </c>
      <c r="C164" s="112">
        <v>8</v>
      </c>
      <c r="D164" s="112">
        <v>1</v>
      </c>
      <c r="E164" s="61" t="s">
        <v>165</v>
      </c>
      <c r="F164" s="61" t="s">
        <v>40</v>
      </c>
      <c r="G164" s="63">
        <v>572.29999999999995</v>
      </c>
      <c r="H164" s="63">
        <v>572.29999999999995</v>
      </c>
    </row>
    <row r="165" spans="1:8" ht="38.25">
      <c r="A165" s="113" t="s">
        <v>166</v>
      </c>
      <c r="B165" s="109" t="s">
        <v>60</v>
      </c>
      <c r="C165" s="52">
        <v>8</v>
      </c>
      <c r="D165" s="52">
        <v>1</v>
      </c>
      <c r="E165" s="88" t="s">
        <v>167</v>
      </c>
      <c r="F165" s="57"/>
      <c r="G165" s="65">
        <f t="shared" ref="G165:H167" si="43">G166</f>
        <v>200</v>
      </c>
      <c r="H165" s="65">
        <f t="shared" si="43"/>
        <v>200</v>
      </c>
    </row>
    <row r="166" spans="1:8" ht="25.5">
      <c r="A166" s="87" t="s">
        <v>65</v>
      </c>
      <c r="B166" s="109" t="s">
        <v>60</v>
      </c>
      <c r="C166" s="52">
        <v>8</v>
      </c>
      <c r="D166" s="52">
        <v>1</v>
      </c>
      <c r="E166" s="88" t="s">
        <v>167</v>
      </c>
      <c r="F166" s="57" t="s">
        <v>66</v>
      </c>
      <c r="G166" s="65">
        <f t="shared" si="43"/>
        <v>200</v>
      </c>
      <c r="H166" s="65">
        <f t="shared" si="43"/>
        <v>200</v>
      </c>
    </row>
    <row r="167" spans="1:8" ht="15">
      <c r="A167" s="87" t="s">
        <v>67</v>
      </c>
      <c r="B167" s="109" t="s">
        <v>60</v>
      </c>
      <c r="C167" s="52">
        <v>8</v>
      </c>
      <c r="D167" s="52">
        <v>1</v>
      </c>
      <c r="E167" s="88" t="s">
        <v>167</v>
      </c>
      <c r="F167" s="57" t="s">
        <v>68</v>
      </c>
      <c r="G167" s="65">
        <f t="shared" si="43"/>
        <v>200</v>
      </c>
      <c r="H167" s="65">
        <f t="shared" si="43"/>
        <v>200</v>
      </c>
    </row>
    <row r="168" spans="1:8" ht="15">
      <c r="A168" s="110" t="s">
        <v>38</v>
      </c>
      <c r="B168" s="111" t="s">
        <v>60</v>
      </c>
      <c r="C168" s="112">
        <v>8</v>
      </c>
      <c r="D168" s="112">
        <v>1</v>
      </c>
      <c r="E168" s="61" t="s">
        <v>167</v>
      </c>
      <c r="F168" s="61" t="s">
        <v>40</v>
      </c>
      <c r="G168" s="63">
        <v>200</v>
      </c>
      <c r="H168" s="63">
        <v>200</v>
      </c>
    </row>
    <row r="169" spans="1:8" ht="15">
      <c r="A169" s="113" t="s">
        <v>168</v>
      </c>
      <c r="B169" s="109" t="s">
        <v>60</v>
      </c>
      <c r="C169" s="52">
        <v>8</v>
      </c>
      <c r="D169" s="52">
        <v>1</v>
      </c>
      <c r="E169" s="88" t="s">
        <v>169</v>
      </c>
      <c r="F169" s="57"/>
      <c r="G169" s="65">
        <f t="shared" ref="G169:H170" si="44">G170</f>
        <v>150</v>
      </c>
      <c r="H169" s="65">
        <f t="shared" si="44"/>
        <v>150</v>
      </c>
    </row>
    <row r="170" spans="1:8" ht="25.5">
      <c r="A170" s="87" t="s">
        <v>65</v>
      </c>
      <c r="B170" s="109" t="s">
        <v>60</v>
      </c>
      <c r="C170" s="52">
        <v>8</v>
      </c>
      <c r="D170" s="52">
        <v>1</v>
      </c>
      <c r="E170" s="88" t="s">
        <v>169</v>
      </c>
      <c r="F170" s="57" t="s">
        <v>66</v>
      </c>
      <c r="G170" s="115">
        <f t="shared" si="44"/>
        <v>150</v>
      </c>
      <c r="H170" s="115">
        <f>H171</f>
        <v>150</v>
      </c>
    </row>
    <row r="171" spans="1:8" ht="15">
      <c r="A171" s="87" t="s">
        <v>67</v>
      </c>
      <c r="B171" s="109" t="s">
        <v>60</v>
      </c>
      <c r="C171" s="52">
        <v>8</v>
      </c>
      <c r="D171" s="52">
        <v>1</v>
      </c>
      <c r="E171" s="88" t="s">
        <v>169</v>
      </c>
      <c r="F171" s="57" t="s">
        <v>68</v>
      </c>
      <c r="G171" s="65">
        <f>G172</f>
        <v>150</v>
      </c>
      <c r="H171" s="65">
        <f>H172</f>
        <v>150</v>
      </c>
    </row>
    <row r="172" spans="1:8" ht="38.25" customHeight="1">
      <c r="A172" s="116" t="s">
        <v>38</v>
      </c>
      <c r="B172" s="111" t="s">
        <v>60</v>
      </c>
      <c r="C172" s="112">
        <v>8</v>
      </c>
      <c r="D172" s="112">
        <v>1</v>
      </c>
      <c r="E172" s="61" t="s">
        <v>169</v>
      </c>
      <c r="F172" s="61" t="s">
        <v>40</v>
      </c>
      <c r="G172" s="63">
        <v>150</v>
      </c>
      <c r="H172" s="63">
        <v>150</v>
      </c>
    </row>
    <row r="173" spans="1:8" ht="38.25">
      <c r="A173" s="87" t="s">
        <v>170</v>
      </c>
      <c r="B173" s="117" t="s">
        <v>60</v>
      </c>
      <c r="C173" s="52">
        <v>8</v>
      </c>
      <c r="D173" s="52">
        <v>1</v>
      </c>
      <c r="E173" s="88" t="s">
        <v>171</v>
      </c>
      <c r="F173" s="57"/>
      <c r="G173" s="115">
        <f>G175</f>
        <v>326.8</v>
      </c>
      <c r="H173" s="115">
        <f>H175</f>
        <v>326.8</v>
      </c>
    </row>
    <row r="174" spans="1:8" ht="25.5">
      <c r="A174" s="87" t="s">
        <v>65</v>
      </c>
      <c r="B174" s="109" t="s">
        <v>60</v>
      </c>
      <c r="C174" s="52">
        <v>8</v>
      </c>
      <c r="D174" s="52">
        <v>1</v>
      </c>
      <c r="E174" s="88" t="s">
        <v>171</v>
      </c>
      <c r="F174" s="57" t="s">
        <v>66</v>
      </c>
      <c r="G174" s="115">
        <f t="shared" ref="G174:H175" si="45">G175</f>
        <v>326.8</v>
      </c>
      <c r="H174" s="115">
        <f t="shared" si="45"/>
        <v>326.8</v>
      </c>
    </row>
    <row r="175" spans="1:8" ht="15">
      <c r="A175" s="87" t="s">
        <v>67</v>
      </c>
      <c r="B175" s="109" t="s">
        <v>60</v>
      </c>
      <c r="C175" s="52">
        <v>8</v>
      </c>
      <c r="D175" s="52">
        <v>1</v>
      </c>
      <c r="E175" s="88" t="s">
        <v>171</v>
      </c>
      <c r="F175" s="57" t="s">
        <v>68</v>
      </c>
      <c r="G175" s="65">
        <f t="shared" si="45"/>
        <v>326.8</v>
      </c>
      <c r="H175" s="65">
        <f t="shared" si="45"/>
        <v>326.8</v>
      </c>
    </row>
    <row r="176" spans="1:8" ht="15">
      <c r="A176" s="110" t="s">
        <v>38</v>
      </c>
      <c r="B176" s="111" t="s">
        <v>60</v>
      </c>
      <c r="C176" s="112">
        <v>8</v>
      </c>
      <c r="D176" s="112">
        <v>1</v>
      </c>
      <c r="E176" s="61" t="s">
        <v>171</v>
      </c>
      <c r="F176" s="61" t="s">
        <v>40</v>
      </c>
      <c r="G176" s="63">
        <v>326.8</v>
      </c>
      <c r="H176" s="63">
        <v>326.8</v>
      </c>
    </row>
    <row r="177" spans="1:8" ht="38.25">
      <c r="A177" s="87" t="s">
        <v>172</v>
      </c>
      <c r="B177" s="109" t="s">
        <v>60</v>
      </c>
      <c r="C177" s="52">
        <v>8</v>
      </c>
      <c r="D177" s="52">
        <v>1</v>
      </c>
      <c r="E177" s="88" t="s">
        <v>173</v>
      </c>
      <c r="F177" s="88"/>
      <c r="G177" s="81">
        <f t="shared" ref="G177:H178" si="46">G178</f>
        <v>300</v>
      </c>
      <c r="H177" s="81">
        <f t="shared" si="46"/>
        <v>300</v>
      </c>
    </row>
    <row r="178" spans="1:8" ht="15">
      <c r="A178" s="87" t="s">
        <v>67</v>
      </c>
      <c r="B178" s="109" t="s">
        <v>60</v>
      </c>
      <c r="C178" s="52">
        <v>8</v>
      </c>
      <c r="D178" s="52">
        <v>1</v>
      </c>
      <c r="E178" s="88" t="s">
        <v>173</v>
      </c>
      <c r="F178" s="57" t="s">
        <v>68</v>
      </c>
      <c r="G178" s="65">
        <f t="shared" si="46"/>
        <v>300</v>
      </c>
      <c r="H178" s="65">
        <f t="shared" si="46"/>
        <v>300</v>
      </c>
    </row>
    <row r="179" spans="1:8" ht="15">
      <c r="A179" s="116" t="s">
        <v>38</v>
      </c>
      <c r="B179" s="111" t="s">
        <v>60</v>
      </c>
      <c r="C179" s="112">
        <v>8</v>
      </c>
      <c r="D179" s="112">
        <v>1</v>
      </c>
      <c r="E179" s="61" t="s">
        <v>173</v>
      </c>
      <c r="F179" s="61" t="s">
        <v>40</v>
      </c>
      <c r="G179" s="63">
        <v>300</v>
      </c>
      <c r="H179" s="63">
        <v>300</v>
      </c>
    </row>
    <row r="180" spans="1:8">
      <c r="A180" s="73" t="s">
        <v>174</v>
      </c>
      <c r="B180" s="118">
        <v>956</v>
      </c>
      <c r="C180" s="105">
        <v>8</v>
      </c>
      <c r="D180" s="105">
        <v>2</v>
      </c>
      <c r="E180" s="106"/>
      <c r="F180" s="104"/>
      <c r="G180" s="119">
        <f t="shared" ref="G180:H180" si="47">G181</f>
        <v>14713.7</v>
      </c>
      <c r="H180" s="119">
        <f t="shared" si="47"/>
        <v>14713.7</v>
      </c>
    </row>
    <row r="181" spans="1:8" ht="25.5">
      <c r="A181" s="56" t="s">
        <v>150</v>
      </c>
      <c r="B181" s="114" t="s">
        <v>60</v>
      </c>
      <c r="C181" s="52">
        <v>8</v>
      </c>
      <c r="D181" s="52">
        <v>2</v>
      </c>
      <c r="E181" s="57" t="s">
        <v>151</v>
      </c>
      <c r="F181" s="57"/>
      <c r="G181" s="120">
        <f t="shared" ref="G181:H181" si="48">SUM(G182,G186,G190,G194,G198)</f>
        <v>14713.7</v>
      </c>
      <c r="H181" s="120">
        <f t="shared" si="48"/>
        <v>14713.7</v>
      </c>
    </row>
    <row r="182" spans="1:8" ht="25.5">
      <c r="A182" s="56" t="s">
        <v>154</v>
      </c>
      <c r="B182" s="114" t="s">
        <v>60</v>
      </c>
      <c r="C182" s="52">
        <v>8</v>
      </c>
      <c r="D182" s="52">
        <v>2</v>
      </c>
      <c r="E182" s="57" t="s">
        <v>155</v>
      </c>
      <c r="F182" s="57"/>
      <c r="G182" s="120">
        <f t="shared" ref="G182:H184" si="49">G183</f>
        <v>1394.6</v>
      </c>
      <c r="H182" s="120">
        <f t="shared" si="49"/>
        <v>1394.6</v>
      </c>
    </row>
    <row r="183" spans="1:8" ht="25.5">
      <c r="A183" s="56" t="s">
        <v>65</v>
      </c>
      <c r="B183" s="114" t="s">
        <v>60</v>
      </c>
      <c r="C183" s="52">
        <v>8</v>
      </c>
      <c r="D183" s="52">
        <v>2</v>
      </c>
      <c r="E183" s="57" t="s">
        <v>155</v>
      </c>
      <c r="F183" s="57" t="s">
        <v>66</v>
      </c>
      <c r="G183" s="120">
        <f t="shared" si="49"/>
        <v>1394.6</v>
      </c>
      <c r="H183" s="120">
        <f t="shared" si="49"/>
        <v>1394.6</v>
      </c>
    </row>
    <row r="184" spans="1:8">
      <c r="A184" s="87" t="s">
        <v>175</v>
      </c>
      <c r="B184" s="109" t="s">
        <v>60</v>
      </c>
      <c r="C184" s="52">
        <v>8</v>
      </c>
      <c r="D184" s="52">
        <v>2</v>
      </c>
      <c r="E184" s="88" t="s">
        <v>155</v>
      </c>
      <c r="F184" s="57" t="s">
        <v>176</v>
      </c>
      <c r="G184" s="120">
        <f t="shared" si="49"/>
        <v>1394.6</v>
      </c>
      <c r="H184" s="120">
        <f t="shared" si="49"/>
        <v>1394.6</v>
      </c>
    </row>
    <row r="185" spans="1:8">
      <c r="A185" s="110" t="s">
        <v>177</v>
      </c>
      <c r="B185" s="111" t="s">
        <v>60</v>
      </c>
      <c r="C185" s="112">
        <v>8</v>
      </c>
      <c r="D185" s="112">
        <v>2</v>
      </c>
      <c r="E185" s="61" t="s">
        <v>155</v>
      </c>
      <c r="F185" s="61" t="s">
        <v>178</v>
      </c>
      <c r="G185" s="121">
        <v>1394.6</v>
      </c>
      <c r="H185" s="121">
        <v>1394.6</v>
      </c>
    </row>
    <row r="186" spans="1:8" ht="25.5">
      <c r="A186" s="87" t="s">
        <v>179</v>
      </c>
      <c r="B186" s="109" t="s">
        <v>60</v>
      </c>
      <c r="C186" s="105">
        <v>8</v>
      </c>
      <c r="D186" s="105">
        <v>2</v>
      </c>
      <c r="E186" s="88" t="s">
        <v>159</v>
      </c>
      <c r="F186" s="88"/>
      <c r="G186" s="81">
        <f>G187</f>
        <v>21</v>
      </c>
      <c r="H186" s="81">
        <f>H187</f>
        <v>21</v>
      </c>
    </row>
    <row r="187" spans="1:8" ht="25.5">
      <c r="A187" s="56" t="s">
        <v>65</v>
      </c>
      <c r="B187" s="114" t="s">
        <v>60</v>
      </c>
      <c r="C187" s="52">
        <v>8</v>
      </c>
      <c r="D187" s="52">
        <v>2</v>
      </c>
      <c r="E187" s="57" t="s">
        <v>159</v>
      </c>
      <c r="F187" s="57" t="s">
        <v>66</v>
      </c>
      <c r="G187" s="65">
        <f>G188</f>
        <v>21</v>
      </c>
      <c r="H187" s="65">
        <f>H188</f>
        <v>21</v>
      </c>
    </row>
    <row r="188" spans="1:8" ht="15">
      <c r="A188" s="87" t="s">
        <v>175</v>
      </c>
      <c r="B188" s="109" t="s">
        <v>60</v>
      </c>
      <c r="C188" s="52">
        <v>8</v>
      </c>
      <c r="D188" s="52">
        <v>2</v>
      </c>
      <c r="E188" s="88" t="s">
        <v>159</v>
      </c>
      <c r="F188" s="57" t="s">
        <v>176</v>
      </c>
      <c r="G188" s="65">
        <f t="shared" ref="G188:H188" si="50">G189</f>
        <v>21</v>
      </c>
      <c r="H188" s="65">
        <f t="shared" si="50"/>
        <v>21</v>
      </c>
    </row>
    <row r="189" spans="1:8" ht="15">
      <c r="A189" s="110" t="s">
        <v>177</v>
      </c>
      <c r="B189" s="111" t="s">
        <v>60</v>
      </c>
      <c r="C189" s="112">
        <v>8</v>
      </c>
      <c r="D189" s="112">
        <v>2</v>
      </c>
      <c r="E189" s="61" t="s">
        <v>159</v>
      </c>
      <c r="F189" s="61" t="s">
        <v>178</v>
      </c>
      <c r="G189" s="63">
        <v>21</v>
      </c>
      <c r="H189" s="63">
        <v>21</v>
      </c>
    </row>
    <row r="190" spans="1:8" ht="25.5">
      <c r="A190" s="87" t="s">
        <v>162</v>
      </c>
      <c r="B190" s="109" t="s">
        <v>60</v>
      </c>
      <c r="C190" s="105">
        <v>8</v>
      </c>
      <c r="D190" s="105">
        <v>2</v>
      </c>
      <c r="E190" s="88" t="s">
        <v>163</v>
      </c>
      <c r="F190" s="88"/>
      <c r="G190" s="65">
        <f>G192</f>
        <v>13098</v>
      </c>
      <c r="H190" s="65">
        <f>H191</f>
        <v>13098</v>
      </c>
    </row>
    <row r="191" spans="1:8" ht="25.5">
      <c r="A191" s="87" t="s">
        <v>65</v>
      </c>
      <c r="B191" s="109" t="s">
        <v>60</v>
      </c>
      <c r="C191" s="105">
        <v>8</v>
      </c>
      <c r="D191" s="105">
        <v>2</v>
      </c>
      <c r="E191" s="88" t="s">
        <v>163</v>
      </c>
      <c r="F191" s="88" t="s">
        <v>66</v>
      </c>
      <c r="G191" s="65">
        <f t="shared" ref="G191:H196" si="51">G192</f>
        <v>13098</v>
      </c>
      <c r="H191" s="65">
        <f>H192</f>
        <v>13098</v>
      </c>
    </row>
    <row r="192" spans="1:8" ht="15">
      <c r="A192" s="87" t="s">
        <v>175</v>
      </c>
      <c r="B192" s="109" t="s">
        <v>60</v>
      </c>
      <c r="C192" s="52">
        <v>8</v>
      </c>
      <c r="D192" s="52">
        <v>2</v>
      </c>
      <c r="E192" s="88" t="s">
        <v>163</v>
      </c>
      <c r="F192" s="57" t="s">
        <v>176</v>
      </c>
      <c r="G192" s="65">
        <f t="shared" si="51"/>
        <v>13098</v>
      </c>
      <c r="H192" s="65">
        <f t="shared" ref="H192:H194" si="52">H193</f>
        <v>13098</v>
      </c>
    </row>
    <row r="193" spans="1:8" ht="51">
      <c r="A193" s="110" t="s">
        <v>180</v>
      </c>
      <c r="B193" s="111" t="s">
        <v>60</v>
      </c>
      <c r="C193" s="112">
        <v>8</v>
      </c>
      <c r="D193" s="112">
        <v>2</v>
      </c>
      <c r="E193" s="61" t="s">
        <v>163</v>
      </c>
      <c r="F193" s="61" t="s">
        <v>181</v>
      </c>
      <c r="G193" s="63">
        <v>13098</v>
      </c>
      <c r="H193" s="63">
        <v>13098</v>
      </c>
    </row>
    <row r="194" spans="1:8" ht="25.5">
      <c r="A194" s="87" t="s">
        <v>164</v>
      </c>
      <c r="B194" s="109" t="s">
        <v>60</v>
      </c>
      <c r="C194" s="105">
        <v>8</v>
      </c>
      <c r="D194" s="105">
        <v>2</v>
      </c>
      <c r="E194" s="88" t="s">
        <v>165</v>
      </c>
      <c r="F194" s="88"/>
      <c r="G194" s="65">
        <f t="shared" si="51"/>
        <v>170.1</v>
      </c>
      <c r="H194" s="65">
        <f t="shared" si="52"/>
        <v>170.1</v>
      </c>
    </row>
    <row r="195" spans="1:8" ht="25.5">
      <c r="A195" s="87" t="s">
        <v>65</v>
      </c>
      <c r="B195" s="109" t="s">
        <v>60</v>
      </c>
      <c r="C195" s="105">
        <v>8</v>
      </c>
      <c r="D195" s="105">
        <v>2</v>
      </c>
      <c r="E195" s="88" t="s">
        <v>165</v>
      </c>
      <c r="F195" s="88" t="s">
        <v>66</v>
      </c>
      <c r="G195" s="65">
        <f t="shared" si="51"/>
        <v>170.1</v>
      </c>
      <c r="H195" s="65">
        <f>H196</f>
        <v>170.1</v>
      </c>
    </row>
    <row r="196" spans="1:8" ht="15">
      <c r="A196" s="87" t="s">
        <v>175</v>
      </c>
      <c r="B196" s="109" t="s">
        <v>60</v>
      </c>
      <c r="C196" s="52">
        <v>8</v>
      </c>
      <c r="D196" s="52">
        <v>2</v>
      </c>
      <c r="E196" s="88" t="s">
        <v>165</v>
      </c>
      <c r="F196" s="57" t="s">
        <v>176</v>
      </c>
      <c r="G196" s="65">
        <f t="shared" si="51"/>
        <v>170.1</v>
      </c>
      <c r="H196" s="65">
        <f t="shared" si="51"/>
        <v>170.1</v>
      </c>
    </row>
    <row r="197" spans="1:8" ht="15">
      <c r="A197" s="110" t="s">
        <v>177</v>
      </c>
      <c r="B197" s="111" t="s">
        <v>60</v>
      </c>
      <c r="C197" s="112">
        <v>8</v>
      </c>
      <c r="D197" s="112">
        <v>2</v>
      </c>
      <c r="E197" s="61" t="s">
        <v>165</v>
      </c>
      <c r="F197" s="61" t="s">
        <v>178</v>
      </c>
      <c r="G197" s="63">
        <v>170.1</v>
      </c>
      <c r="H197" s="63">
        <v>170.1</v>
      </c>
    </row>
    <row r="198" spans="1:8" ht="15">
      <c r="A198" s="87" t="s">
        <v>168</v>
      </c>
      <c r="B198" s="109" t="s">
        <v>60</v>
      </c>
      <c r="C198" s="105">
        <v>8</v>
      </c>
      <c r="D198" s="105">
        <v>2</v>
      </c>
      <c r="E198" s="88" t="s">
        <v>169</v>
      </c>
      <c r="F198" s="88"/>
      <c r="G198" s="65">
        <f t="shared" ref="G198:H200" si="53">G199</f>
        <v>30</v>
      </c>
      <c r="H198" s="65">
        <f t="shared" si="53"/>
        <v>30</v>
      </c>
    </row>
    <row r="199" spans="1:8" ht="25.5">
      <c r="A199" s="87" t="s">
        <v>65</v>
      </c>
      <c r="B199" s="109" t="s">
        <v>60</v>
      </c>
      <c r="C199" s="105">
        <v>8</v>
      </c>
      <c r="D199" s="105">
        <v>2</v>
      </c>
      <c r="E199" s="88" t="s">
        <v>169</v>
      </c>
      <c r="F199" s="88" t="s">
        <v>66</v>
      </c>
      <c r="G199" s="65">
        <f t="shared" si="53"/>
        <v>30</v>
      </c>
      <c r="H199" s="65">
        <f>H200</f>
        <v>30</v>
      </c>
    </row>
    <row r="200" spans="1:8" ht="15">
      <c r="A200" s="87" t="s">
        <v>175</v>
      </c>
      <c r="B200" s="109" t="s">
        <v>60</v>
      </c>
      <c r="C200" s="52">
        <v>8</v>
      </c>
      <c r="D200" s="52">
        <v>2</v>
      </c>
      <c r="E200" s="88" t="s">
        <v>169</v>
      </c>
      <c r="F200" s="57" t="s">
        <v>176</v>
      </c>
      <c r="G200" s="65">
        <f t="shared" si="53"/>
        <v>30</v>
      </c>
      <c r="H200" s="65">
        <f t="shared" si="53"/>
        <v>30</v>
      </c>
    </row>
    <row r="201" spans="1:8" ht="15">
      <c r="A201" s="110" t="s">
        <v>177</v>
      </c>
      <c r="B201" s="111" t="s">
        <v>60</v>
      </c>
      <c r="C201" s="112">
        <v>8</v>
      </c>
      <c r="D201" s="112">
        <v>2</v>
      </c>
      <c r="E201" s="61" t="s">
        <v>169</v>
      </c>
      <c r="F201" s="61" t="s">
        <v>178</v>
      </c>
      <c r="G201" s="63">
        <v>30</v>
      </c>
      <c r="H201" s="63">
        <v>30</v>
      </c>
    </row>
  </sheetData>
  <autoFilter ref="A6:F201"/>
  <customSheetViews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2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3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4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5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7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9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0"/>
      <headerFooter alignWithMargins="0">
        <oddFooter>&amp;C&amp;P</oddFooter>
      </headerFooter>
      <autoFilter ref="A6:F107"/>
    </customSheetView>
    <customSheetView guid="{9AE4E90B-95AD-4E92-80AE-724EF4B3642C}" showPageBreaks="1" showGridLines="0" showAutoFilter="1" showRuler="0" topLeftCell="A10">
      <selection activeCell="D20" sqref="D20"/>
      <pageMargins left="0.9055118110236221" right="0.39370078740157483" top="0.39370078740157483" bottom="0.35433070866141736" header="0.35433070866141736" footer="0.19685039370078741"/>
      <pageSetup paperSize="9" scale="70" orientation="portrait" r:id="rId11"/>
      <headerFooter alignWithMargins="0">
        <oddFooter>&amp;C&amp;P</oddFooter>
      </headerFooter>
      <autoFilter ref="A7:F231"/>
    </customSheetView>
    <customSheetView guid="{265E4B74-F87F-4C11-8F36-BD3184BC15DF}" scale="87" showPageBreaks="1" showGridLines="0" printArea="1" showAutoFilter="1" hiddenRows="1" view="pageBreakPreview" showRuler="0">
      <pane ySplit="6" topLeftCell="A16" activePane="bottomLeft" state="frozenSplit"/>
      <selection pane="bottomLeft" activeCell="K17" sqref="K17"/>
      <colBreaks count="1" manualBreakCount="1">
        <brk id="9" max="1048575" man="1"/>
      </colBreaks>
      <pageMargins left="0.9055118110236221" right="0.39370078740157483" top="0.51181102362204722" bottom="0.51181102362204722" header="0.35433070866141736" footer="0.19685039370078741"/>
      <pageSetup paperSize="9" scale="70" orientation="portrait" r:id="rId12"/>
      <headerFooter alignWithMargins="0">
        <oddFooter>&amp;C&amp;P</oddFooter>
      </headerFooter>
      <autoFilter ref="A7:F231"/>
    </customSheetView>
    <customSheetView guid="{C0DCEFD6-4378-4196-8A52-BBAE8937CBA3}" showPageBreaks="1" showGridLines="0" printArea="1" showAutoFilter="1" hiddenColumns="1" view="pageBreakPreview" showRuler="0">
      <pane ySplit="7" topLeftCell="A80" activePane="bottomLeft" state="frozenSplit"/>
      <selection pane="bottomLeft" activeCell="J10" sqref="J10"/>
      <colBreaks count="1" manualBreakCount="1">
        <brk id="9" max="1048575" man="1"/>
      </colBreaks>
      <pageMargins left="0.70866141732283472" right="0.6692913385826772" top="0.74803149606299213" bottom="0.6692913385826772" header="0.31496062992125984" footer="0.31496062992125984"/>
      <pageSetup paperSize="9" scale="88" orientation="portrait" r:id="rId13"/>
      <headerFooter alignWithMargins="0">
        <oddFooter>&amp;C&amp;P</oddFooter>
      </headerFooter>
      <autoFilter ref="A7:F231"/>
    </customSheetView>
  </customSheetViews>
  <mergeCells count="10">
    <mergeCell ref="D1:H1"/>
    <mergeCell ref="A7:A8"/>
    <mergeCell ref="B7:B8"/>
    <mergeCell ref="G7:G8"/>
    <mergeCell ref="C2:H2"/>
    <mergeCell ref="A4:H4"/>
    <mergeCell ref="H7:H8"/>
    <mergeCell ref="C7:D7"/>
    <mergeCell ref="F7:F8"/>
    <mergeCell ref="E7:E8"/>
  </mergeCells>
  <phoneticPr fontId="1" type="noConversion"/>
  <pageMargins left="0.70866141732283472" right="0" top="0.35433070866141736" bottom="0.27559055118110237" header="0" footer="0"/>
  <pageSetup paperSize="9" scale="76" orientation="portrait" r:id="rId14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3</vt:lpstr>
      <vt:lpstr>Приложение 2</vt:lpstr>
      <vt:lpstr>'Приложение 2'!Заголовки_для_печати</vt:lpstr>
      <vt:lpstr>'Приложение 2'!Область_печати</vt:lpstr>
      <vt:lpstr>'Приложение 3'!Область_печати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user</cp:lastModifiedBy>
  <cp:lastPrinted>2016-04-11T06:44:19Z</cp:lastPrinted>
  <dcterms:created xsi:type="dcterms:W3CDTF">2003-12-05T21:14:57Z</dcterms:created>
  <dcterms:modified xsi:type="dcterms:W3CDTF">2016-06-15T14:11:14Z</dcterms:modified>
</cp:coreProperties>
</file>